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omments3.xml" ContentType="application/vnd.openxmlformats-officedocument.spreadsheetml.comments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f048fcc0086271/3.Programing and tools/0. Git repository/FinMarket_VN/My_proj/Supporting_proj/vnstock_utili/"/>
    </mc:Choice>
  </mc:AlternateContent>
  <xr:revisionPtr revIDLastSave="64" documentId="13_ncr:1_{23D36583-DFF1-4DF2-8EB1-B57586A9F877}" xr6:coauthVersionLast="47" xr6:coauthVersionMax="47" xr10:uidLastSave="{D745AC90-5E1E-4652-BAAD-0A460D21A7CC}"/>
  <bookViews>
    <workbookView xWindow="-108" yWindow="-108" windowWidth="23256" windowHeight="12576" tabRatio="599" firstSheet="1" activeTab="7" xr2:uid="{00000000-000D-0000-FFFF-FFFF00000000}"/>
  </bookViews>
  <sheets>
    <sheet name="BalanceSheet_Y" sheetId="3" r:id="rId1"/>
    <sheet name="PnL_Y" sheetId="8" r:id="rId2"/>
    <sheet name="CF_Y" sheetId="6" r:id="rId3"/>
    <sheet name="BalanceSheet_Q" sheetId="4" r:id="rId4"/>
    <sheet name="CF_Q" sheetId="5" r:id="rId5"/>
    <sheet name="PnL_Q" sheetId="7" r:id="rId6"/>
    <sheet name="Proxy_PRC" sheetId="9" r:id="rId7"/>
    <sheet name="Profile_" sheetId="2" r:id="rId8"/>
    <sheet name="Filter" sheetId="10" r:id="rId9"/>
    <sheet name="_WORK_SPACE" sheetId="11" r:id="rId10"/>
  </sheets>
  <definedNames>
    <definedName name="_xlnm._FilterDatabase" localSheetId="8" hidden="1">Filter!$E$11:$Y$112</definedName>
    <definedName name="ExternalData_1" localSheetId="3" hidden="1">BalanceSheet_Q!$A$1:$AJ$1031</definedName>
    <definedName name="ExternalData_1" localSheetId="0" hidden="1">BalanceSheet_Y!$A$1:$AJ$516</definedName>
    <definedName name="ExternalData_1" localSheetId="4" hidden="1">'CF_Q'!$A$1:$G$1034</definedName>
    <definedName name="ExternalData_1" localSheetId="2" hidden="1">'CF_Y'!$A$1:$G$516</definedName>
    <definedName name="ExternalData_1" localSheetId="5" hidden="1">PnL_Q!$A$1:$W$1031</definedName>
    <definedName name="ExternalData_1" localSheetId="1" hidden="1">PnL_Y!$A$1:$W$516</definedName>
    <definedName name="ExternalData_1" localSheetId="7" hidden="1">Profile_!$A$1:$V$104</definedName>
    <definedName name="ExternalData_1" localSheetId="6" hidden="1">Proxy_PRC!$A$1:$L$104</definedName>
    <definedName name="TCK">Filter!$E$3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11" l="1"/>
  <c r="D113" i="11" s="1"/>
  <c r="D114" i="11" s="1"/>
  <c r="D108" i="11"/>
  <c r="D109" i="11" s="1"/>
  <c r="E108" i="11"/>
  <c r="E11" i="10"/>
  <c r="I1036" i="4"/>
  <c r="I1037" i="4"/>
  <c r="I1038" i="4"/>
  <c r="I1039" i="4"/>
  <c r="I1040" i="4"/>
  <c r="I1041" i="4"/>
  <c r="I1042" i="4"/>
  <c r="I1043" i="4"/>
  <c r="I1044" i="4"/>
  <c r="I1035" i="4"/>
  <c r="J1036" i="4"/>
  <c r="J1037" i="4"/>
  <c r="J1038" i="4"/>
  <c r="J1039" i="4"/>
  <c r="J1040" i="4"/>
  <c r="J1041" i="4"/>
  <c r="J1042" i="4"/>
  <c r="J1043" i="4"/>
  <c r="J1035" i="4"/>
  <c r="AM4" i="3"/>
  <c r="AL6" i="3" s="1" a="1"/>
  <c r="AL6" i="3" s="1"/>
  <c r="AL4" i="3"/>
  <c r="AM13" i="3" s="1"/>
  <c r="AM14" i="3" s="1"/>
  <c r="J3" i="6"/>
  <c r="I5" i="6" s="1" a="1"/>
  <c r="I5" i="6" s="1"/>
  <c r="I3" i="6"/>
  <c r="AH15" i="8"/>
  <c r="AH16" i="8"/>
  <c r="AH17" i="8"/>
  <c r="AH18" i="8"/>
  <c r="AH19" i="8"/>
  <c r="Y3" i="10"/>
  <c r="Y11" i="10" s="1"/>
  <c r="E1036" i="4"/>
  <c r="Z3" i="10"/>
  <c r="AA3" i="10"/>
  <c r="AB3" i="10"/>
  <c r="AN13" i="8"/>
  <c r="AM13" i="8"/>
  <c r="AL13" i="8"/>
  <c r="AK13" i="8"/>
  <c r="AJ13" i="8"/>
  <c r="AH13" i="8"/>
  <c r="Z4" i="8"/>
  <c r="Z12" i="8" s="1"/>
  <c r="Y4" i="8"/>
  <c r="Z13" i="8" s="1"/>
  <c r="B2" i="10" a="1"/>
  <c r="B2" i="10" s="1"/>
  <c r="G3" i="10"/>
  <c r="G11" i="10" s="1"/>
  <c r="F3" i="10"/>
  <c r="F11" i="10" s="1"/>
  <c r="L3" i="10"/>
  <c r="L11" i="10" s="1"/>
  <c r="K3" i="10"/>
  <c r="K11" i="10" s="1"/>
  <c r="I3" i="10"/>
  <c r="I11" i="10" s="1"/>
  <c r="J3" i="10"/>
  <c r="J11" i="10" s="1"/>
  <c r="A2" i="10" a="1"/>
  <c r="A2" i="10" s="1"/>
  <c r="X2" i="2"/>
  <c r="D110" i="11" l="1"/>
  <c r="AM12" i="3"/>
  <c r="AM18" i="3"/>
  <c r="H3" i="10"/>
  <c r="H11" i="10" s="1"/>
  <c r="BH5" i="3" a="1"/>
  <c r="BH5" i="3" s="1"/>
  <c r="BB5" i="3" a="1"/>
  <c r="BB5" i="3" s="1"/>
  <c r="AZ5" i="3" a="1"/>
  <c r="AZ5" i="3" s="1"/>
  <c r="BA5" i="3" a="1"/>
  <c r="BA5" i="3" s="1"/>
  <c r="BJ5" i="3" a="1"/>
  <c r="BJ5" i="3" s="1"/>
  <c r="AN4" i="3" a="1"/>
  <c r="AN4" i="3" s="1"/>
  <c r="AV13" i="3" s="1"/>
  <c r="AT5" i="3" a="1"/>
  <c r="AT5" i="3" s="1"/>
  <c r="BQ5" i="3" a="1"/>
  <c r="BQ5" i="3" s="1"/>
  <c r="AU14" i="3" s="1"/>
  <c r="AQ5" i="3" a="1"/>
  <c r="AQ5" i="3" s="1"/>
  <c r="AP14" i="3" s="1"/>
  <c r="BO5" i="3" a="1"/>
  <c r="BO5" i="3" s="1"/>
  <c r="AY5" i="3" a="1"/>
  <c r="AY5" i="3" s="1"/>
  <c r="AN14" i="3" s="1"/>
  <c r="BS5" i="3" a="1"/>
  <c r="BS5" i="3" s="1"/>
  <c r="AP5" i="3" a="1"/>
  <c r="AP5" i="3" s="1"/>
  <c r="AX14" i="3" s="1"/>
  <c r="AU5" i="3" a="1"/>
  <c r="AU5" i="3" s="1"/>
  <c r="AT14" i="3" s="1"/>
  <c r="BG5" i="3" a="1"/>
  <c r="BG5" i="3" s="1"/>
  <c r="BP5" i="3" a="1"/>
  <c r="BP5" i="3" s="1"/>
  <c r="AW5" i="3" a="1"/>
  <c r="AW5" i="3" s="1"/>
  <c r="AS14" i="3" s="1"/>
  <c r="AN5" i="3" a="1"/>
  <c r="AN5" i="3" s="1"/>
  <c r="AV14" i="3" s="1"/>
  <c r="AO4" i="3" a="1"/>
  <c r="AO4" i="3" s="1"/>
  <c r="AW13" i="3" s="1"/>
  <c r="AX5" i="3" a="1"/>
  <c r="AX5" i="3" s="1"/>
  <c r="AR14" i="3" s="1"/>
  <c r="BI5" i="3" a="1"/>
  <c r="BI5" i="3" s="1"/>
  <c r="BD5" i="3" a="1"/>
  <c r="BD5" i="3" s="1"/>
  <c r="BU5" i="3" a="1"/>
  <c r="BU5" i="3" s="1"/>
  <c r="AV5" i="3" a="1"/>
  <c r="AV5" i="3" s="1"/>
  <c r="AQ14" i="3" s="1"/>
  <c r="AO5" i="3" a="1"/>
  <c r="AO5" i="3" s="1"/>
  <c r="AW14" i="3" s="1"/>
  <c r="BL5" i="3" a="1"/>
  <c r="BL5" i="3" s="1"/>
  <c r="BE5" i="3" a="1"/>
  <c r="BE5" i="3" s="1"/>
  <c r="BC5" i="3" a="1"/>
  <c r="BC5" i="3" s="1"/>
  <c r="AR5" i="3" a="1"/>
  <c r="AR5" i="3" s="1"/>
  <c r="AO14" i="3" s="1"/>
  <c r="BT5" i="3" a="1"/>
  <c r="BT5" i="3" s="1"/>
  <c r="BF5" i="3" a="1"/>
  <c r="BF5" i="3" s="1"/>
  <c r="BR5" i="3" a="1"/>
  <c r="BR5" i="3" s="1"/>
  <c r="AS5" i="3" a="1"/>
  <c r="AS5" i="3" s="1"/>
  <c r="AY14" i="3" s="1"/>
  <c r="BM5" i="3" a="1"/>
  <c r="BM5" i="3" s="1"/>
  <c r="BK5" i="3" a="1"/>
  <c r="BK5" i="3" s="1"/>
  <c r="BN5" i="3" a="1"/>
  <c r="BN5" i="3" s="1"/>
  <c r="N3" i="6" a="1"/>
  <c r="N3" i="6" s="1"/>
  <c r="L3" i="6" a="1"/>
  <c r="L3" i="6" s="1"/>
  <c r="M3" i="6" a="1"/>
  <c r="M3" i="6" s="1"/>
  <c r="K3" i="6" a="1"/>
  <c r="K3" i="6" s="1"/>
  <c r="Y6" i="8" a="1"/>
  <c r="AP4" i="3" l="1" a="1"/>
  <c r="AP4" i="3" s="1"/>
  <c r="AR4" i="3" s="1" a="1"/>
  <c r="AR4" i="3" s="1"/>
  <c r="AO13" i="3" s="1"/>
  <c r="AC15" i="8"/>
  <c r="AD17" i="8"/>
  <c r="AA19" i="8"/>
  <c r="AA16" i="8"/>
  <c r="AF19" i="8"/>
  <c r="AF17" i="8"/>
  <c r="AA17" i="8"/>
  <c r="AB17" i="8"/>
  <c r="AB15" i="8"/>
  <c r="AF18" i="8"/>
  <c r="AG18" i="8"/>
  <c r="AG16" i="8"/>
  <c r="AC19" i="8"/>
  <c r="AA18" i="8"/>
  <c r="AF15" i="8"/>
  <c r="AG17" i="8"/>
  <c r="AF16" i="8"/>
  <c r="AB18" i="8"/>
  <c r="AA15" i="8"/>
  <c r="Y6" i="8"/>
  <c r="AG15" i="8"/>
  <c r="AD18" i="8"/>
  <c r="AD27" i="8" s="1"/>
  <c r="AE19" i="8"/>
  <c r="AB16" i="8"/>
  <c r="AE15" i="8"/>
  <c r="AC17" i="8"/>
  <c r="AD15" i="8"/>
  <c r="AD24" i="8" s="1"/>
  <c r="AG19" i="8"/>
  <c r="AD19" i="8"/>
  <c r="AC18" i="8"/>
  <c r="AC27" i="8" s="1"/>
  <c r="AE18" i="8"/>
  <c r="AB19" i="8"/>
  <c r="AD16" i="8"/>
  <c r="AE17" i="8"/>
  <c r="AC16" i="8"/>
  <c r="AE16" i="8"/>
  <c r="O3" i="6"/>
  <c r="W3" i="10" s="1"/>
  <c r="W11" i="10" s="1"/>
  <c r="AQ4" i="3" a="1"/>
  <c r="AQ4" i="3" s="1"/>
  <c r="BA14" i="3"/>
  <c r="AV15" i="3"/>
  <c r="AW15" i="3"/>
  <c r="AE28" i="8" l="1"/>
  <c r="AX13" i="3"/>
  <c r="AX15" i="3" s="1"/>
  <c r="AT4" i="3" a="1"/>
  <c r="AT4" i="3" s="1"/>
  <c r="AV4" i="3" s="1" a="1"/>
  <c r="AV4" i="3" s="1"/>
  <c r="AX4" i="3" s="1" a="1"/>
  <c r="AX4" i="3" s="1"/>
  <c r="AA25" i="8"/>
  <c r="AC26" i="8"/>
  <c r="AA27" i="8"/>
  <c r="AD26" i="8"/>
  <c r="AD25" i="8"/>
  <c r="AD28" i="8"/>
  <c r="AC28" i="8"/>
  <c r="AC24" i="8"/>
  <c r="AF28" i="8"/>
  <c r="AI19" i="8"/>
  <c r="AF26" i="8"/>
  <c r="AI17" i="8"/>
  <c r="AI16" i="8"/>
  <c r="AF25" i="8"/>
  <c r="AC25" i="8"/>
  <c r="AA24" i="8"/>
  <c r="AF27" i="8"/>
  <c r="AI18" i="8"/>
  <c r="AA26" i="8"/>
  <c r="AE25" i="8"/>
  <c r="AB25" i="8"/>
  <c r="AO5" i="8" a="1"/>
  <c r="AO5" i="8" s="1"/>
  <c r="AK4" i="8" a="1"/>
  <c r="AK4" i="8" s="1"/>
  <c r="AG13" i="8" s="1"/>
  <c r="AQ4" i="8" a="1"/>
  <c r="AQ4" i="8" s="1"/>
  <c r="AQ5" i="8" a="1"/>
  <c r="AQ5" i="8" s="1"/>
  <c r="AU4" i="8" a="1"/>
  <c r="AU4" i="8" s="1"/>
  <c r="AL5" i="8" a="1"/>
  <c r="AL5" i="8" s="1"/>
  <c r="AC5" i="8" a="1"/>
  <c r="AC5" i="8" s="1"/>
  <c r="AR5" i="8" a="1"/>
  <c r="AR5" i="8" s="1"/>
  <c r="AF5" i="8" a="1"/>
  <c r="AF5" i="8" s="1"/>
  <c r="AM4" i="8" a="1"/>
  <c r="AM4" i="8" s="1"/>
  <c r="AA5" i="8" a="1"/>
  <c r="AA5" i="8" s="1"/>
  <c r="AI4" i="8" a="1"/>
  <c r="AI4" i="8" s="1"/>
  <c r="AP4" i="8" a="1"/>
  <c r="AP4" i="8" s="1"/>
  <c r="AB5" i="8" a="1"/>
  <c r="AB5" i="8" s="1"/>
  <c r="AM5" i="8" a="1"/>
  <c r="AM5" i="8" s="1"/>
  <c r="AT4" i="8" a="1"/>
  <c r="AT4" i="8" s="1"/>
  <c r="AK5" i="8" a="1"/>
  <c r="AK5" i="8" s="1"/>
  <c r="AU5" i="8" a="1"/>
  <c r="AU5" i="8" s="1"/>
  <c r="AD5" i="8" a="1"/>
  <c r="AD5" i="8" s="1"/>
  <c r="AR4" i="8" a="1"/>
  <c r="AR4" i="8" s="1"/>
  <c r="AH4" i="8" a="1"/>
  <c r="AH4" i="8" s="1"/>
  <c r="AG5" i="8" a="1"/>
  <c r="AG5" i="8" s="1"/>
  <c r="AN4" i="8" a="1"/>
  <c r="AN4" i="8" s="1"/>
  <c r="AC4" i="8" a="1"/>
  <c r="AC4" i="8" s="1"/>
  <c r="AO4" i="8" a="1"/>
  <c r="AO4" i="8" s="1"/>
  <c r="AJ4" i="8" a="1"/>
  <c r="AJ4" i="8" s="1"/>
  <c r="AE5" i="8" a="1"/>
  <c r="AE5" i="8" s="1"/>
  <c r="AA4" i="8" a="1"/>
  <c r="AA4" i="8" s="1"/>
  <c r="AN5" i="8" a="1"/>
  <c r="AN5" i="8" s="1"/>
  <c r="AJ5" i="8" a="1"/>
  <c r="AJ5" i="8" s="1"/>
  <c r="Z15" i="8" a="1"/>
  <c r="Z15" i="8" s="1"/>
  <c r="AA22" i="8" s="1"/>
  <c r="P3" i="10" s="1"/>
  <c r="P11" i="10" s="1"/>
  <c r="AE4" i="8" a="1"/>
  <c r="AE4" i="8" s="1"/>
  <c r="AC13" i="8" s="1"/>
  <c r="AI5" i="8" a="1"/>
  <c r="AI5" i="8" s="1"/>
  <c r="AF4" i="8" a="1"/>
  <c r="AF4" i="8" s="1"/>
  <c r="AD4" i="8" a="1"/>
  <c r="AD4" i="8" s="1"/>
  <c r="AH5" i="8" a="1"/>
  <c r="AH5" i="8" s="1"/>
  <c r="AT5" i="8" a="1"/>
  <c r="AT5" i="8" s="1"/>
  <c r="AS5" i="8" a="1"/>
  <c r="AS5" i="8" s="1"/>
  <c r="AL4" i="8" a="1"/>
  <c r="AL4" i="8" s="1"/>
  <c r="AB13" i="8" s="1"/>
  <c r="AG4" i="8" a="1"/>
  <c r="AG4" i="8" s="1"/>
  <c r="AD13" i="8" s="1"/>
  <c r="AB4" i="8" a="1"/>
  <c r="AB4" i="8" s="1"/>
  <c r="AP5" i="8" a="1"/>
  <c r="AP5" i="8" s="1"/>
  <c r="AS4" i="8" a="1"/>
  <c r="AS4" i="8" s="1"/>
  <c r="AE26" i="8"/>
  <c r="AB26" i="8"/>
  <c r="AP13" i="3"/>
  <c r="AS4" i="3" a="1"/>
  <c r="AS4" i="3" s="1"/>
  <c r="AO15" i="3"/>
  <c r="AE27" i="8"/>
  <c r="AB27" i="8"/>
  <c r="AI15" i="8"/>
  <c r="AF24" i="8"/>
  <c r="AB24" i="8"/>
  <c r="AE24" i="8"/>
  <c r="AQ13" i="3" l="1"/>
  <c r="AQ15" i="3" s="1"/>
  <c r="AB22" i="8"/>
  <c r="Q3" i="10"/>
  <c r="AN22" i="3"/>
  <c r="AF13" i="8"/>
  <c r="AE13" i="8"/>
  <c r="AP15" i="3"/>
  <c r="AR13" i="3"/>
  <c r="AZ4" i="3" a="1"/>
  <c r="AZ4" i="3" s="1"/>
  <c r="BB4" i="3" s="1" a="1"/>
  <c r="BB4" i="3" s="1"/>
  <c r="BD4" i="3" s="1" a="1"/>
  <c r="BD4" i="3" s="1"/>
  <c r="BF4" i="3" s="1" a="1"/>
  <c r="BF4" i="3" s="1"/>
  <c r="BH4" i="3" s="1" a="1"/>
  <c r="BH4" i="3" s="1"/>
  <c r="BJ4" i="3" s="1" a="1"/>
  <c r="BJ4" i="3" s="1"/>
  <c r="BL4" i="3" s="1" a="1"/>
  <c r="BL4" i="3" s="1"/>
  <c r="BN4" i="3" s="1" a="1"/>
  <c r="BN4" i="3" s="1"/>
  <c r="BP4" i="3" s="1" a="1"/>
  <c r="BP4" i="3" s="1"/>
  <c r="BR4" i="3" s="1" a="1"/>
  <c r="BR4" i="3" s="1"/>
  <c r="BT4" i="3" s="1" a="1"/>
  <c r="BT4" i="3" s="1"/>
  <c r="AY13" i="3"/>
  <c r="AY15" i="3" s="1"/>
  <c r="AU4" i="3" a="1"/>
  <c r="AU4" i="3" s="1"/>
  <c r="AA13" i="8"/>
  <c r="S3" i="10" s="1"/>
  <c r="AN18" i="3"/>
  <c r="AC22" i="8" l="1"/>
  <c r="AD22" i="8"/>
  <c r="AR15" i="3"/>
  <c r="AP34" i="3"/>
  <c r="V6" i="10" s="1"/>
  <c r="AN19" i="3"/>
  <c r="AT13" i="3"/>
  <c r="AT15" i="3" s="1"/>
  <c r="AW4" i="3" a="1"/>
  <c r="AW4" i="3" s="1"/>
  <c r="AF22" i="8"/>
  <c r="O3" i="10"/>
  <c r="O11" i="10" s="1"/>
  <c r="S11" i="10"/>
  <c r="AI13" i="8"/>
  <c r="AP36" i="3" s="1"/>
  <c r="V7" i="10" s="1"/>
  <c r="M3" i="10"/>
  <c r="M11" i="10" s="1"/>
  <c r="Q11" i="10"/>
  <c r="AE22" i="8"/>
  <c r="AP22" i="3" l="1"/>
  <c r="V3" i="10" s="1"/>
  <c r="V11" i="10" s="1"/>
  <c r="AQ22" i="3"/>
  <c r="X3" i="10" s="1"/>
  <c r="X11" i="10" s="1"/>
  <c r="AO18" i="3"/>
  <c r="AP18" i="3"/>
  <c r="AY4" i="3" a="1"/>
  <c r="AY4" i="3" s="1"/>
  <c r="AS13" i="3"/>
  <c r="AS15" i="3" l="1"/>
  <c r="BA15" i="3" s="1"/>
  <c r="AN13" i="3"/>
  <c r="AQ30" i="3" s="1"/>
  <c r="P6" i="10" s="1"/>
  <c r="BA4" i="3" a="1"/>
  <c r="BA4" i="3" s="1"/>
  <c r="BC4" i="3" s="1" a="1"/>
  <c r="BC4" i="3" s="1"/>
  <c r="BE4" i="3" s="1" a="1"/>
  <c r="BE4" i="3" s="1"/>
  <c r="BG4" i="3" s="1" a="1"/>
  <c r="BG4" i="3" s="1"/>
  <c r="BI4" i="3" s="1" a="1"/>
  <c r="BI4" i="3" s="1"/>
  <c r="BK4" i="3" s="1" a="1"/>
  <c r="BK4" i="3" s="1"/>
  <c r="BM4" i="3" s="1" a="1"/>
  <c r="BM4" i="3" s="1"/>
  <c r="BO4" i="3" s="1" a="1"/>
  <c r="BO4" i="3" s="1"/>
  <c r="BQ4" i="3" s="1" a="1"/>
  <c r="BQ4" i="3" s="1"/>
  <c r="AU13" i="3" l="1"/>
  <c r="BS4" i="3" a="1"/>
  <c r="BS4" i="3" s="1"/>
  <c r="BU4" i="3" s="1" a="1"/>
  <c r="BU4" i="3" s="1"/>
  <c r="AN15" i="3"/>
  <c r="AO30" i="3"/>
  <c r="N6" i="10" s="1"/>
  <c r="R3" i="10"/>
  <c r="AO22" i="3"/>
  <c r="U3" i="10" s="1"/>
  <c r="U11" i="10" s="1"/>
  <c r="AO25" i="3"/>
  <c r="R11" i="10" l="1"/>
  <c r="N3" i="10"/>
  <c r="N11" i="10" s="1"/>
  <c r="F6" i="10" a="1"/>
  <c r="F6" i="10" s="1"/>
  <c r="AU15" i="3"/>
  <c r="AQ27" i="3"/>
  <c r="AQ34" i="3"/>
  <c r="W6" i="10" s="1"/>
  <c r="AP30" i="3"/>
  <c r="O6" i="10" s="1"/>
  <c r="AO34" i="3"/>
  <c r="U6" i="10" s="1"/>
  <c r="BA13" i="3"/>
  <c r="AP42" i="3" s="1"/>
  <c r="Y8" i="10" s="1"/>
  <c r="AQ18" i="3" l="1"/>
  <c r="AR18" i="3" s="1"/>
  <c r="T3" i="10" s="1"/>
  <c r="T11" i="10" s="1"/>
  <c r="AO42" i="3"/>
  <c r="Y6" i="10" s="1"/>
  <c r="AP25" i="3"/>
  <c r="E5" i="10" l="1" a="1"/>
  <c r="E5" i="10" s="1"/>
  <c r="AQ25" i="3"/>
  <c r="E7" i="10" s="1" a="1"/>
  <c r="E7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van dung</author>
  </authors>
  <commentList>
    <comment ref="AO30" authorId="0" shapeId="0" xr:uid="{B4D758EE-8071-4D39-B74A-BD106E3831C3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Threshold &lt; 30%</t>
        </r>
      </text>
    </comment>
    <comment ref="AP30" authorId="0" shapeId="0" xr:uid="{CB7153E6-1A3D-4A72-8F26-E3CBF0CD632F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Upper limit 2.0
</t>
        </r>
      </text>
    </comment>
    <comment ref="AQ30" authorId="0" shapeId="0" xr:uid="{4C76B562-CA10-4036-83EF-1C33375BCE0C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Upper limit 1.5
</t>
        </r>
      </text>
    </comment>
    <comment ref="AO34" authorId="0" shapeId="0" xr:uid="{8359D58F-4D08-4018-B2A8-07E4A34A6953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Limit 2.5
</t>
        </r>
      </text>
    </comment>
    <comment ref="AP34" authorId="0" shapeId="0" xr:uid="{893FA45E-91BB-4AF9-9C1B-4F2D6BA59CA6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Limit -25%</t>
        </r>
      </text>
    </comment>
    <comment ref="AQ34" authorId="0" shapeId="0" xr:uid="{92297C06-643F-40A3-A2DF-53F375C9069C}">
      <text>
        <r>
          <rPr>
            <b/>
            <sz val="9"/>
            <color indexed="81"/>
            <rFont val="Tahoma"/>
            <family val="2"/>
          </rPr>
          <t xml:space="preserve">ngo van dung:
</t>
        </r>
        <r>
          <rPr>
            <sz val="9"/>
            <color indexed="81"/>
            <rFont val="Tahoma"/>
            <family val="2"/>
          </rPr>
          <t xml:space="preserve"> limits 60-70%
</t>
        </r>
      </text>
    </comment>
    <comment ref="AP36" authorId="0" shapeId="0" xr:uid="{DDB14E89-1649-43B1-A21A-C141C3E1261D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Limit -10%</t>
        </r>
      </text>
    </comment>
    <comment ref="AO42" authorId="0" shapeId="0" xr:uid="{B5BB9586-D86A-4013-8D43-24A168A2F182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Under 30 is dangerous
Around 90 is adequate
</t>
        </r>
      </text>
    </comment>
    <comment ref="AP42" authorId="0" shapeId="0" xr:uid="{CD427AB3-F330-48CB-AD95-455EBF152462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1.2 can be reckoned as safe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van dung</author>
    <author>tc={8AC350A9-2963-4972-AEFC-AF4E625B92D9}</author>
  </authors>
  <commentList>
    <comment ref="G2" authorId="0" shapeId="0" xr:uid="{5FF1A7C7-8291-4E23-A469-E2524589C6F6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Free Cash Flow = fromSale + InvestCost
</t>
        </r>
      </text>
    </comment>
    <comment ref="O3" authorId="1" shapeId="0" xr:uid="{8AC350A9-2963-4972-AEFC-AF4E625B92D9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Cash Flows = fromSale - InvestCost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van dung</author>
  </authors>
  <commentList>
    <comment ref="N6" authorId="0" shapeId="0" xr:uid="{1508EEBC-650E-44C6-BB68-8738D896D9A4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Threshold &lt; 30%
Equity / Asset</t>
        </r>
      </text>
    </comment>
    <comment ref="O6" authorId="0" shapeId="0" xr:uid="{CDA54786-C0DE-44C4-99B3-F46C1A1E38AA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Upper limit 2.0
Debt/Equity</t>
        </r>
      </text>
    </comment>
    <comment ref="P6" authorId="0" shapeId="0" xr:uid="{E9D2BE55-85AD-4FBA-B436-3104D255C042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Upper limit 1.5
Net Debt / Equity
</t>
        </r>
      </text>
    </comment>
    <comment ref="U6" authorId="0" shapeId="0" xr:uid="{7D6618F4-E1B6-47DC-852E-490D3F382B78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Limit 2.5
Net Debt / CF Operating</t>
        </r>
      </text>
    </comment>
    <comment ref="V6" authorId="0" shapeId="0" xr:uid="{18CBB59B-4010-4182-96D8-42858FF33BFD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Limit -25%
Interest expense / EBIT</t>
        </r>
      </text>
    </comment>
    <comment ref="W6" authorId="0" shapeId="0" xr:uid="{5FAB6406-BD5B-42FD-A660-F85E6BFB11DB}">
      <text>
        <r>
          <rPr>
            <b/>
            <sz val="9"/>
            <color indexed="81"/>
            <rFont val="Tahoma"/>
            <family val="2"/>
          </rPr>
          <t xml:space="preserve">ngo van dung:
</t>
        </r>
        <r>
          <rPr>
            <sz val="9"/>
            <color indexed="81"/>
            <rFont val="Tahoma"/>
            <family val="2"/>
          </rPr>
          <t xml:space="preserve"> limits 60-70%
Debt / Gross margin</t>
        </r>
      </text>
    </comment>
    <comment ref="Y6" authorId="0" shapeId="0" xr:uid="{9E6A543B-F6A4-4B2B-8BE9-911F29B05612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Under 30 is dangerous
Around 90 is adequate
Cash*360 / Current liabilities</t>
        </r>
      </text>
    </comment>
    <comment ref="V7" authorId="0" shapeId="0" xr:uid="{E77DD3B5-E5C8-4371-A3C5-D6385AFA85E7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Limit -10%
Interest (inc - exp) / EBIT</t>
        </r>
      </text>
    </comment>
    <comment ref="Y8" authorId="0" shapeId="0" xr:uid="{67146E3D-153F-4AA9-A9BD-7B27A005C4A1}">
      <text>
        <r>
          <rPr>
            <b/>
            <sz val="9"/>
            <color indexed="81"/>
            <rFont val="Tahoma"/>
            <family val="2"/>
          </rPr>
          <t>ngo van dung:</t>
        </r>
        <r>
          <rPr>
            <sz val="9"/>
            <color indexed="81"/>
            <rFont val="Tahoma"/>
            <family val="2"/>
          </rPr>
          <t xml:space="preserve">
1.2 can be reckoned as safe
Short A / Short 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lanceSheet_Q" description="Connection to the 'BalanceSheet_Q' query in the workbook." type="5" refreshedVersion="8" background="1" saveData="1">
    <dbPr connection="Provider=Microsoft.Mashup.OleDb.1;Data Source=$Workbook$;Location=BalanceSheet_Q;Extended Properties=&quot;&quot;" command="SELECT * FROM [BalanceSheet_Q]"/>
  </connection>
  <connection id="2" xr16:uid="{00000000-0015-0000-FFFF-FFFF01000000}" keepAlive="1" name="Query - BalanceSheet_Y" description="Connection to the 'BalanceSheet_Y' query in the workbook." type="5" refreshedVersion="8" background="1" saveData="1">
    <dbPr connection="Provider=Microsoft.Mashup.OleDb.1;Data Source=$Workbook$;Location=BalanceSheet_Y;Extended Properties=&quot;&quot;" command="SELECT * FROM [BalanceSheet_Y]"/>
  </connection>
  <connection id="3" xr16:uid="{00000000-0015-0000-FFFF-FFFF02000000}" keepAlive="1" name="Query - CF_Q" description="Connection to the 'CF_Q' query in the workbook." type="5" refreshedVersion="8" background="1" saveData="1">
    <dbPr connection="Provider=Microsoft.Mashup.OleDb.1;Data Source=$Workbook$;Location=CF_Q;Extended Properties=&quot;&quot;" command="SELECT * FROM [CF_Q]"/>
  </connection>
  <connection id="4" xr16:uid="{00000000-0015-0000-FFFF-FFFF03000000}" keepAlive="1" name="Query - CF_Y" description="Connection to the 'CF_Y' query in the workbook." type="5" refreshedVersion="8" background="1" saveData="1">
    <dbPr connection="Provider=Microsoft.Mashup.OleDb.1;Data Source=$Workbook$;Location=CF_Y;Extended Properties=&quot;&quot;" command="SELECT * FROM [CF_Y]"/>
  </connection>
  <connection id="5" xr16:uid="{00000000-0015-0000-FFFF-FFFF04000000}" keepAlive="1" name="Query - PnL_Q" description="Connection to the 'PnL_Q' query in the workbook." type="5" refreshedVersion="8" background="1" saveData="1">
    <dbPr connection="Provider=Microsoft.Mashup.OleDb.1;Data Source=$Workbook$;Location=PnL_Q;Extended Properties=&quot;&quot;" command="SELECT * FROM [PnL_Q]"/>
  </connection>
  <connection id="6" xr16:uid="{00000000-0015-0000-FFFF-FFFF05000000}" keepAlive="1" name="Query - PnL_Y" description="Connection to the 'PnL_Y' query in the workbook." type="5" refreshedVersion="8" background="1" saveData="1">
    <dbPr connection="Provider=Microsoft.Mashup.OleDb.1;Data Source=$Workbook$;Location=PnL_Y;Extended Properties=&quot;&quot;" command="SELECT * FROM [PnL_Y]"/>
  </connection>
  <connection id="7" xr16:uid="{00000000-0015-0000-FFFF-FFFF06000000}" keepAlive="1" name="Query - Profile_" description="Connection to the 'Profile_' query in the workbook." type="5" refreshedVersion="8" background="1" saveData="1">
    <dbPr connection="Provider=Microsoft.Mashup.OleDb.1;Data Source=$Workbook$;Location=Profile_;Extended Properties=&quot;&quot;" command="SELECT * FROM [Profile_]"/>
  </connection>
  <connection id="8" xr16:uid="{00000000-0015-0000-FFFF-FFFF07000000}" keepAlive="1" name="Query - Proxy_PRC" description="Connection to the 'Proxy_PRC' query in the workbook." type="5" refreshedVersion="8" background="1" saveData="1">
    <dbPr connection="Provider=Microsoft.Mashup.OleDb.1;Data Source=$Workbook$;Location=Proxy_PRC;Extended Properties=&quot;&quot;" command="SELECT * FROM [Proxy_PR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<sst xmlns="http://schemas.openxmlformats.org/spreadsheetml/2006/main" count="11851" uniqueCount="1262">
  <si>
    <t>ticker</t>
  </si>
  <si>
    <t>exchange</t>
  </si>
  <si>
    <t>industry</t>
  </si>
  <si>
    <t>companyType</t>
  </si>
  <si>
    <t>noShareholders</t>
  </si>
  <si>
    <t>foreignPercent</t>
  </si>
  <si>
    <t>outstandingShare</t>
  </si>
  <si>
    <t>issueShare</t>
  </si>
  <si>
    <t>establishedYear</t>
  </si>
  <si>
    <t>noEmployees</t>
  </si>
  <si>
    <t>stockRating</t>
  </si>
  <si>
    <t>deltaInWeek</t>
  </si>
  <si>
    <t>deltaInMonth</t>
  </si>
  <si>
    <t>deltaInYear</t>
  </si>
  <si>
    <t>shortName</t>
  </si>
  <si>
    <t>industryEn</t>
  </si>
  <si>
    <t>industryID</t>
  </si>
  <si>
    <t>industryIDv2</t>
  </si>
  <si>
    <t>website</t>
  </si>
  <si>
    <t>T9_SHolder</t>
  </si>
  <si>
    <t>T5_SHolder</t>
  </si>
  <si>
    <t>Free_float</t>
  </si>
  <si>
    <t>SSI</t>
  </si>
  <si>
    <t>HOSE</t>
  </si>
  <si>
    <t>Dịch vụ tài chính</t>
  </si>
  <si>
    <t>CK</t>
  </si>
  <si>
    <t>1999</t>
  </si>
  <si>
    <t>Chứng khoán SSI</t>
  </si>
  <si>
    <t>Financial Services</t>
  </si>
  <si>
    <t>8777</t>
  </si>
  <si>
    <t>https://www.ssi.com.vn</t>
  </si>
  <si>
    <t>BCM</t>
  </si>
  <si>
    <t>Bất động sản</t>
  </si>
  <si>
    <t>CT</t>
  </si>
  <si>
    <t>2006</t>
  </si>
  <si>
    <t>Becamex IDC</t>
  </si>
  <si>
    <t>Real Estate</t>
  </si>
  <si>
    <t>8633</t>
  </si>
  <si>
    <t>https://becamex.com.vn</t>
  </si>
  <si>
    <t>VHM</t>
  </si>
  <si>
    <t>2008</t>
  </si>
  <si>
    <t>Vinhomes</t>
  </si>
  <si>
    <t>https://vinhomes.vn/vi</t>
  </si>
  <si>
    <t>VIC</t>
  </si>
  <si>
    <t>2002</t>
  </si>
  <si>
    <t>VinGroup</t>
  </si>
  <si>
    <t>http://www.vingroup.net</t>
  </si>
  <si>
    <t>VRE</t>
  </si>
  <si>
    <t>2012</t>
  </si>
  <si>
    <t>Vincom Retail</t>
  </si>
  <si>
    <t>https://vincom.com.vn</t>
  </si>
  <si>
    <t>BVH</t>
  </si>
  <si>
    <t>Bảo hiểm</t>
  </si>
  <si>
    <t>BH</t>
  </si>
  <si>
    <t>2007</t>
  </si>
  <si>
    <t>Tập đoàn Bảo Việt</t>
  </si>
  <si>
    <t>Insurance</t>
  </si>
  <si>
    <t>8575</t>
  </si>
  <si>
    <t>https://www.baoviet.com.vn</t>
  </si>
  <si>
    <t>POW</t>
  </si>
  <si>
    <t>Điện, nước &amp; xăng dầu khí đốt</t>
  </si>
  <si>
    <t>Điện lực Dầu khí Việt Nam</t>
  </si>
  <si>
    <t>Utilities</t>
  </si>
  <si>
    <t>7535</t>
  </si>
  <si>
    <t>https://pvpower.vn</t>
  </si>
  <si>
    <t>GAS</t>
  </si>
  <si>
    <t>1990</t>
  </si>
  <si>
    <t>PV Gas</t>
  </si>
  <si>
    <t>7573</t>
  </si>
  <si>
    <t>https://www.pvgas.com.vn</t>
  </si>
  <si>
    <t>ACB</t>
  </si>
  <si>
    <t>Ngân hàng</t>
  </si>
  <si>
    <t>NH</t>
  </si>
  <si>
    <t>Banks</t>
  </si>
  <si>
    <t>8355</t>
  </si>
  <si>
    <t>https://www.acb.com.vn</t>
  </si>
  <si>
    <t>BID</t>
  </si>
  <si>
    <t>1993</t>
  </si>
  <si>
    <t>BIDV</t>
  </si>
  <si>
    <t>https://www.bidv.com.vn</t>
  </si>
  <si>
    <t>CTG</t>
  </si>
  <si>
    <t>1988</t>
  </si>
  <si>
    <t>VietinBank</t>
  </si>
  <si>
    <t>http://www.vietinbank.vn</t>
  </si>
  <si>
    <t>HDB</t>
  </si>
  <si>
    <t>1992</t>
  </si>
  <si>
    <t>HDBank</t>
  </si>
  <si>
    <t>http://www.hdbank.com.vn</t>
  </si>
  <si>
    <t>MBB</t>
  </si>
  <si>
    <t>1994</t>
  </si>
  <si>
    <t>MBBank</t>
  </si>
  <si>
    <t>https://www.mbbank.com.vn</t>
  </si>
  <si>
    <t>SSB</t>
  </si>
  <si>
    <t>2011</t>
  </si>
  <si>
    <t>SeABank</t>
  </si>
  <si>
    <t>https://www.seabank.com.vn</t>
  </si>
  <si>
    <t>SHB</t>
  </si>
  <si>
    <t>https://www.shb.com.vn</t>
  </si>
  <si>
    <t>STB</t>
  </si>
  <si>
    <t>1991</t>
  </si>
  <si>
    <t>Sacombank</t>
  </si>
  <si>
    <t>http://www.sacombank.com.vn</t>
  </si>
  <si>
    <t>TCB</t>
  </si>
  <si>
    <t>Techcombank</t>
  </si>
  <si>
    <t>https://techcombank.com</t>
  </si>
  <si>
    <t>TPB</t>
  </si>
  <si>
    <t>TPBank</t>
  </si>
  <si>
    <t>https://tpb.vn</t>
  </si>
  <si>
    <t>VCB</t>
  </si>
  <si>
    <t>Vietcombank</t>
  </si>
  <si>
    <t>https://vietcombank.com.vn</t>
  </si>
  <si>
    <t>VIB</t>
  </si>
  <si>
    <t>1996</t>
  </si>
  <si>
    <t>VIBBank</t>
  </si>
  <si>
    <t>https://www.vib.com.vn</t>
  </si>
  <si>
    <t>VPB</t>
  </si>
  <si>
    <t>VPBank</t>
  </si>
  <si>
    <t>https://www.vpbank.com.vn</t>
  </si>
  <si>
    <t>HPG</t>
  </si>
  <si>
    <t>Tài nguyên Cơ bản</t>
  </si>
  <si>
    <t>2001</t>
  </si>
  <si>
    <t>Hòa Phát</t>
  </si>
  <si>
    <t>Basic Resources</t>
  </si>
  <si>
    <t>1757</t>
  </si>
  <si>
    <t>http://www.hoaphat.com.vn</t>
  </si>
  <si>
    <t>GVR</t>
  </si>
  <si>
    <t>Hóa chất</t>
  </si>
  <si>
    <t>2010</t>
  </si>
  <si>
    <t>Tập đoàn CN Cao su VN</t>
  </si>
  <si>
    <t>Chemicals</t>
  </si>
  <si>
    <t>1353</t>
  </si>
  <si>
    <t>https://vnrubbergroup.com</t>
  </si>
  <si>
    <t>MSN</t>
  </si>
  <si>
    <t>Thực phẩm và đồ uống</t>
  </si>
  <si>
    <t>2004</t>
  </si>
  <si>
    <t>Tập đoàn Masan</t>
  </si>
  <si>
    <t>Food &amp; Beverage</t>
  </si>
  <si>
    <t>3577</t>
  </si>
  <si>
    <t>https://www.masangroup.com</t>
  </si>
  <si>
    <t>VNM</t>
  </si>
  <si>
    <t>2003</t>
  </si>
  <si>
    <t>VINAMILK</t>
  </si>
  <si>
    <t>https://www.vinamilk.com.vn</t>
  </si>
  <si>
    <t>SAB</t>
  </si>
  <si>
    <t>SABECO</t>
  </si>
  <si>
    <t>3533</t>
  </si>
  <si>
    <t>https://www.sabeco.com.vn</t>
  </si>
  <si>
    <t>VJC</t>
  </si>
  <si>
    <t>Du lịch và Giải trí</t>
  </si>
  <si>
    <t>Vietjet Air</t>
  </si>
  <si>
    <t>Travel &amp; Leisure</t>
  </si>
  <si>
    <t>5751</t>
  </si>
  <si>
    <t>http://www.vietjetair.com</t>
  </si>
  <si>
    <t>MWG</t>
  </si>
  <si>
    <t>Bán lẻ</t>
  </si>
  <si>
    <t>Thế giới di động</t>
  </si>
  <si>
    <t>Retail</t>
  </si>
  <si>
    <t>5379</t>
  </si>
  <si>
    <t>https://mwg.vn</t>
  </si>
  <si>
    <t>PLX</t>
  </si>
  <si>
    <t>Dầu khí</t>
  </si>
  <si>
    <t>1995</t>
  </si>
  <si>
    <t>Petrolimex</t>
  </si>
  <si>
    <t>Oil &amp; Gas</t>
  </si>
  <si>
    <t>533</t>
  </si>
  <si>
    <t>https://www.petrolimex.com.vn</t>
  </si>
  <si>
    <t>FPT</t>
  </si>
  <si>
    <t>Công nghệ Thông tin</t>
  </si>
  <si>
    <t>FPT Corp</t>
  </si>
  <si>
    <t>Technology</t>
  </si>
  <si>
    <t>9537</t>
  </si>
  <si>
    <t>https://www.fpt.com.vn</t>
  </si>
  <si>
    <t>BCG</t>
  </si>
  <si>
    <t>Bamboo Capital</t>
  </si>
  <si>
    <t>8775</t>
  </si>
  <si>
    <t>https://www.bamboocap.com.vn</t>
  </si>
  <si>
    <t>FTS</t>
  </si>
  <si>
    <t>Chứng khoán FPT</t>
  </si>
  <si>
    <t>http://www.fpts.com.vn</t>
  </si>
  <si>
    <t>HCM</t>
  </si>
  <si>
    <t>Chứng khoán HSC</t>
  </si>
  <si>
    <t>https://www.hsc.com.vn</t>
  </si>
  <si>
    <t>VCI</t>
  </si>
  <si>
    <t>Chứng khoán Vietcap</t>
  </si>
  <si>
    <t>http://www.vcsc.com.vn</t>
  </si>
  <si>
    <t>VIX</t>
  </si>
  <si>
    <t>Chứng khoán VIX</t>
  </si>
  <si>
    <t>https://www.vixs.vn</t>
  </si>
  <si>
    <t>VND</t>
  </si>
  <si>
    <t>Chứng khoán VNDIRECT</t>
  </si>
  <si>
    <t>http://www.vndirect.com.vn</t>
  </si>
  <si>
    <t>AGG</t>
  </si>
  <si>
    <t>Bất động sản An Gia</t>
  </si>
  <si>
    <t>https://www.angia.com.vn</t>
  </si>
  <si>
    <t>CRE</t>
  </si>
  <si>
    <t>Bất động sản Thế Kỷ</t>
  </si>
  <si>
    <t>https://cenland.vn</t>
  </si>
  <si>
    <t>DIG</t>
  </si>
  <si>
    <t>DIC Corp</t>
  </si>
  <si>
    <t>http://www.dic.vn</t>
  </si>
  <si>
    <t>DXG</t>
  </si>
  <si>
    <t>Địa ốc Đất Xanh</t>
  </si>
  <si>
    <t>https://www.datxanh.vn</t>
  </si>
  <si>
    <t>DXS</t>
  </si>
  <si>
    <t>Dịch vụ BĐS Đất Xanh</t>
  </si>
  <si>
    <t>8637</t>
  </si>
  <si>
    <t>https://datxanhservices.vn</t>
  </si>
  <si>
    <t>HDC</t>
  </si>
  <si>
    <t>Phát triển Nhà BR-VT</t>
  </si>
  <si>
    <t>http://www.hodeco.vn</t>
  </si>
  <si>
    <t>HDG</t>
  </si>
  <si>
    <t>2005</t>
  </si>
  <si>
    <t>Tập đoàn Hà Đô</t>
  </si>
  <si>
    <t>https://hado.com.vn</t>
  </si>
  <si>
    <t>TCH</t>
  </si>
  <si>
    <t>ĐT DV Tài chính Hoàng Huy</t>
  </si>
  <si>
    <t>http://www.hoanghuy.vn</t>
  </si>
  <si>
    <t>KBC</t>
  </si>
  <si>
    <t>TCT Đô thị Kinh Bắc</t>
  </si>
  <si>
    <t>http://www.kinhbaccity.vn</t>
  </si>
  <si>
    <t>KDH</t>
  </si>
  <si>
    <t>Nhà Khang Điền</t>
  </si>
  <si>
    <t>https://www.khangdien.com.vn</t>
  </si>
  <si>
    <t>KOS</t>
  </si>
  <si>
    <t>Công ty KOSY</t>
  </si>
  <si>
    <t>https://kosy.vn</t>
  </si>
  <si>
    <t>NLG</t>
  </si>
  <si>
    <t>BĐS Nam Long</t>
  </si>
  <si>
    <t>https://www.namlongvn.com</t>
  </si>
  <si>
    <t>PDR</t>
  </si>
  <si>
    <t>BĐS Phát Đạt</t>
  </si>
  <si>
    <t>https://www.phatdat.com.vn</t>
  </si>
  <si>
    <t>SZC</t>
  </si>
  <si>
    <t>Sonadezi Châu Đức</t>
  </si>
  <si>
    <t>https://sonadezichauduc.com.vn</t>
  </si>
  <si>
    <t>SJS</t>
  </si>
  <si>
    <t>SUDICO</t>
  </si>
  <si>
    <t>https://sudicosd.com</t>
  </si>
  <si>
    <t>VPI</t>
  </si>
  <si>
    <t>Đầu tư Văn Phú - Invest</t>
  </si>
  <si>
    <t>https://vanphu.vn</t>
  </si>
  <si>
    <t>GEG</t>
  </si>
  <si>
    <t>Điện Gia Lai</t>
  </si>
  <si>
    <t>https://geccom.vn</t>
  </si>
  <si>
    <t>NT2</t>
  </si>
  <si>
    <t>Điện lực Nhơn Trạch 2</t>
  </si>
  <si>
    <t>https://www.pvpnt2.vn</t>
  </si>
  <si>
    <t>PPC</t>
  </si>
  <si>
    <t>Nhiệt điện Phả Lại</t>
  </si>
  <si>
    <t>http://ppc.evn.vn</t>
  </si>
  <si>
    <t>VSH</t>
  </si>
  <si>
    <t>Thủy điện Vĩnh Sơn - Sông Hinh</t>
  </si>
  <si>
    <t>http://www.vshpc.evn.com.vn</t>
  </si>
  <si>
    <t>BWE</t>
  </si>
  <si>
    <t>Nước - Môi trường Bình Dương</t>
  </si>
  <si>
    <t>7577</t>
  </si>
  <si>
    <t>http://www.biwase.com.vn</t>
  </si>
  <si>
    <t>EIB</t>
  </si>
  <si>
    <t>Eximbank</t>
  </si>
  <si>
    <t>https://eximbank.com.vn</t>
  </si>
  <si>
    <t>LPB</t>
  </si>
  <si>
    <t>LienVietPostBank</t>
  </si>
  <si>
    <t>https://lienvietpostbank.com.vn</t>
  </si>
  <si>
    <t>MSB</t>
  </si>
  <si>
    <t>MSB Bank</t>
  </si>
  <si>
    <t>https://msb.com.vn</t>
  </si>
  <si>
    <t>OCB</t>
  </si>
  <si>
    <t>Ngân hàng Phương Đông</t>
  </si>
  <si>
    <t>https://www.ocb.com.vn</t>
  </si>
  <si>
    <t>DHC</t>
  </si>
  <si>
    <t>Đông Hải Bến Tre</t>
  </si>
  <si>
    <t>1737</t>
  </si>
  <si>
    <t>http://www.dohacobentre.com.vn</t>
  </si>
  <si>
    <t>PTB</t>
  </si>
  <si>
    <t>Công ty Cổ phần Phú Tài</t>
  </si>
  <si>
    <t>1733</t>
  </si>
  <si>
    <t>http://phutai.com.vn</t>
  </si>
  <si>
    <t>HSG</t>
  </si>
  <si>
    <t>Tập đoàn Hoa Sen</t>
  </si>
  <si>
    <t>https://info.hoasengroup.vn</t>
  </si>
  <si>
    <t>NKG</t>
  </si>
  <si>
    <t>Thép Nam Kim</t>
  </si>
  <si>
    <t>https://tonnamkim.com/</t>
  </si>
  <si>
    <t>AAA</t>
  </si>
  <si>
    <t>An Phát Bioplastics</t>
  </si>
  <si>
    <t>https://anphatbioplastics.com</t>
  </si>
  <si>
    <t>DCM</t>
  </si>
  <si>
    <t>Đạm Cà Mau</t>
  </si>
  <si>
    <t>1357</t>
  </si>
  <si>
    <t>https://www.pvcfc.com.vn</t>
  </si>
  <si>
    <t>DGC</t>
  </si>
  <si>
    <t>Hóa chất Đức Giang</t>
  </si>
  <si>
    <t>http://ducgiangchem.vn</t>
  </si>
  <si>
    <t>DPM</t>
  </si>
  <si>
    <t>Tổng Công ty Phân bón và Hóa chất Dầu khí</t>
  </si>
  <si>
    <t>http://www.dpm.vn</t>
  </si>
  <si>
    <t>PHR</t>
  </si>
  <si>
    <t>Cao su Phước Hòa</t>
  </si>
  <si>
    <t>http://www.phr.vn</t>
  </si>
  <si>
    <t>ANV</t>
  </si>
  <si>
    <t>Thủy sản Nam Việt</t>
  </si>
  <si>
    <t>3573</t>
  </si>
  <si>
    <t>https://navicorp.com.vn</t>
  </si>
  <si>
    <t>ASM</t>
  </si>
  <si>
    <t>1997</t>
  </si>
  <si>
    <t>Tập đoàn Sao Mai</t>
  </si>
  <si>
    <t>http://saomaigroup.com</t>
  </si>
  <si>
    <t>DBC</t>
  </si>
  <si>
    <t>Tập đoàn DABACO</t>
  </si>
  <si>
    <t>http://www.dabaco.com.vn</t>
  </si>
  <si>
    <t>HAG</t>
  </si>
  <si>
    <t>Hoàng Anh Gia Lai</t>
  </si>
  <si>
    <t>http://www.hagl.com.vn</t>
  </si>
  <si>
    <t>KDC</t>
  </si>
  <si>
    <t>Tập đoàn KIDO</t>
  </si>
  <si>
    <t>https://www.kdc.vn</t>
  </si>
  <si>
    <t>PAN</t>
  </si>
  <si>
    <t>Tập đoàn PAN</t>
  </si>
  <si>
    <t>https://thepangroup.vn</t>
  </si>
  <si>
    <t>SBT</t>
  </si>
  <si>
    <t>Mía đường Thành Thành Công - Biên Hòa</t>
  </si>
  <si>
    <t>http://www.ttcagris.com.vn</t>
  </si>
  <si>
    <t>VHC</t>
  </si>
  <si>
    <t>Thủy sản Vĩnh Hoàn</t>
  </si>
  <si>
    <t>https://www.vinhhoan.com</t>
  </si>
  <si>
    <t>PNJ</t>
  </si>
  <si>
    <t>Hàng cá nhân &amp; Gia dụng</t>
  </si>
  <si>
    <t>Vàng Phú Nhuận</t>
  </si>
  <si>
    <t>Personal &amp; Household Goods</t>
  </si>
  <si>
    <t>3767</t>
  </si>
  <si>
    <t>https://www.pnj.com.vn</t>
  </si>
  <si>
    <t>SCS</t>
  </si>
  <si>
    <t>DV Hàng hóa Sài Gòn</t>
  </si>
  <si>
    <t>http://www.scsc.vn</t>
  </si>
  <si>
    <t>DGW</t>
  </si>
  <si>
    <t>Thế Giới Số</t>
  </si>
  <si>
    <t>https://digiworld.com.vn</t>
  </si>
  <si>
    <t>FRT</t>
  </si>
  <si>
    <t>Bán lẻ FPT</t>
  </si>
  <si>
    <t>https://frt.vn</t>
  </si>
  <si>
    <t>PVD</t>
  </si>
  <si>
    <t>Khoan Dầu khí PVDrilling</t>
  </si>
  <si>
    <t>573</t>
  </si>
  <si>
    <t>http://www.pvdrilling.com.vn</t>
  </si>
  <si>
    <t>IMP</t>
  </si>
  <si>
    <t>Y tế</t>
  </si>
  <si>
    <t>2023</t>
  </si>
  <si>
    <t>IMEXPHARM</t>
  </si>
  <si>
    <t>Health Care</t>
  </si>
  <si>
    <t>4577</t>
  </si>
  <si>
    <t>https://www.imexpharm.com</t>
  </si>
  <si>
    <t>SAM</t>
  </si>
  <si>
    <t>1998</t>
  </si>
  <si>
    <t>SAM Holdings</t>
  </si>
  <si>
    <t>9578</t>
  </si>
  <si>
    <t>http://samholdings.com.vn</t>
  </si>
  <si>
    <t>CMG</t>
  </si>
  <si>
    <t>2009</t>
  </si>
  <si>
    <t>Tập đoàn Công nghệ CMC</t>
  </si>
  <si>
    <t>9533</t>
  </si>
  <si>
    <t>http://www.cmc.com.vn</t>
  </si>
  <si>
    <t>BMP</t>
  </si>
  <si>
    <t>Xây dựng và Vật liệu</t>
  </si>
  <si>
    <t>Nhựa Bình Minh</t>
  </si>
  <si>
    <t>Construction &amp; Materials</t>
  </si>
  <si>
    <t>2353</t>
  </si>
  <si>
    <t>http://www.binhminhplastic.com</t>
  </si>
  <si>
    <t>CII</t>
  </si>
  <si>
    <t>Hạ tầng Kỹ thuật TP.HCM</t>
  </si>
  <si>
    <t>2357</t>
  </si>
  <si>
    <t>https://cii.com.vn</t>
  </si>
  <si>
    <t>CTD</t>
  </si>
  <si>
    <t>Xây dựng Coteccons</t>
  </si>
  <si>
    <t>http://www.coteccons.vn</t>
  </si>
  <si>
    <t>CTR</t>
  </si>
  <si>
    <t>Công trình Viettel</t>
  </si>
  <si>
    <t>https://viettelconstruction.com.vn</t>
  </si>
  <si>
    <t>HHV</t>
  </si>
  <si>
    <t>Đầu tư Hạ tầng Giao thông Đèo Cả</t>
  </si>
  <si>
    <t>https://hhv.com.vn</t>
  </si>
  <si>
    <t>HT1</t>
  </si>
  <si>
    <t>VICEM Hà Tiên</t>
  </si>
  <si>
    <t>https://www.vicemhatien.com.vn</t>
  </si>
  <si>
    <t>PC1</t>
  </si>
  <si>
    <t>Tập đoàn PC1</t>
  </si>
  <si>
    <t>http://pc1group.vn</t>
  </si>
  <si>
    <t>VCG</t>
  </si>
  <si>
    <t>VINACONEX</t>
  </si>
  <si>
    <t>http://www.vinaconex.com.vn</t>
  </si>
  <si>
    <t>VGC</t>
  </si>
  <si>
    <t>Tổng Công ty Viglacera</t>
  </si>
  <si>
    <t>http://www.viglacera.com.vn</t>
  </si>
  <si>
    <t>GEX</t>
  </si>
  <si>
    <t>Hàng &amp; Dịch vụ Công nghiệp</t>
  </si>
  <si>
    <t>Tập đoàn Gelex</t>
  </si>
  <si>
    <t>Industrial Goods &amp; Services</t>
  </si>
  <si>
    <t>2737</t>
  </si>
  <si>
    <t>https://gelex.vn</t>
  </si>
  <si>
    <t>GMD</t>
  </si>
  <si>
    <t>Gemadept</t>
  </si>
  <si>
    <t>2777</t>
  </si>
  <si>
    <t>http://www.gemadept.com.vn</t>
  </si>
  <si>
    <t>PVT</t>
  </si>
  <si>
    <t>Vận tải Dầu khí PVTrans</t>
  </si>
  <si>
    <t>2773</t>
  </si>
  <si>
    <t>http://www.pvtrans.com</t>
  </si>
  <si>
    <t>TMS</t>
  </si>
  <si>
    <t>1983</t>
  </si>
  <si>
    <t>Transimex</t>
  </si>
  <si>
    <t>http://transimex.com.vn</t>
  </si>
  <si>
    <t>REE</t>
  </si>
  <si>
    <t>Cơ Điện Lạnh REE</t>
  </si>
  <si>
    <t>2757</t>
  </si>
  <si>
    <t>https://www.reecorp.com</t>
  </si>
  <si>
    <t>index</t>
  </si>
  <si>
    <t>shortAsset</t>
  </si>
  <si>
    <t>cash</t>
  </si>
  <si>
    <t>shortInvest</t>
  </si>
  <si>
    <t>shortReceivable</t>
  </si>
  <si>
    <t>inventory</t>
  </si>
  <si>
    <t>longAsset</t>
  </si>
  <si>
    <t>fixedAsset</t>
  </si>
  <si>
    <t>asset</t>
  </si>
  <si>
    <t>debt</t>
  </si>
  <si>
    <t>shortDebt</t>
  </si>
  <si>
    <t>longDebt</t>
  </si>
  <si>
    <t>equity</t>
  </si>
  <si>
    <t>capital</t>
  </si>
  <si>
    <t>centralBankDeposit</t>
  </si>
  <si>
    <t>otherBankDeposit</t>
  </si>
  <si>
    <t>otherBankLoan</t>
  </si>
  <si>
    <t>stockInvest</t>
  </si>
  <si>
    <t>customerLoan</t>
  </si>
  <si>
    <t>badLoan</t>
  </si>
  <si>
    <t>provision</t>
  </si>
  <si>
    <t>netCustomerLoan</t>
  </si>
  <si>
    <t>otherAsset</t>
  </si>
  <si>
    <t>otherBankCredit</t>
  </si>
  <si>
    <t>oweOtherBank</t>
  </si>
  <si>
    <t>oweCentralBank</t>
  </si>
  <si>
    <t>valuablePaper</t>
  </si>
  <si>
    <t>payableInterest</t>
  </si>
  <si>
    <t>receivableInterest</t>
  </si>
  <si>
    <t>deposit</t>
  </si>
  <si>
    <t>otherDebt</t>
  </si>
  <si>
    <t>fund</t>
  </si>
  <si>
    <t>unDistributedIncome</t>
  </si>
  <si>
    <t>minorShareHolderProfit</t>
  </si>
  <si>
    <t>payable</t>
  </si>
  <si>
    <t>2022</t>
  </si>
  <si>
    <t>2021</t>
  </si>
  <si>
    <t>2020</t>
  </si>
  <si>
    <t>2019</t>
  </si>
  <si>
    <t>2018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</si>
  <si>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</si>
  <si>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</si>
  <si>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</si>
  <si>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</si>
  <si>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</si>
  <si>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</si>
  <si>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</si>
  <si>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</si>
  <si>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</si>
  <si>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</si>
  <si>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2024-Q4</t>
  </si>
  <si>
    <t>investCost</t>
  </si>
  <si>
    <t>fromInvest</t>
  </si>
  <si>
    <t>fromFinancial</t>
  </si>
  <si>
    <t>fromSale</t>
  </si>
  <si>
    <t>freeCashFlow</t>
  </si>
  <si>
    <t>2021-Q2</t>
  </si>
  <si>
    <t>2021-Q1</t>
  </si>
  <si>
    <t>2020-Q4</t>
  </si>
  <si>
    <t>revenue</t>
  </si>
  <si>
    <t>yearRevenueGrowth</t>
  </si>
  <si>
    <t>quarterRevenueGrowth</t>
  </si>
  <si>
    <t>costOfGoodSold</t>
  </si>
  <si>
    <t>grossProfit</t>
  </si>
  <si>
    <t>operationExpense</t>
  </si>
  <si>
    <t>operationProfit</t>
  </si>
  <si>
    <t>yearOperationProfitGrowth</t>
  </si>
  <si>
    <t>quarterOperationProfitGrowth</t>
  </si>
  <si>
    <t>interestExpense</t>
  </si>
  <si>
    <t>preTaxProfit</t>
  </si>
  <si>
    <t>postTaxProfit</t>
  </si>
  <si>
    <t>shareHolderIncome</t>
  </si>
  <si>
    <t>yearShareHolderIncomeGrowth</t>
  </si>
  <si>
    <t>quarterShareHolderIncomeGrowth</t>
  </si>
  <si>
    <t>investProfit</t>
  </si>
  <si>
    <t>serviceProfit</t>
  </si>
  <si>
    <t>otherProfit</t>
  </si>
  <si>
    <t>provisionExpense</t>
  </si>
  <si>
    <t>operationIncome</t>
  </si>
  <si>
    <t>ebitda</t>
  </si>
  <si>
    <t>1036</t>
  </si>
  <si>
    <t>1231</t>
  </si>
  <si>
    <t>1153</t>
  </si>
  <si>
    <t>1047</t>
  </si>
  <si>
    <t>649</t>
  </si>
  <si>
    <t>743</t>
  </si>
  <si>
    <t>887</t>
  </si>
  <si>
    <t>1145</t>
  </si>
  <si>
    <t>1293</t>
  </si>
  <si>
    <t>1052</t>
  </si>
  <si>
    <t>2213</t>
  </si>
  <si>
    <t>439</t>
  </si>
  <si>
    <t>269</t>
  </si>
  <si>
    <t>216</t>
  </si>
  <si>
    <t>-188</t>
  </si>
  <si>
    <t>798</t>
  </si>
  <si>
    <t>589</t>
  </si>
  <si>
    <t>1072</t>
  </si>
  <si>
    <t>233</t>
  </si>
  <si>
    <t>-912</t>
  </si>
  <si>
    <t>14047</t>
  </si>
  <si>
    <t>11551</t>
  </si>
  <si>
    <t>5398</t>
  </si>
  <si>
    <t>13763</t>
  </si>
  <si>
    <t>8292</t>
  </si>
  <si>
    <t>1669</t>
  </si>
  <si>
    <t>2658</t>
  </si>
  <si>
    <t>11368</t>
  </si>
  <si>
    <t>13303</t>
  </si>
  <si>
    <t>-6146</t>
  </si>
  <si>
    <t>9392</t>
  </si>
  <si>
    <t>8654</t>
  </si>
  <si>
    <t>2101</t>
  </si>
  <si>
    <t>8094</t>
  </si>
  <si>
    <t>6413</t>
  </si>
  <si>
    <t>-3959</t>
  </si>
  <si>
    <t>-839</t>
  </si>
  <si>
    <t>1497</t>
  </si>
  <si>
    <t>8239</t>
  </si>
  <si>
    <t>1359</t>
  </si>
  <si>
    <t>1775</t>
  </si>
  <si>
    <t>1434</t>
  </si>
  <si>
    <t>1452</t>
  </si>
  <si>
    <t>1265</t>
  </si>
  <si>
    <t>1313</t>
  </si>
  <si>
    <t>1278</t>
  </si>
  <si>
    <t>817</t>
  </si>
  <si>
    <t>564</t>
  </si>
  <si>
    <t>415</t>
  </si>
  <si>
    <t>-2139</t>
  </si>
  <si>
    <t>-2287</t>
  </si>
  <si>
    <t>-2209</t>
  </si>
  <si>
    <t>-1820</t>
  </si>
  <si>
    <t>-1687</t>
  </si>
  <si>
    <t>-1490</t>
  </si>
  <si>
    <t>-1392</t>
  </si>
  <si>
    <t>-1418</t>
  </si>
  <si>
    <t>-1316</t>
  </si>
  <si>
    <t>-1265</t>
  </si>
  <si>
    <t>1138</t>
  </si>
  <si>
    <t>864</t>
  </si>
  <si>
    <t>963</t>
  </si>
  <si>
    <t>1248</t>
  </si>
  <si>
    <t>1391</t>
  </si>
  <si>
    <t>1022</t>
  </si>
  <si>
    <t>1430</t>
  </si>
  <si>
    <t>1609</t>
  </si>
  <si>
    <t>778</t>
  </si>
  <si>
    <t>1396</t>
  </si>
  <si>
    <t>3723</t>
  </si>
  <si>
    <t>3438</t>
  </si>
  <si>
    <t>4225</t>
  </si>
  <si>
    <t>4570</t>
  </si>
  <si>
    <t>4641</t>
  </si>
  <si>
    <t>4358</t>
  </si>
  <si>
    <t>6959</t>
  </si>
  <si>
    <t>4946</t>
  </si>
  <si>
    <t>3157</t>
  </si>
  <si>
    <t>3592</t>
  </si>
  <si>
    <t>5452</t>
  </si>
  <si>
    <t>4438</t>
  </si>
  <si>
    <t>3986</t>
  </si>
  <si>
    <t>2567</t>
  </si>
  <si>
    <t>-222</t>
  </si>
  <si>
    <t>1808</t>
  </si>
  <si>
    <t>7360</t>
  </si>
  <si>
    <t>10945</t>
  </si>
  <si>
    <t>9934</t>
  </si>
  <si>
    <t>12600</t>
  </si>
  <si>
    <t>1401</t>
  </si>
  <si>
    <t>1243</t>
  </si>
  <si>
    <t>992</t>
  </si>
  <si>
    <t>1096</t>
  </si>
  <si>
    <t>1498</t>
  </si>
  <si>
    <t>1617</t>
  </si>
  <si>
    <t>1511</t>
  </si>
  <si>
    <t>1637</t>
  </si>
  <si>
    <t>2452</t>
  </si>
  <si>
    <t>2180</t>
  </si>
  <si>
    <t>1979</t>
  </si>
  <si>
    <t>2389</t>
  </si>
  <si>
    <t>1939</t>
  </si>
  <si>
    <t>2515</t>
  </si>
  <si>
    <t>2223</t>
  </si>
  <si>
    <t>2136</t>
  </si>
  <si>
    <t>2201</t>
  </si>
  <si>
    <t>3605</t>
  </si>
  <si>
    <t>2993</t>
  </si>
  <si>
    <t>3207</t>
  </si>
  <si>
    <t>3232</t>
  </si>
  <si>
    <t>3036</t>
  </si>
  <si>
    <t>2596</t>
  </si>
  <si>
    <t>2580</t>
  </si>
  <si>
    <t>3208</t>
  </si>
  <si>
    <t>2903</t>
  </si>
  <si>
    <t>2972</t>
  </si>
  <si>
    <t>3781</t>
  </si>
  <si>
    <t>1053</t>
  </si>
  <si>
    <t>1056</t>
  </si>
  <si>
    <t>1261</t>
  </si>
  <si>
    <t>1012</t>
  </si>
  <si>
    <t>1141</t>
  </si>
  <si>
    <t>1473</t>
  </si>
  <si>
    <t>2052</t>
  </si>
  <si>
    <t>1392</t>
  </si>
  <si>
    <t>513</t>
  </si>
  <si>
    <t>-1285</t>
  </si>
  <si>
    <t>542</t>
  </si>
  <si>
    <t>164</t>
  </si>
  <si>
    <t>580</t>
  </si>
  <si>
    <t>-4450</t>
  </si>
  <si>
    <t>116</t>
  </si>
  <si>
    <t>1013</t>
  </si>
  <si>
    <t>-231</t>
  </si>
  <si>
    <t>632</t>
  </si>
  <si>
    <t>391</t>
  </si>
  <si>
    <t>980</t>
  </si>
  <si>
    <t>1029</t>
  </si>
  <si>
    <t>797</t>
  </si>
  <si>
    <t>981</t>
  </si>
  <si>
    <t>2031</t>
  </si>
  <si>
    <t>2599</t>
  </si>
  <si>
    <t>2890</t>
  </si>
  <si>
    <t>2707</t>
  </si>
  <si>
    <t>2653</t>
  </si>
  <si>
    <t>1591</t>
  </si>
  <si>
    <t>949</t>
  </si>
  <si>
    <t>941</t>
  </si>
  <si>
    <t>1323</t>
  </si>
  <si>
    <t>1075</t>
  </si>
  <si>
    <t>1387</t>
  </si>
  <si>
    <t>693</t>
  </si>
  <si>
    <t>201</t>
  </si>
  <si>
    <t>827</t>
  </si>
  <si>
    <t>954</t>
  </si>
  <si>
    <t>460</t>
  </si>
  <si>
    <t>3012</t>
  </si>
  <si>
    <t>2846</t>
  </si>
  <si>
    <t>2462</t>
  </si>
  <si>
    <t>2384</t>
  </si>
  <si>
    <t>2498</t>
  </si>
  <si>
    <t>2222</t>
  </si>
  <si>
    <t>2029</t>
  </si>
  <si>
    <t>1846</t>
  </si>
  <si>
    <t>1920</t>
  </si>
  <si>
    <t>1788</t>
  </si>
  <si>
    <t>294</t>
  </si>
  <si>
    <t>278</t>
  </si>
  <si>
    <t>380</t>
  </si>
  <si>
    <t>235</t>
  </si>
  <si>
    <t>75</t>
  </si>
  <si>
    <t>352</t>
  </si>
  <si>
    <t>207</t>
  </si>
  <si>
    <t>547</t>
  </si>
  <si>
    <t>178</t>
  </si>
  <si>
    <t>66</t>
  </si>
  <si>
    <t>215</t>
  </si>
  <si>
    <t>171</t>
  </si>
  <si>
    <t>100</t>
  </si>
  <si>
    <t>115</t>
  </si>
  <si>
    <t>-31</t>
  </si>
  <si>
    <t>256</t>
  </si>
  <si>
    <t>222</t>
  </si>
  <si>
    <t>335</t>
  </si>
  <si>
    <t>274</t>
  </si>
  <si>
    <t>204</t>
  </si>
  <si>
    <t>161</t>
  </si>
  <si>
    <t>166</t>
  </si>
  <si>
    <t>212</t>
  </si>
  <si>
    <t>355</t>
  </si>
  <si>
    <t>358</t>
  </si>
  <si>
    <t>284</t>
  </si>
  <si>
    <t>403</t>
  </si>
  <si>
    <t>341</t>
  </si>
  <si>
    <t>373</t>
  </si>
  <si>
    <t>342</t>
  </si>
  <si>
    <t>240</t>
  </si>
  <si>
    <t>263</t>
  </si>
  <si>
    <t>293</t>
  </si>
  <si>
    <t>504</t>
  </si>
  <si>
    <t>631</t>
  </si>
  <si>
    <t>704</t>
  </si>
  <si>
    <t>496</t>
  </si>
  <si>
    <t>234</t>
  </si>
  <si>
    <t>247</t>
  </si>
  <si>
    <t>701</t>
  </si>
  <si>
    <t>11</t>
  </si>
  <si>
    <t>-132</t>
  </si>
  <si>
    <t>105</t>
  </si>
  <si>
    <t>81</t>
  </si>
  <si>
    <t>353</t>
  </si>
  <si>
    <t>191</t>
  </si>
  <si>
    <t>1274</t>
  </si>
  <si>
    <t>1174</t>
  </si>
  <si>
    <t>959</t>
  </si>
  <si>
    <t>585</t>
  </si>
  <si>
    <t>390</t>
  </si>
  <si>
    <t>776</t>
  </si>
  <si>
    <t>1095</t>
  </si>
  <si>
    <t>1214</t>
  </si>
  <si>
    <t>843</t>
  </si>
  <si>
    <t>-11</t>
  </si>
  <si>
    <t>290</t>
  </si>
  <si>
    <t>124</t>
  </si>
  <si>
    <t>9</t>
  </si>
  <si>
    <t>85</t>
  </si>
  <si>
    <t>248</t>
  </si>
  <si>
    <t>43</t>
  </si>
  <si>
    <t>34</t>
  </si>
  <si>
    <t>29</t>
  </si>
  <si>
    <t>22</t>
  </si>
  <si>
    <t>20</t>
  </si>
  <si>
    <t>33</t>
  </si>
  <si>
    <t>0</t>
  </si>
  <si>
    <t>-76</t>
  </si>
  <si>
    <t>90</t>
  </si>
  <si>
    <t>121</t>
  </si>
  <si>
    <t>179</t>
  </si>
  <si>
    <t>144</t>
  </si>
  <si>
    <t>38</t>
  </si>
  <si>
    <t>-10</t>
  </si>
  <si>
    <t>1</t>
  </si>
  <si>
    <t>32</t>
  </si>
  <si>
    <t>46</t>
  </si>
  <si>
    <t>188</t>
  </si>
  <si>
    <t>98</t>
  </si>
  <si>
    <t>279</t>
  </si>
  <si>
    <t>79</t>
  </si>
  <si>
    <t>349</t>
  </si>
  <si>
    <t>351</t>
  </si>
  <si>
    <t>103</t>
  </si>
  <si>
    <t>16</t>
  </si>
  <si>
    <t>-243</t>
  </si>
  <si>
    <t>243</t>
  </si>
  <si>
    <t>267</t>
  </si>
  <si>
    <t>626</t>
  </si>
  <si>
    <t>295</t>
  </si>
  <si>
    <t>370</t>
  </si>
  <si>
    <t>90.0</t>
  </si>
  <si>
    <t>31.0</t>
  </si>
  <si>
    <t>11.0</t>
  </si>
  <si>
    <t>-86.0</t>
  </si>
  <si>
    <t>272.0</t>
  </si>
  <si>
    <t>288.0</t>
  </si>
  <si>
    <t>308.0</t>
  </si>
  <si>
    <t>332.0</t>
  </si>
  <si>
    <t>86.0</t>
  </si>
  <si>
    <t>66.0</t>
  </si>
  <si>
    <t>34.0</t>
  </si>
  <si>
    <t>69.0</t>
  </si>
  <si>
    <t>17.0</t>
  </si>
  <si>
    <t>122.0</t>
  </si>
  <si>
    <t>139.0</t>
  </si>
  <si>
    <t>147.0</t>
  </si>
  <si>
    <t>136.0</t>
  </si>
  <si>
    <t>665</t>
  </si>
  <si>
    <t>339</t>
  </si>
  <si>
    <t>654</t>
  </si>
  <si>
    <t>690</t>
  </si>
  <si>
    <t>563</t>
  </si>
  <si>
    <t>779</t>
  </si>
  <si>
    <t>540</t>
  </si>
  <si>
    <t>974</t>
  </si>
  <si>
    <t>433</t>
  </si>
  <si>
    <t>27</t>
  </si>
  <si>
    <t>94</t>
  </si>
  <si>
    <t>220</t>
  </si>
  <si>
    <t>37</t>
  </si>
  <si>
    <t>151</t>
  </si>
  <si>
    <t>312</t>
  </si>
  <si>
    <t>56</t>
  </si>
  <si>
    <t>1340</t>
  </si>
  <si>
    <t>1324</t>
  </si>
  <si>
    <t>-455</t>
  </si>
  <si>
    <t>155</t>
  </si>
  <si>
    <t>505</t>
  </si>
  <si>
    <t>125</t>
  </si>
  <si>
    <t>183</t>
  </si>
  <si>
    <t>316</t>
  </si>
  <si>
    <t>453</t>
  </si>
  <si>
    <t>266</t>
  </si>
  <si>
    <t>-66</t>
  </si>
  <si>
    <t>688</t>
  </si>
  <si>
    <t>175</t>
  </si>
  <si>
    <t>8</t>
  </si>
  <si>
    <t>327</t>
  </si>
  <si>
    <t>434</t>
  </si>
  <si>
    <t>33.0</t>
  </si>
  <si>
    <t>38.0</t>
  </si>
  <si>
    <t>27.0</t>
  </si>
  <si>
    <t>36.0</t>
  </si>
  <si>
    <t>35.0</t>
  </si>
  <si>
    <t>51.0</t>
  </si>
  <si>
    <t>5.0</t>
  </si>
  <si>
    <t>6.0</t>
  </si>
  <si>
    <t>-34</t>
  </si>
  <si>
    <t>322</t>
  </si>
  <si>
    <t>-7</t>
  </si>
  <si>
    <t>443</t>
  </si>
  <si>
    <t>99</t>
  </si>
  <si>
    <t>261</t>
  </si>
  <si>
    <t>62</t>
  </si>
  <si>
    <t>951</t>
  </si>
  <si>
    <t>-54</t>
  </si>
  <si>
    <t>-13</t>
  </si>
  <si>
    <t>-40</t>
  </si>
  <si>
    <t>129</t>
  </si>
  <si>
    <t>-88</t>
  </si>
  <si>
    <t>-64</t>
  </si>
  <si>
    <t>673</t>
  </si>
  <si>
    <t>464</t>
  </si>
  <si>
    <t>1038</t>
  </si>
  <si>
    <t>68</t>
  </si>
  <si>
    <t>72</t>
  </si>
  <si>
    <t>130</t>
  </si>
  <si>
    <t>25</t>
  </si>
  <si>
    <t>51</t>
  </si>
  <si>
    <t>80</t>
  </si>
  <si>
    <t>59.0</t>
  </si>
  <si>
    <t>-14.0</t>
  </si>
  <si>
    <t>-3.0</t>
  </si>
  <si>
    <t>-22.0</t>
  </si>
  <si>
    <t>1.0</t>
  </si>
  <si>
    <t>13.0</t>
  </si>
  <si>
    <t>2.0</t>
  </si>
  <si>
    <t>101</t>
  </si>
  <si>
    <t>298</t>
  </si>
  <si>
    <t>494</t>
  </si>
  <si>
    <t>236</t>
  </si>
  <si>
    <t>156</t>
  </si>
  <si>
    <t>213</t>
  </si>
  <si>
    <t>117</t>
  </si>
  <si>
    <t>55</t>
  </si>
  <si>
    <t>382</t>
  </si>
  <si>
    <t>461</t>
  </si>
  <si>
    <t>371</t>
  </si>
  <si>
    <t>426</t>
  </si>
  <si>
    <t>333</t>
  </si>
  <si>
    <t>481</t>
  </si>
  <si>
    <t>321</t>
  </si>
  <si>
    <t>252</t>
  </si>
  <si>
    <t>408</t>
  </si>
  <si>
    <t>23</t>
  </si>
  <si>
    <t>386</t>
  </si>
  <si>
    <t>560</t>
  </si>
  <si>
    <t>301</t>
  </si>
  <si>
    <t>-98</t>
  </si>
  <si>
    <t>88</t>
  </si>
  <si>
    <t>15</t>
  </si>
  <si>
    <t>65</t>
  </si>
  <si>
    <t>-23</t>
  </si>
  <si>
    <t>97</t>
  </si>
  <si>
    <t>-14</t>
  </si>
  <si>
    <t>-55</t>
  </si>
  <si>
    <t>483</t>
  </si>
  <si>
    <t>543</t>
  </si>
  <si>
    <t>767</t>
  </si>
  <si>
    <t>758</t>
  </si>
  <si>
    <t>536</t>
  </si>
  <si>
    <t>206</t>
  </si>
  <si>
    <t>435</t>
  </si>
  <si>
    <t>375</t>
  </si>
  <si>
    <t>332</t>
  </si>
  <si>
    <t>369</t>
  </si>
  <si>
    <t>331</t>
  </si>
  <si>
    <t>366</t>
  </si>
  <si>
    <t>84</t>
  </si>
  <si>
    <t>91</t>
  </si>
  <si>
    <t>138</t>
  </si>
  <si>
    <t>174</t>
  </si>
  <si>
    <t>192</t>
  </si>
  <si>
    <t>198</t>
  </si>
  <si>
    <t>231</t>
  </si>
  <si>
    <t>320</t>
  </si>
  <si>
    <t>272</t>
  </si>
  <si>
    <t>245</t>
  </si>
  <si>
    <t>376</t>
  </si>
  <si>
    <t>714</t>
  </si>
  <si>
    <t>552</t>
  </si>
  <si>
    <t>-313</t>
  </si>
  <si>
    <t>-688</t>
  </si>
  <si>
    <t>755</t>
  </si>
  <si>
    <t>620</t>
  </si>
  <si>
    <t>1057</t>
  </si>
  <si>
    <t>1382</t>
  </si>
  <si>
    <t>170</t>
  </si>
  <si>
    <t>114</t>
  </si>
  <si>
    <t>-253</t>
  </si>
  <si>
    <t>-334</t>
  </si>
  <si>
    <t>384</t>
  </si>
  <si>
    <t>735</t>
  </si>
  <si>
    <t>616</t>
  </si>
  <si>
    <t>888</t>
  </si>
  <si>
    <t>173</t>
  </si>
  <si>
    <t>184</t>
  </si>
  <si>
    <t>136</t>
  </si>
  <si>
    <t>150</t>
  </si>
  <si>
    <t>-91</t>
  </si>
  <si>
    <t>186</t>
  </si>
  <si>
    <t>182</t>
  </si>
  <si>
    <t>203</t>
  </si>
  <si>
    <t>152</t>
  </si>
  <si>
    <t>499</t>
  </si>
  <si>
    <t>223</t>
  </si>
  <si>
    <t>1355</t>
  </si>
  <si>
    <t>1062</t>
  </si>
  <si>
    <t>1383</t>
  </si>
  <si>
    <t>1901</t>
  </si>
  <si>
    <t>1485</t>
  </si>
  <si>
    <t>696</t>
  </si>
  <si>
    <t>738</t>
  </si>
  <si>
    <t>873</t>
  </si>
  <si>
    <t>822</t>
  </si>
  <si>
    <t>1151</t>
  </si>
  <si>
    <t>1541</t>
  </si>
  <si>
    <t>1590</t>
  </si>
  <si>
    <t>1495</t>
  </si>
  <si>
    <t>558</t>
  </si>
  <si>
    <t>58</t>
  </si>
  <si>
    <t>128</t>
  </si>
  <si>
    <t>1259</t>
  </si>
  <si>
    <t>1260</t>
  </si>
  <si>
    <t>1710</t>
  </si>
  <si>
    <t>2631</t>
  </si>
  <si>
    <t>2038</t>
  </si>
  <si>
    <t>140</t>
  </si>
  <si>
    <t>122</t>
  </si>
  <si>
    <t>50</t>
  </si>
  <si>
    <t>54</t>
  </si>
  <si>
    <t>158</t>
  </si>
  <si>
    <t>196</t>
  </si>
  <si>
    <t>31</t>
  </si>
  <si>
    <t>-18</t>
  </si>
  <si>
    <t>147</t>
  </si>
  <si>
    <t>168</t>
  </si>
  <si>
    <t>300</t>
  </si>
  <si>
    <t>93</t>
  </si>
  <si>
    <t>288</t>
  </si>
  <si>
    <t>406</t>
  </si>
  <si>
    <t>311</t>
  </si>
  <si>
    <t>405</t>
  </si>
  <si>
    <t>471</t>
  </si>
  <si>
    <t>287</t>
  </si>
  <si>
    <t>221</t>
  </si>
  <si>
    <t>211</t>
  </si>
  <si>
    <t>-122</t>
  </si>
  <si>
    <t>110</t>
  </si>
  <si>
    <t>407</t>
  </si>
  <si>
    <t>214</t>
  </si>
  <si>
    <t>303</t>
  </si>
  <si>
    <t>325</t>
  </si>
  <si>
    <t>531.0</t>
  </si>
  <si>
    <t>280.0</t>
  </si>
  <si>
    <t>390.0</t>
  </si>
  <si>
    <t>677.0</t>
  </si>
  <si>
    <t>501.0</t>
  </si>
  <si>
    <t>1129.0</t>
  </si>
  <si>
    <t>331.0</t>
  </si>
  <si>
    <t>89.0</t>
  </si>
  <si>
    <t>598.0</t>
  </si>
  <si>
    <t>193</t>
  </si>
  <si>
    <t>-241</t>
  </si>
  <si>
    <t>53</t>
  </si>
  <si>
    <t>-45</t>
  </si>
  <si>
    <t>163</t>
  </si>
  <si>
    <t>345</t>
  </si>
  <si>
    <t>218</t>
  </si>
  <si>
    <t>257</t>
  </si>
  <si>
    <t>141</t>
  </si>
  <si>
    <t>525</t>
  </si>
  <si>
    <t>230</t>
  </si>
  <si>
    <t>784</t>
  </si>
  <si>
    <t>307</t>
  </si>
  <si>
    <t>377</t>
  </si>
  <si>
    <t>200</t>
  </si>
  <si>
    <t>695</t>
  </si>
  <si>
    <t>146</t>
  </si>
  <si>
    <t>511.0</t>
  </si>
  <si>
    <t>558.0</t>
  </si>
  <si>
    <t>664.0</t>
  </si>
  <si>
    <t>456.0</t>
  </si>
  <si>
    <t>373.0</t>
  </si>
  <si>
    <t>361.0</t>
  </si>
  <si>
    <t>419.0</t>
  </si>
  <si>
    <t>494.0</t>
  </si>
  <si>
    <t>254</t>
  </si>
  <si>
    <t>562</t>
  </si>
  <si>
    <t>344</t>
  </si>
  <si>
    <t>965</t>
  </si>
  <si>
    <t>710</t>
  </si>
  <si>
    <t>456</t>
  </si>
  <si>
    <t>988</t>
  </si>
  <si>
    <t>630</t>
  </si>
  <si>
    <t>374</t>
  </si>
  <si>
    <t>535</t>
  </si>
  <si>
    <t>962</t>
  </si>
  <si>
    <t>641</t>
  </si>
  <si>
    <t>-155</t>
  </si>
  <si>
    <t>139</t>
  </si>
  <si>
    <t>133</t>
  </si>
  <si>
    <t>134</t>
  </si>
  <si>
    <t>162</t>
  </si>
  <si>
    <t>106</t>
  </si>
  <si>
    <t>172</t>
  </si>
  <si>
    <t>361</t>
  </si>
  <si>
    <t>107</t>
  </si>
  <si>
    <t>-114</t>
  </si>
  <si>
    <t>159</t>
  </si>
  <si>
    <t>123</t>
  </si>
  <si>
    <t>74</t>
  </si>
  <si>
    <t>208</t>
  </si>
  <si>
    <t>397</t>
  </si>
  <si>
    <t>47</t>
  </si>
  <si>
    <t>448</t>
  </si>
  <si>
    <t>392</t>
  </si>
  <si>
    <t>417</t>
  </si>
  <si>
    <t>350</t>
  </si>
  <si>
    <t>249</t>
  </si>
  <si>
    <t>137</t>
  </si>
  <si>
    <t>180</t>
  </si>
  <si>
    <t>113</t>
  </si>
  <si>
    <t>112</t>
  </si>
  <si>
    <t>120</t>
  </si>
  <si>
    <t>92</t>
  </si>
  <si>
    <t>71</t>
  </si>
  <si>
    <t>95</t>
  </si>
  <si>
    <t>52</t>
  </si>
  <si>
    <t>7.0</t>
  </si>
  <si>
    <t>-4.0</t>
  </si>
  <si>
    <t>4.0</t>
  </si>
  <si>
    <t>-8.0</t>
  </si>
  <si>
    <t>154</t>
  </si>
  <si>
    <t>190</t>
  </si>
  <si>
    <t>167</t>
  </si>
  <si>
    <t>305</t>
  </si>
  <si>
    <t>413</t>
  </si>
  <si>
    <t>412</t>
  </si>
  <si>
    <t>224</t>
  </si>
  <si>
    <t>18</t>
  </si>
  <si>
    <t>303.0</t>
  </si>
  <si>
    <t>275.0</t>
  </si>
  <si>
    <t>352.0</t>
  </si>
  <si>
    <t>310.0</t>
  </si>
  <si>
    <t>427.0</t>
  </si>
  <si>
    <t>499.0</t>
  </si>
  <si>
    <t>338.0</t>
  </si>
  <si>
    <t>126.0</t>
  </si>
  <si>
    <t>71.0</t>
  </si>
  <si>
    <t>42</t>
  </si>
  <si>
    <t>5</t>
  </si>
  <si>
    <t>17</t>
  </si>
  <si>
    <t>-44</t>
  </si>
  <si>
    <t>-118</t>
  </si>
  <si>
    <t>4</t>
  </si>
  <si>
    <t>-161</t>
  </si>
  <si>
    <t>-47</t>
  </si>
  <si>
    <t>238</t>
  </si>
  <si>
    <t>195</t>
  </si>
  <si>
    <t>219</t>
  </si>
  <si>
    <t>210</t>
  </si>
  <si>
    <t>360</t>
  </si>
  <si>
    <t>314</t>
  </si>
  <si>
    <t>302</t>
  </si>
  <si>
    <t>282</t>
  </si>
  <si>
    <t>242</t>
  </si>
  <si>
    <t>177</t>
  </si>
  <si>
    <t>239</t>
  </si>
  <si>
    <t>109</t>
  </si>
  <si>
    <t>246</t>
  </si>
  <si>
    <t>225</t>
  </si>
  <si>
    <t>532</t>
  </si>
  <si>
    <t>636</t>
  </si>
  <si>
    <t>381</t>
  </si>
  <si>
    <t>409</t>
  </si>
  <si>
    <t>602</t>
  </si>
  <si>
    <t>455</t>
  </si>
  <si>
    <t>437</t>
  </si>
  <si>
    <t>451</t>
  </si>
  <si>
    <t>444</t>
  </si>
  <si>
    <t>292.0</t>
  </si>
  <si>
    <t>491.0</t>
  </si>
  <si>
    <t>296.0</t>
  </si>
  <si>
    <t>315.0</t>
  </si>
  <si>
    <t>369.0</t>
  </si>
  <si>
    <t>94.0</t>
  </si>
  <si>
    <t>322.0</t>
  </si>
  <si>
    <t>217.0</t>
  </si>
  <si>
    <t>806</t>
  </si>
  <si>
    <t>1175</t>
  </si>
  <si>
    <t>1851</t>
  </si>
  <si>
    <t>614</t>
  </si>
  <si>
    <t>1813</t>
  </si>
  <si>
    <t>1597</t>
  </si>
  <si>
    <t>895</t>
  </si>
  <si>
    <t>661</t>
  </si>
  <si>
    <t>1083</t>
  </si>
  <si>
    <t>1780</t>
  </si>
  <si>
    <t>2318</t>
  </si>
  <si>
    <t>1810</t>
  </si>
  <si>
    <t>1288</t>
  </si>
  <si>
    <t>1067</t>
  </si>
  <si>
    <t>2447</t>
  </si>
  <si>
    <t>2045</t>
  </si>
  <si>
    <t>1403</t>
  </si>
  <si>
    <t>1003</t>
  </si>
  <si>
    <t>250</t>
  </si>
  <si>
    <t>463</t>
  </si>
  <si>
    <t>357</t>
  </si>
  <si>
    <t>410</t>
  </si>
  <si>
    <t>336</t>
  </si>
  <si>
    <t>227</t>
  </si>
  <si>
    <t>770</t>
  </si>
  <si>
    <t>741</t>
  </si>
  <si>
    <t>595</t>
  </si>
  <si>
    <t>625</t>
  </si>
  <si>
    <t>623</t>
  </si>
  <si>
    <t>517</t>
  </si>
  <si>
    <t>541</t>
  </si>
  <si>
    <t>438</t>
  </si>
  <si>
    <t>-329.0</t>
  </si>
  <si>
    <t>79.0</t>
  </si>
  <si>
    <t>163.0</t>
  </si>
  <si>
    <t>188.0</t>
  </si>
  <si>
    <t>82.0</t>
  </si>
  <si>
    <t>58.0</t>
  </si>
  <si>
    <t>160.0</t>
  </si>
  <si>
    <t>132.0</t>
  </si>
  <si>
    <t>106.0</t>
  </si>
  <si>
    <t>890</t>
  </si>
  <si>
    <t>852</t>
  </si>
  <si>
    <t>1026</t>
  </si>
  <si>
    <t>1451</t>
  </si>
  <si>
    <t>1318</t>
  </si>
  <si>
    <t>1111</t>
  </si>
  <si>
    <t>1092</t>
  </si>
  <si>
    <t>1350</t>
  </si>
  <si>
    <t>957</t>
  </si>
  <si>
    <t>521</t>
  </si>
  <si>
    <t>2015</t>
  </si>
  <si>
    <t>DATE</t>
  </si>
  <si>
    <t>Last_PRC</t>
  </si>
  <si>
    <t>AVG_3_PRC</t>
  </si>
  <si>
    <t>AVG_5_PRC</t>
  </si>
  <si>
    <t>AVG_10_PRC</t>
  </si>
  <si>
    <t>AVG_20_PRC</t>
  </si>
  <si>
    <t>Last_VOL</t>
  </si>
  <si>
    <t>AVG_3_VOL</t>
  </si>
  <si>
    <t>AVG_5_VOL</t>
  </si>
  <si>
    <t>AVG_10_VOL</t>
  </si>
  <si>
    <t>AVG_20_VOL</t>
  </si>
  <si>
    <t>Ticker</t>
  </si>
  <si>
    <t>FreeFloat</t>
  </si>
  <si>
    <t>Top5Holder</t>
  </si>
  <si>
    <t>Top9Holder</t>
  </si>
  <si>
    <t>MarketCap(Bil)</t>
  </si>
  <si>
    <t>Last_PRC(VND)</t>
  </si>
  <si>
    <t>NET</t>
  </si>
  <si>
    <t>LAST_VOL</t>
  </si>
  <si>
    <t>ListedAmount(Mil)</t>
  </si>
  <si>
    <t>Year</t>
  </si>
  <si>
    <t>DIO</t>
  </si>
  <si>
    <t>DSO</t>
  </si>
  <si>
    <t>DPO</t>
  </si>
  <si>
    <t>CCC</t>
  </si>
  <si>
    <t>Revenue</t>
  </si>
  <si>
    <t>SALE/day</t>
  </si>
  <si>
    <t>shortPayable</t>
  </si>
  <si>
    <t>Net income</t>
  </si>
  <si>
    <t>RoE</t>
  </si>
  <si>
    <t>RoA</t>
  </si>
  <si>
    <t>AssetTurnover</t>
  </si>
  <si>
    <t>A_Turnover</t>
  </si>
  <si>
    <t>Book Value</t>
  </si>
  <si>
    <t>P/E</t>
  </si>
  <si>
    <t>P/B</t>
  </si>
  <si>
    <t>P/S</t>
  </si>
  <si>
    <t>Sale/share</t>
  </si>
  <si>
    <t>61</t>
  </si>
  <si>
    <t>63</t>
  </si>
  <si>
    <t>70</t>
  </si>
  <si>
    <t>26</t>
  </si>
  <si>
    <t>36</t>
  </si>
  <si>
    <t>HNX</t>
  </si>
  <si>
    <t>1972</t>
  </si>
  <si>
    <t>Bột giặt Net</t>
  </si>
  <si>
    <t>http://www.netcovn.com.vn</t>
  </si>
  <si>
    <t>Industry</t>
  </si>
  <si>
    <t>EPS (VND)</t>
  </si>
  <si>
    <t>EPS ( VND)</t>
  </si>
  <si>
    <t>5Y_CARG</t>
  </si>
  <si>
    <t>TCK</t>
  </si>
  <si>
    <t>FCF/S (VND)</t>
  </si>
  <si>
    <t>5Y_CAGR</t>
  </si>
  <si>
    <t>Gross Margin</t>
  </si>
  <si>
    <t>OP margin</t>
  </si>
  <si>
    <r>
      <t>FCF/S</t>
    </r>
    <r>
      <rPr>
        <b/>
        <sz val="8"/>
        <rFont val="Arial"/>
        <family val="2"/>
        <scheme val="minor"/>
      </rPr>
      <t xml:space="preserve"> (VND)</t>
    </r>
  </si>
  <si>
    <t>VCF</t>
  </si>
  <si>
    <t>VinaCafé Biên Hòa</t>
  </si>
  <si>
    <t>3537</t>
  </si>
  <si>
    <t>www.vinacafebienhoa.com</t>
  </si>
  <si>
    <t>165.0</t>
  </si>
  <si>
    <t>131.0</t>
  </si>
  <si>
    <t>91.0</t>
  </si>
  <si>
    <t>140.0</t>
  </si>
  <si>
    <t>144.0</t>
  </si>
  <si>
    <t>260.0</t>
  </si>
  <si>
    <t>96.0</t>
  </si>
  <si>
    <t>Liquidity</t>
  </si>
  <si>
    <t>WC</t>
  </si>
  <si>
    <t>NWC</t>
  </si>
  <si>
    <t>Net Cash</t>
  </si>
  <si>
    <t>Free ratio</t>
  </si>
  <si>
    <t>Leverage</t>
  </si>
  <si>
    <t>E/A</t>
  </si>
  <si>
    <t>D/E</t>
  </si>
  <si>
    <t>Gearing</t>
  </si>
  <si>
    <t>Net_D/E</t>
  </si>
  <si>
    <t xml:space="preserve">Debt </t>
  </si>
  <si>
    <t>sustainability</t>
  </si>
  <si>
    <t>Payback cap</t>
  </si>
  <si>
    <t>Net_D/CFO</t>
  </si>
  <si>
    <t>Impact of Interest</t>
  </si>
  <si>
    <t>Sustainability</t>
  </si>
  <si>
    <t>Interest ex / EBIT</t>
  </si>
  <si>
    <t>D / Gross Marg</t>
  </si>
  <si>
    <t>Quick ratio</t>
  </si>
  <si>
    <t>Cash*360/C_L</t>
  </si>
  <si>
    <t>Current ratio</t>
  </si>
  <si>
    <t>C_A / C_L</t>
  </si>
  <si>
    <t>interestProfit</t>
  </si>
  <si>
    <t>(Interest in - ex )/ EBIT</t>
  </si>
  <si>
    <t>sustain</t>
  </si>
  <si>
    <t>InterestImpact</t>
  </si>
  <si>
    <t>Free</t>
  </si>
  <si>
    <t>Pay CAP</t>
  </si>
  <si>
    <t>Net margin</t>
  </si>
  <si>
    <t>OP for Banks and FI</t>
  </si>
  <si>
    <t>NVL</t>
  </si>
  <si>
    <t>Novaland</t>
  </si>
  <si>
    <t>http://www.novaland.com.vn</t>
  </si>
  <si>
    <t>650</t>
  </si>
  <si>
    <t>932</t>
  </si>
  <si>
    <t>807</t>
  </si>
  <si>
    <t>-862</t>
  </si>
  <si>
    <t>849</t>
  </si>
  <si>
    <t>832</t>
  </si>
  <si>
    <t>x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</si>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</sst>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_-;\-* #,##0_-;_-* &quot;-&quot;??_-;_-@_-"/>
    <numFmt numFmtId="165" formatCode="_-* #,##0.00\ _₫_-;\-* #,##0.00\ _₫_-;_-* &quot;-&quot;??\ _₫_-;_-@_-"/>
    <numFmt numFmtId="166" formatCode="0.0"/>
    <numFmt numFmtId="167" formatCode="0.000"/>
    <numFmt numFmtId="168" formatCode="0.0%"/>
    <numFmt numFmtId="169" formatCode="_-* #,##0.000_-;\-* #,##0.000_-;_-* &quot;-&quot;??_-;_-@_-"/>
    <numFmt numFmtId="170" formatCode="_-* #,##0.0_-;\-* #,##0.0_-;_-* &quot;-&quot;??_-;_-@_-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1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6" xfId="0" applyBorder="1"/>
    <xf numFmtId="0" fontId="0" fillId="3" borderId="5" xfId="0" applyFill="1" applyBorder="1"/>
    <xf numFmtId="14" fontId="0" fillId="5" borderId="0" xfId="0" applyNumberFormat="1" applyFill="1"/>
    <xf numFmtId="164" fontId="0" fillId="5" borderId="0" xfId="2" applyNumberFormat="1" applyFont="1" applyFill="1"/>
    <xf numFmtId="165" fontId="0" fillId="7" borderId="0" xfId="0" applyNumberFormat="1" applyFill="1" applyAlignment="1">
      <alignment horizontal="left" indent="1"/>
    </xf>
    <xf numFmtId="0" fontId="0" fillId="7" borderId="0" xfId="0" applyFill="1"/>
    <xf numFmtId="9" fontId="0" fillId="7" borderId="0" xfId="1" applyFont="1" applyFill="1"/>
    <xf numFmtId="0" fontId="3" fillId="4" borderId="0" xfId="0" applyFont="1" applyFill="1"/>
    <xf numFmtId="0" fontId="0" fillId="6" borderId="0" xfId="0" applyFill="1"/>
    <xf numFmtId="0" fontId="0" fillId="9" borderId="0" xfId="0" applyFill="1"/>
    <xf numFmtId="164" fontId="0" fillId="8" borderId="0" xfId="2" applyNumberFormat="1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166" fontId="0" fillId="0" borderId="11" xfId="0" applyNumberFormat="1" applyBorder="1"/>
    <xf numFmtId="166" fontId="0" fillId="0" borderId="6" xfId="0" applyNumberFormat="1" applyBorder="1"/>
    <xf numFmtId="0" fontId="0" fillId="0" borderId="4" xfId="0" applyBorder="1"/>
    <xf numFmtId="0" fontId="0" fillId="3" borderId="4" xfId="0" applyFill="1" applyBorder="1"/>
    <xf numFmtId="10" fontId="0" fillId="0" borderId="11" xfId="1" applyNumberFormat="1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66" fontId="0" fillId="0" borderId="10" xfId="0" applyNumberFormat="1" applyBorder="1"/>
    <xf numFmtId="10" fontId="0" fillId="0" borderId="11" xfId="0" applyNumberFormat="1" applyBorder="1"/>
    <xf numFmtId="2" fontId="0" fillId="0" borderId="12" xfId="0" applyNumberFormat="1" applyBorder="1"/>
    <xf numFmtId="0" fontId="3" fillId="5" borderId="7" xfId="0" applyFont="1" applyFill="1" applyBorder="1"/>
    <xf numFmtId="0" fontId="3" fillId="5" borderId="8" xfId="0" applyFont="1" applyFill="1" applyBorder="1"/>
    <xf numFmtId="165" fontId="0" fillId="0" borderId="11" xfId="0" applyNumberFormat="1" applyBorder="1"/>
    <xf numFmtId="0" fontId="3" fillId="4" borderId="8" xfId="0" applyFont="1" applyFill="1" applyBorder="1"/>
    <xf numFmtId="0" fontId="3" fillId="4" borderId="9" xfId="0" applyFont="1" applyFill="1" applyBorder="1"/>
    <xf numFmtId="165" fontId="0" fillId="0" borderId="10" xfId="0" applyNumberFormat="1" applyBorder="1"/>
    <xf numFmtId="1" fontId="0" fillId="0" borderId="12" xfId="0" applyNumberFormat="1" applyBorder="1"/>
    <xf numFmtId="1" fontId="0" fillId="0" borderId="11" xfId="0" applyNumberFormat="1" applyBorder="1"/>
    <xf numFmtId="165" fontId="0" fillId="0" borderId="13" xfId="0" applyNumberFormat="1" applyBorder="1"/>
    <xf numFmtId="10" fontId="0" fillId="0" borderId="0" xfId="0" applyNumberFormat="1"/>
    <xf numFmtId="10" fontId="0" fillId="0" borderId="8" xfId="0" applyNumberFormat="1" applyBorder="1"/>
    <xf numFmtId="2" fontId="0" fillId="0" borderId="9" xfId="0" applyNumberFormat="1" applyBorder="1"/>
    <xf numFmtId="2" fontId="0" fillId="0" borderId="14" xfId="0" applyNumberFormat="1" applyBorder="1"/>
    <xf numFmtId="167" fontId="0" fillId="0" borderId="0" xfId="0" applyNumberFormat="1"/>
    <xf numFmtId="168" fontId="0" fillId="0" borderId="0" xfId="1" applyNumberFormat="1" applyFont="1"/>
    <xf numFmtId="165" fontId="0" fillId="0" borderId="0" xfId="0" applyNumberFormat="1"/>
    <xf numFmtId="0" fontId="3" fillId="5" borderId="15" xfId="0" applyFont="1" applyFill="1" applyBorder="1"/>
    <xf numFmtId="0" fontId="3" fillId="5" borderId="16" xfId="0" applyFont="1" applyFill="1" applyBorder="1"/>
    <xf numFmtId="1" fontId="0" fillId="0" borderId="10" xfId="0" applyNumberFormat="1" applyBorder="1"/>
    <xf numFmtId="166" fontId="0" fillId="0" borderId="8" xfId="0" applyNumberFormat="1" applyBorder="1"/>
    <xf numFmtId="166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" fontId="0" fillId="0" borderId="14" xfId="0" applyNumberFormat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10" fontId="0" fillId="0" borderId="0" xfId="1" applyNumberFormat="1" applyFont="1" applyBorder="1"/>
    <xf numFmtId="164" fontId="0" fillId="0" borderId="11" xfId="2" applyNumberFormat="1" applyFont="1" applyBorder="1"/>
    <xf numFmtId="164" fontId="0" fillId="0" borderId="8" xfId="2" applyNumberFormat="1" applyFont="1" applyBorder="1"/>
    <xf numFmtId="164" fontId="0" fillId="0" borderId="14" xfId="2" applyNumberFormat="1" applyFont="1" applyBorder="1"/>
    <xf numFmtId="164" fontId="0" fillId="0" borderId="13" xfId="2" applyNumberFormat="1" applyFont="1" applyBorder="1"/>
    <xf numFmtId="164" fontId="0" fillId="0" borderId="0" xfId="2" applyNumberFormat="1" applyFont="1"/>
    <xf numFmtId="0" fontId="6" fillId="0" borderId="0" xfId="0" applyFont="1"/>
    <xf numFmtId="0" fontId="0" fillId="0" borderId="9" xfId="0" applyBorder="1"/>
    <xf numFmtId="10" fontId="0" fillId="0" borderId="10" xfId="1" applyNumberFormat="1" applyFont="1" applyBorder="1"/>
    <xf numFmtId="166" fontId="0" fillId="0" borderId="12" xfId="0" applyNumberFormat="1" applyBorder="1"/>
    <xf numFmtId="43" fontId="0" fillId="0" borderId="12" xfId="2" applyFont="1" applyBorder="1"/>
    <xf numFmtId="169" fontId="0" fillId="0" borderId="12" xfId="2" applyNumberFormat="1" applyFont="1" applyBorder="1"/>
    <xf numFmtId="43" fontId="0" fillId="0" borderId="11" xfId="2" applyFont="1" applyBorder="1"/>
    <xf numFmtId="0" fontId="0" fillId="0" borderId="5" xfId="0" applyBorder="1"/>
    <xf numFmtId="2" fontId="0" fillId="0" borderId="10" xfId="0" applyNumberFormat="1" applyBorder="1"/>
    <xf numFmtId="164" fontId="0" fillId="0" borderId="0" xfId="2" applyNumberFormat="1" applyFont="1" applyFill="1"/>
    <xf numFmtId="165" fontId="0" fillId="0" borderId="0" xfId="0" applyNumberFormat="1" applyAlignment="1">
      <alignment horizontal="left" indent="1"/>
    </xf>
    <xf numFmtId="9" fontId="0" fillId="0" borderId="0" xfId="1" applyFont="1" applyFill="1"/>
    <xf numFmtId="10" fontId="0" fillId="0" borderId="0" xfId="1" applyNumberFormat="1" applyFont="1" applyFill="1" applyBorder="1"/>
    <xf numFmtId="164" fontId="0" fillId="0" borderId="0" xfId="2" applyNumberFormat="1" applyFont="1" applyFill="1" applyBorder="1"/>
    <xf numFmtId="43" fontId="0" fillId="0" borderId="6" xfId="2" applyFont="1" applyBorder="1"/>
    <xf numFmtId="0" fontId="0" fillId="0" borderId="22" xfId="0" applyBorder="1"/>
    <xf numFmtId="14" fontId="0" fillId="0" borderId="24" xfId="0" applyNumberFormat="1" applyBorder="1"/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9" fontId="0" fillId="0" borderId="0" xfId="0" applyNumberFormat="1"/>
    <xf numFmtId="9" fontId="0" fillId="0" borderId="0" xfId="1" applyFont="1"/>
    <xf numFmtId="170" fontId="0" fillId="0" borderId="0" xfId="2" applyNumberFormat="1" applyFont="1"/>
    <xf numFmtId="164" fontId="0" fillId="0" borderId="21" xfId="2" applyNumberFormat="1" applyFont="1" applyBorder="1" applyAlignment="1">
      <alignment horizontal="center"/>
    </xf>
    <xf numFmtId="170" fontId="0" fillId="0" borderId="20" xfId="2" applyNumberFormat="1" applyFont="1" applyBorder="1" applyAlignment="1">
      <alignment horizontal="center"/>
    </xf>
    <xf numFmtId="164" fontId="0" fillId="0" borderId="23" xfId="2" applyNumberFormat="1" applyFont="1" applyBorder="1" applyAlignment="1">
      <alignment horizontal="center" vertical="center"/>
    </xf>
    <xf numFmtId="0" fontId="4" fillId="10" borderId="18" xfId="0" applyFont="1" applyFill="1" applyBorder="1"/>
    <xf numFmtId="0" fontId="2" fillId="10" borderId="18" xfId="0" applyFont="1" applyFill="1" applyBorder="1"/>
    <xf numFmtId="0" fontId="4" fillId="10" borderId="7" xfId="0" applyFont="1" applyFill="1" applyBorder="1"/>
    <xf numFmtId="0" fontId="4" fillId="10" borderId="8" xfId="0" applyFont="1" applyFill="1" applyBorder="1"/>
    <xf numFmtId="14" fontId="0" fillId="5" borderId="18" xfId="0" applyNumberFormat="1" applyFill="1" applyBorder="1"/>
    <xf numFmtId="164" fontId="0" fillId="5" borderId="18" xfId="2" applyNumberFormat="1" applyFont="1" applyFill="1" applyBorder="1"/>
    <xf numFmtId="165" fontId="0" fillId="7" borderId="18" xfId="0" applyNumberFormat="1" applyFill="1" applyBorder="1" applyAlignment="1">
      <alignment horizontal="left" indent="1"/>
    </xf>
    <xf numFmtId="0" fontId="0" fillId="7" borderId="18" xfId="0" applyFill="1" applyBorder="1"/>
    <xf numFmtId="9" fontId="0" fillId="7" borderId="18" xfId="1" applyFont="1" applyFill="1" applyBorder="1"/>
    <xf numFmtId="165" fontId="0" fillId="11" borderId="29" xfId="0" applyNumberFormat="1" applyFill="1" applyBorder="1"/>
    <xf numFmtId="165" fontId="0" fillId="11" borderId="18" xfId="0" applyNumberFormat="1" applyFill="1" applyBorder="1"/>
    <xf numFmtId="10" fontId="0" fillId="11" borderId="18" xfId="1" applyNumberFormat="1" applyFont="1" applyFill="1" applyBorder="1"/>
    <xf numFmtId="1" fontId="0" fillId="11" borderId="29" xfId="0" applyNumberFormat="1" applyFill="1" applyBorder="1"/>
    <xf numFmtId="1" fontId="0" fillId="11" borderId="18" xfId="0" applyNumberFormat="1" applyFill="1" applyBorder="1"/>
    <xf numFmtId="166" fontId="0" fillId="11" borderId="29" xfId="0" applyNumberFormat="1" applyFill="1" applyBorder="1"/>
    <xf numFmtId="10" fontId="0" fillId="11" borderId="18" xfId="0" applyNumberFormat="1" applyFill="1" applyBorder="1"/>
    <xf numFmtId="164" fontId="0" fillId="11" borderId="18" xfId="2" applyNumberFormat="1" applyFont="1" applyFill="1" applyBorder="1"/>
    <xf numFmtId="2" fontId="0" fillId="11" borderId="18" xfId="0" applyNumberFormat="1" applyFill="1" applyBorder="1"/>
    <xf numFmtId="165" fontId="0" fillId="0" borderId="29" xfId="0" applyNumberFormat="1" applyBorder="1"/>
    <xf numFmtId="165" fontId="0" fillId="0" borderId="18" xfId="0" applyNumberFormat="1" applyBorder="1"/>
    <xf numFmtId="10" fontId="0" fillId="0" borderId="18" xfId="1" applyNumberFormat="1" applyFont="1" applyBorder="1"/>
    <xf numFmtId="1" fontId="0" fillId="0" borderId="29" xfId="0" applyNumberFormat="1" applyBorder="1"/>
    <xf numFmtId="1" fontId="0" fillId="0" borderId="18" xfId="0" applyNumberFormat="1" applyBorder="1"/>
    <xf numFmtId="166" fontId="0" fillId="0" borderId="29" xfId="0" applyNumberFormat="1" applyBorder="1"/>
    <xf numFmtId="10" fontId="0" fillId="0" borderId="18" xfId="0" applyNumberFormat="1" applyBorder="1"/>
    <xf numFmtId="164" fontId="0" fillId="0" borderId="18" xfId="2" applyNumberFormat="1" applyFont="1" applyBorder="1"/>
    <xf numFmtId="2" fontId="0" fillId="0" borderId="18" xfId="0" applyNumberFormat="1" applyBorder="1"/>
    <xf numFmtId="14" fontId="0" fillId="5" borderId="25" xfId="0" applyNumberFormat="1" applyFill="1" applyBorder="1"/>
    <xf numFmtId="164" fontId="0" fillId="5" borderId="25" xfId="2" applyNumberFormat="1" applyFont="1" applyFill="1" applyBorder="1"/>
    <xf numFmtId="165" fontId="0" fillId="7" borderId="25" xfId="0" applyNumberFormat="1" applyFill="1" applyBorder="1" applyAlignment="1">
      <alignment horizontal="left" indent="1"/>
    </xf>
    <xf numFmtId="0" fontId="0" fillId="7" borderId="25" xfId="0" applyFill="1" applyBorder="1"/>
    <xf numFmtId="9" fontId="0" fillId="7" borderId="25" xfId="1" applyFont="1" applyFill="1" applyBorder="1"/>
    <xf numFmtId="0" fontId="0" fillId="11" borderId="18" xfId="0" applyFill="1" applyBorder="1"/>
    <xf numFmtId="0" fontId="0" fillId="0" borderId="18" xfId="0" applyBorder="1"/>
    <xf numFmtId="0" fontId="2" fillId="10" borderId="29" xfId="0" applyFont="1" applyFill="1" applyBorder="1"/>
    <xf numFmtId="0" fontId="0" fillId="11" borderId="29" xfId="0" applyFill="1" applyBorder="1"/>
    <xf numFmtId="0" fontId="0" fillId="0" borderId="29" xfId="0" applyBorder="1"/>
    <xf numFmtId="0" fontId="0" fillId="0" borderId="25" xfId="0" applyBorder="1"/>
    <xf numFmtId="165" fontId="0" fillId="0" borderId="27" xfId="0" applyNumberFormat="1" applyBorder="1"/>
    <xf numFmtId="165" fontId="0" fillId="0" borderId="28" xfId="0" applyNumberFormat="1" applyBorder="1"/>
    <xf numFmtId="10" fontId="0" fillId="0" borderId="28" xfId="1" applyNumberFormat="1" applyFont="1" applyBorder="1"/>
    <xf numFmtId="1" fontId="0" fillId="0" borderId="27" xfId="0" applyNumberFormat="1" applyBorder="1"/>
    <xf numFmtId="1" fontId="0" fillId="0" borderId="28" xfId="0" applyNumberFormat="1" applyBorder="1"/>
    <xf numFmtId="166" fontId="0" fillId="0" borderId="27" xfId="0" applyNumberFormat="1" applyBorder="1"/>
    <xf numFmtId="10" fontId="0" fillId="0" borderId="28" xfId="0" applyNumberFormat="1" applyBorder="1"/>
    <xf numFmtId="164" fontId="0" fillId="0" borderId="28" xfId="2" applyNumberFormat="1" applyFont="1" applyBorder="1"/>
    <xf numFmtId="2" fontId="0" fillId="0" borderId="28" xfId="0" applyNumberFormat="1" applyBorder="1"/>
    <xf numFmtId="0" fontId="0" fillId="0" borderId="26" xfId="0" applyBorder="1"/>
  </cellXfs>
  <cellStyles count="3">
    <cellStyle name="Comma" xfId="2" builtinId="3"/>
    <cellStyle name="Normal" xfId="0" builtinId="0"/>
    <cellStyle name="Percent" xfId="1" builtinId="5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\-* #,##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6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-* #,##0.00\ _₫_-;\-* #,##0.00\ _₫_-;_-* &quot;-&quot;??\ _₫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-* #,##0.00\ _₫_-;\-* #,##0.00\ _₫_-;_-* &quot;-&quot;??\ _₫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-* #,##0.00\ _₫_-;\-* #,##0.00\ _₫_-;_-* &quot;-&quot;??\ _₫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3" formatCode="0%"/>
      <fill>
        <patternFill patternType="solid">
          <fgColor indexed="64"/>
          <bgColor theme="2" tint="-9.9978637043366805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3" formatCode="0%"/>
      <fill>
        <patternFill patternType="solid">
          <fgColor indexed="64"/>
          <bgColor theme="2" tint="-9.9978637043366805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3" formatCode="0%"/>
      <fill>
        <patternFill patternType="solid">
          <fgColor indexed="64"/>
          <bgColor theme="2" tint="-9.9978637043366805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-* #,##0.00\ _₫_-;\-* #,##0.00\ _₫_-;_-* &quot;-&quot;??\ _₫_-;_-@_-"/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99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o van dung" id="{5E447AAE-5AEE-45EA-9B90-701ED3F16086}" userId="e0f048fcc0086271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7">
    <queryTableFields count="36">
      <queryTableField id="1" name="index" tableColumnId="1"/>
      <queryTableField id="2" name="ticker" tableColumnId="2"/>
      <queryTableField id="3" name="shortAsset" tableColumnId="3"/>
      <queryTableField id="4" name="cash" tableColumnId="4"/>
      <queryTableField id="5" name="shortInvest" tableColumnId="5"/>
      <queryTableField id="6" name="shortReceivable" tableColumnId="6"/>
      <queryTableField id="7" name="inventory" tableColumnId="7"/>
      <queryTableField id="8" name="longAsset" tableColumnId="8"/>
      <queryTableField id="9" name="fixedAsset" tableColumnId="9"/>
      <queryTableField id="10" name="asset" tableColumnId="10"/>
      <queryTableField id="11" name="debt" tableColumnId="11"/>
      <queryTableField id="12" name="shortDebt" tableColumnId="12"/>
      <queryTableField id="13" name="longDebt" tableColumnId="13"/>
      <queryTableField id="14" name="equity" tableColumnId="14"/>
      <queryTableField id="15" name="capital" tableColumnId="15"/>
      <queryTableField id="16" name="centralBankDeposit" tableColumnId="16"/>
      <queryTableField id="17" name="otherBankDeposit" tableColumnId="17"/>
      <queryTableField id="18" name="otherBankLoan" tableColumnId="18"/>
      <queryTableField id="19" name="stockInvest" tableColumnId="19"/>
      <queryTableField id="20" name="customerLoan" tableColumnId="20"/>
      <queryTableField id="21" name="badLoan" tableColumnId="21"/>
      <queryTableField id="22" name="provision" tableColumnId="22"/>
      <queryTableField id="23" name="netCustomerLoan" tableColumnId="23"/>
      <queryTableField id="24" name="otherAsset" tableColumnId="24"/>
      <queryTableField id="25" name="otherBankCredit" tableColumnId="25"/>
      <queryTableField id="26" name="oweOtherBank" tableColumnId="26"/>
      <queryTableField id="27" name="oweCentralBank" tableColumnId="27"/>
      <queryTableField id="28" name="valuablePaper" tableColumnId="28"/>
      <queryTableField id="29" name="payableInterest" tableColumnId="29"/>
      <queryTableField id="30" name="receivableInterest" tableColumnId="30"/>
      <queryTableField id="31" name="deposit" tableColumnId="31"/>
      <queryTableField id="32" name="otherDebt" tableColumnId="32"/>
      <queryTableField id="33" name="fund" tableColumnId="33"/>
      <queryTableField id="34" name="unDistributedIncome" tableColumnId="34"/>
      <queryTableField id="35" name="minorShareHolderProfit" tableColumnId="35"/>
      <queryTableField id="36" name="payable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100-000001000000}" autoFormatId="16" applyNumberFormats="0" applyBorderFormats="0" applyFontFormats="0" applyPatternFormats="0" applyAlignmentFormats="0" applyWidthHeightFormats="0">
  <queryTableRefresh nextId="24">
    <queryTableFields count="23">
      <queryTableField id="1" name="index" tableColumnId="1"/>
      <queryTableField id="2" name="ticker" tableColumnId="2"/>
      <queryTableField id="3" name="revenue" tableColumnId="3"/>
      <queryTableField id="4" name="yearRevenueGrowth" tableColumnId="4"/>
      <queryTableField id="5" name="quarterRevenueGrowth" tableColumnId="5"/>
      <queryTableField id="6" name="costOfGoodSold" tableColumnId="6"/>
      <queryTableField id="7" name="grossProfit" tableColumnId="7"/>
      <queryTableField id="8" name="operationExpense" tableColumnId="8"/>
      <queryTableField id="9" name="operationProfit" tableColumnId="9"/>
      <queryTableField id="10" name="yearOperationProfitGrowth" tableColumnId="10"/>
      <queryTableField id="11" name="quarterOperationProfitGrowth" tableColumnId="11"/>
      <queryTableField id="12" name="interestExpense" tableColumnId="12"/>
      <queryTableField id="13" name="preTaxProfit" tableColumnId="13"/>
      <queryTableField id="14" name="postTaxProfit" tableColumnId="14"/>
      <queryTableField id="15" name="shareHolderIncome" tableColumnId="15"/>
      <queryTableField id="16" name="yearShareHolderIncomeGrowth" tableColumnId="16"/>
      <queryTableField id="17" name="quarterShareHolderIncomeGrowth" tableColumnId="17"/>
      <queryTableField id="18" name="investProfit" tableColumnId="18"/>
      <queryTableField id="19" name="serviceProfit" tableColumnId="19"/>
      <queryTableField id="20" name="otherProfit" tableColumnId="20"/>
      <queryTableField id="21" name="provisionExpense" tableColumnId="21"/>
      <queryTableField id="22" name="operationIncome" tableColumnId="22"/>
      <queryTableField id="23" name="ebitda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index" tableColumnId="1"/>
      <queryTableField id="2" name="ticker" tableColumnId="2"/>
      <queryTableField id="3" name="investCost" tableColumnId="3"/>
      <queryTableField id="4" name="fromInvest" tableColumnId="4"/>
      <queryTableField id="5" name="fromFinancial" tableColumnId="5"/>
      <queryTableField id="6" name="fromSale" tableColumnId="6"/>
      <queryTableField id="7" name="freeCashFlow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3000000}" autoFormatId="16" applyNumberFormats="0" applyBorderFormats="0" applyFontFormats="0" applyPatternFormats="0" applyAlignmentFormats="0" applyWidthHeightFormats="0">
  <queryTableRefresh nextId="37">
    <queryTableFields count="36">
      <queryTableField id="1" name="index" tableColumnId="1"/>
      <queryTableField id="2" name="ticker" tableColumnId="2"/>
      <queryTableField id="3" name="shortAsset" tableColumnId="3"/>
      <queryTableField id="4" name="cash" tableColumnId="4"/>
      <queryTableField id="5" name="shortInvest" tableColumnId="5"/>
      <queryTableField id="6" name="shortReceivable" tableColumnId="6"/>
      <queryTableField id="7" name="inventory" tableColumnId="7"/>
      <queryTableField id="8" name="longAsset" tableColumnId="8"/>
      <queryTableField id="9" name="fixedAsset" tableColumnId="9"/>
      <queryTableField id="10" name="asset" tableColumnId="10"/>
      <queryTableField id="11" name="debt" tableColumnId="11"/>
      <queryTableField id="12" name="shortDebt" tableColumnId="12"/>
      <queryTableField id="13" name="longDebt" tableColumnId="13"/>
      <queryTableField id="14" name="equity" tableColumnId="14"/>
      <queryTableField id="15" name="capital" tableColumnId="15"/>
      <queryTableField id="16" name="centralBankDeposit" tableColumnId="16"/>
      <queryTableField id="17" name="otherBankDeposit" tableColumnId="17"/>
      <queryTableField id="18" name="otherBankLoan" tableColumnId="18"/>
      <queryTableField id="19" name="stockInvest" tableColumnId="19"/>
      <queryTableField id="20" name="customerLoan" tableColumnId="20"/>
      <queryTableField id="21" name="badLoan" tableColumnId="21"/>
      <queryTableField id="22" name="provision" tableColumnId="22"/>
      <queryTableField id="23" name="netCustomerLoan" tableColumnId="23"/>
      <queryTableField id="24" name="otherAsset" tableColumnId="24"/>
      <queryTableField id="25" name="otherBankCredit" tableColumnId="25"/>
      <queryTableField id="26" name="oweOtherBank" tableColumnId="26"/>
      <queryTableField id="27" name="oweCentralBank" tableColumnId="27"/>
      <queryTableField id="28" name="valuablePaper" tableColumnId="28"/>
      <queryTableField id="29" name="payableInterest" tableColumnId="29"/>
      <queryTableField id="30" name="receivableInterest" tableColumnId="30"/>
      <queryTableField id="31" name="deposit" tableColumnId="31"/>
      <queryTableField id="32" name="otherDebt" tableColumnId="32"/>
      <queryTableField id="33" name="fund" tableColumnId="33"/>
      <queryTableField id="34" name="unDistributedIncome" tableColumnId="34"/>
      <queryTableField id="35" name="minorShareHolderProfit" tableColumnId="35"/>
      <queryTableField id="36" name="payable" tableColumnId="3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400-000004000000}" autoFormatId="16" applyNumberFormats="0" applyBorderFormats="0" applyFontFormats="0" applyPatternFormats="0" applyAlignmentFormats="0" applyWidthHeightFormats="0">
  <queryTableRefresh nextId="8">
    <queryTableFields count="7">
      <queryTableField id="1" name="index" tableColumnId="1"/>
      <queryTableField id="2" name="ticker" tableColumnId="2"/>
      <queryTableField id="3" name="investCost" tableColumnId="3"/>
      <queryTableField id="4" name="fromInvest" tableColumnId="4"/>
      <queryTableField id="5" name="fromFinancial" tableColumnId="5"/>
      <queryTableField id="6" name="fromSale" tableColumnId="6"/>
      <queryTableField id="7" name="freeCashFlow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500-000005000000}" autoFormatId="16" applyNumberFormats="0" applyBorderFormats="0" applyFontFormats="0" applyPatternFormats="0" applyAlignmentFormats="0" applyWidthHeightFormats="0">
  <queryTableRefresh nextId="24">
    <queryTableFields count="23">
      <queryTableField id="1" name="index" tableColumnId="1"/>
      <queryTableField id="2" name="ticker" tableColumnId="2"/>
      <queryTableField id="3" name="revenue" tableColumnId="3"/>
      <queryTableField id="4" name="yearRevenueGrowth" tableColumnId="4"/>
      <queryTableField id="5" name="quarterRevenueGrowth" tableColumnId="5"/>
      <queryTableField id="6" name="costOfGoodSold" tableColumnId="6"/>
      <queryTableField id="7" name="grossProfit" tableColumnId="7"/>
      <queryTableField id="8" name="operationExpense" tableColumnId="8"/>
      <queryTableField id="9" name="operationProfit" tableColumnId="9"/>
      <queryTableField id="10" name="yearOperationProfitGrowth" tableColumnId="10"/>
      <queryTableField id="11" name="quarterOperationProfitGrowth" tableColumnId="11"/>
      <queryTableField id="12" name="interestExpense" tableColumnId="12"/>
      <queryTableField id="13" name="preTaxProfit" tableColumnId="13"/>
      <queryTableField id="14" name="postTaxProfit" tableColumnId="14"/>
      <queryTableField id="15" name="shareHolderIncome" tableColumnId="15"/>
      <queryTableField id="16" name="yearShareHolderIncomeGrowth" tableColumnId="16"/>
      <queryTableField id="17" name="quarterShareHolderIncomeGrowth" tableColumnId="17"/>
      <queryTableField id="18" name="investProfit" tableColumnId="18"/>
      <queryTableField id="19" name="serviceProfit" tableColumnId="19"/>
      <queryTableField id="20" name="otherProfit" tableColumnId="20"/>
      <queryTableField id="21" name="provisionExpense" tableColumnId="21"/>
      <queryTableField id="22" name="operationIncome" tableColumnId="22"/>
      <queryTableField id="23" name="ebitda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600-000006000000}" autoFormatId="16" applyNumberFormats="0" applyBorderFormats="0" applyFontFormats="0" applyPatternFormats="0" applyAlignmentFormats="0" applyWidthHeightFormats="0">
  <queryTableRefresh nextId="13">
    <queryTableFields count="12">
      <queryTableField id="1" name="ticker" tableColumnId="1"/>
      <queryTableField id="2" name="DATE" tableColumnId="2"/>
      <queryTableField id="3" name="Last_PRC" tableColumnId="3"/>
      <queryTableField id="4" name="AVG_3_PRC" tableColumnId="4"/>
      <queryTableField id="5" name="AVG_5_PRC" tableColumnId="5"/>
      <queryTableField id="6" name="AVG_10_PRC" tableColumnId="6"/>
      <queryTableField id="7" name="AVG_20_PRC" tableColumnId="7"/>
      <queryTableField id="8" name="Last_VOL" tableColumnId="8"/>
      <queryTableField id="9" name="AVG_3_VOL" tableColumnId="9"/>
      <queryTableField id="10" name="AVG_5_VOL" tableColumnId="10"/>
      <queryTableField id="11" name="AVG_10_VOL" tableColumnId="11"/>
      <queryTableField id="12" name="AVG_20_VOL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700-000007000000}" autoFormatId="16" applyNumberFormats="0" applyBorderFormats="0" applyFontFormats="0" applyPatternFormats="0" applyAlignmentFormats="0" applyWidthHeightFormats="0">
  <queryTableRefresh nextId="23">
    <queryTableFields count="22">
      <queryTableField id="1" name="ticker" tableColumnId="1"/>
      <queryTableField id="2" name="exchange" tableColumnId="2"/>
      <queryTableField id="3" name="industry" tableColumnId="3"/>
      <queryTableField id="4" name="companyType" tableColumnId="4"/>
      <queryTableField id="5" name="noShareholders" tableColumnId="5"/>
      <queryTableField id="6" name="foreignPercent" tableColumnId="6"/>
      <queryTableField id="7" name="outstandingShare" tableColumnId="7"/>
      <queryTableField id="8" name="issueShare" tableColumnId="8"/>
      <queryTableField id="9" name="establishedYear" tableColumnId="9"/>
      <queryTableField id="10" name="noEmployees" tableColumnId="10"/>
      <queryTableField id="11" name="stockRating" tableColumnId="11"/>
      <queryTableField id="12" name="deltaInWeek" tableColumnId="12"/>
      <queryTableField id="13" name="deltaInMonth" tableColumnId="13"/>
      <queryTableField id="14" name="deltaInYear" tableColumnId="14"/>
      <queryTableField id="15" name="shortName" tableColumnId="15"/>
      <queryTableField id="16" name="industryEn" tableColumnId="16"/>
      <queryTableField id="17" name="industryID" tableColumnId="17"/>
      <queryTableField id="18" name="industryIDv2" tableColumnId="18"/>
      <queryTableField id="19" name="website" tableColumnId="19"/>
      <queryTableField id="20" name="T9_SHolder" tableColumnId="20"/>
      <queryTableField id="21" name="T5_SHolder" tableColumnId="21"/>
      <queryTableField id="22" name="Free_floa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3A174-1C79-4F22-9C50-A00849EFE9C8}" name="BalanceSheet_Y" displayName="BalanceSheet_Y" ref="A1:AJ516" tableType="queryTable" totalsRowShown="0">
  <autoFilter ref="A1:AJ516" xr:uid="{51C3A174-1C79-4F22-9C50-A00849EFE9C8}"/>
  <tableColumns count="36">
    <tableColumn id="1" xr3:uid="{27390331-6C3E-4DCA-9DC1-B7622C96E56E}" uniqueName="1" name="index" queryTableFieldId="1" dataDxfId="55"/>
    <tableColumn id="2" xr3:uid="{63440332-7063-4810-961B-115F58AD53CF}" uniqueName="2" name="ticker" queryTableFieldId="2" dataDxfId="54"/>
    <tableColumn id="3" xr3:uid="{272C7180-86AC-4090-85A2-13A2EFF43DCA}" uniqueName="3" name="shortAsset" queryTableFieldId="3"/>
    <tableColumn id="4" xr3:uid="{5D2181B8-DD0B-4BCC-9AA5-ED206DFD763D}" uniqueName="4" name="cash" queryTableFieldId="4"/>
    <tableColumn id="5" xr3:uid="{F6CC5B88-C55A-4615-A500-48C0EB121623}" uniqueName="5" name="shortInvest" queryTableFieldId="5"/>
    <tableColumn id="6" xr3:uid="{761385E3-AF46-489A-A0DB-5DDAAC094C4A}" uniqueName="6" name="shortReceivable" queryTableFieldId="6"/>
    <tableColumn id="7" xr3:uid="{25B5E5F0-4DEE-46BF-87A8-85B8876F1275}" uniqueName="7" name="inventory" queryTableFieldId="7"/>
    <tableColumn id="8" xr3:uid="{B46CE47F-50D3-47B4-AF9B-34A2FC53467B}" uniqueName="8" name="longAsset" queryTableFieldId="8"/>
    <tableColumn id="9" xr3:uid="{CAE0878E-E631-48EF-B14A-4C2FCA2D2893}" uniqueName="9" name="fixedAsset" queryTableFieldId="9"/>
    <tableColumn id="10" xr3:uid="{73B5F892-D218-4CFA-9800-FF6A10C0B5BD}" uniqueName="10" name="asset" queryTableFieldId="10"/>
    <tableColumn id="11" xr3:uid="{4146075C-320B-4D14-AB06-01D114142F94}" uniqueName="11" name="debt" queryTableFieldId="11"/>
    <tableColumn id="12" xr3:uid="{4E904C67-D248-47CF-9FC7-C7A8B03F9801}" uniqueName="12" name="shortDebt" queryTableFieldId="12"/>
    <tableColumn id="13" xr3:uid="{907878FE-FF74-4CBA-BBD0-235A8CE64698}" uniqueName="13" name="longDebt" queryTableFieldId="13"/>
    <tableColumn id="14" xr3:uid="{9A439892-4A18-4FEC-8F43-E7D122A38C1C}" uniqueName="14" name="equity" queryTableFieldId="14"/>
    <tableColumn id="15" xr3:uid="{55411F13-5B2F-4878-B631-1DEC66C765EF}" uniqueName="15" name="capital" queryTableFieldId="15"/>
    <tableColumn id="16" xr3:uid="{EAF65F4F-AE09-46A9-A5AD-FAE964F82B9A}" uniqueName="16" name="centralBankDeposit" queryTableFieldId="16"/>
    <tableColumn id="17" xr3:uid="{90AFD632-D9A4-419B-9C44-23738FBCEF3A}" uniqueName="17" name="otherBankDeposit" queryTableFieldId="17"/>
    <tableColumn id="18" xr3:uid="{6C41DC51-0DA1-4168-B627-68EE38087597}" uniqueName="18" name="otherBankLoan" queryTableFieldId="18"/>
    <tableColumn id="19" xr3:uid="{B2F23959-E86E-4518-A3B8-78C850C33932}" uniqueName="19" name="stockInvest" queryTableFieldId="19"/>
    <tableColumn id="20" xr3:uid="{B528740B-B314-4EEE-A807-94AE6B3E73EE}" uniqueName="20" name="customerLoan" queryTableFieldId="20"/>
    <tableColumn id="21" xr3:uid="{E5F2D880-E298-4037-B7B3-785B07ACD029}" uniqueName="21" name="badLoan" queryTableFieldId="21"/>
    <tableColumn id="22" xr3:uid="{09978C54-7AAC-4DF7-987C-80AD6E75A3D4}" uniqueName="22" name="provision" queryTableFieldId="22"/>
    <tableColumn id="23" xr3:uid="{2E41E746-1617-434A-921E-F4680CB02C53}" uniqueName="23" name="netCustomerLoan" queryTableFieldId="23"/>
    <tableColumn id="24" xr3:uid="{EC9A3315-07F2-4D6F-A475-8B60DD4CB272}" uniqueName="24" name="otherAsset" queryTableFieldId="24"/>
    <tableColumn id="25" xr3:uid="{7863DE9E-5820-4674-99DD-3E385FFC0CA8}" uniqueName="25" name="otherBankCredit" queryTableFieldId="25"/>
    <tableColumn id="26" xr3:uid="{833B91F5-E268-45FB-A05F-A61FF0790D05}" uniqueName="26" name="oweOtherBank" queryTableFieldId="26"/>
    <tableColumn id="27" xr3:uid="{DB0E829D-C62E-44D3-A815-A14820137466}" uniqueName="27" name="oweCentralBank" queryTableFieldId="27"/>
    <tableColumn id="28" xr3:uid="{5BC52F82-1B1A-44C5-AC83-297802ABB5D8}" uniqueName="28" name="valuablePaper" queryTableFieldId="28"/>
    <tableColumn id="29" xr3:uid="{960F00CF-B980-481C-B757-D174263C0762}" uniqueName="29" name="payableInterest" queryTableFieldId="29"/>
    <tableColumn id="30" xr3:uid="{17E5FACE-A236-4CBF-8701-000A433FC8B3}" uniqueName="30" name="receivableInterest" queryTableFieldId="30"/>
    <tableColumn id="31" xr3:uid="{07D239A7-0B07-4189-A8B9-1682DAEE48D0}" uniqueName="31" name="deposit" queryTableFieldId="31"/>
    <tableColumn id="32" xr3:uid="{41B5C6B0-93FC-4EA9-853F-711ECDAD8517}" uniqueName="32" name="otherDebt" queryTableFieldId="32"/>
    <tableColumn id="33" xr3:uid="{CF053E2E-BEAF-458D-8FAB-CE587876F92D}" uniqueName="33" name="fund" queryTableFieldId="33"/>
    <tableColumn id="34" xr3:uid="{C5F4ACCA-D405-4757-BA56-462FE305E0E6}" uniqueName="34" name="unDistributedIncome" queryTableFieldId="34"/>
    <tableColumn id="35" xr3:uid="{C90114E6-5D1F-4612-B67F-63F5639536E6}" uniqueName="35" name="minorShareHolderProfit" queryTableFieldId="35"/>
    <tableColumn id="36" xr3:uid="{EF1C618D-AB74-411B-A3F5-4CB6009CDF10}" uniqueName="36" name="payable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394C97-ED36-42C7-BA46-6B0ACFA36C26}" name="PnL_Y" displayName="PnL_Y" ref="A1:W516" tableType="queryTable" totalsRowShown="0">
  <autoFilter ref="A1:W516" xr:uid="{99394C97-ED36-42C7-BA46-6B0ACFA36C26}"/>
  <tableColumns count="23">
    <tableColumn id="1" xr3:uid="{787E0143-53BC-4602-A637-C904A2242194}" uniqueName="1" name="index" queryTableFieldId="1" dataDxfId="53"/>
    <tableColumn id="2" xr3:uid="{272BF67D-2F7A-476D-87C9-6013CFEF050C}" uniqueName="2" name="ticker" queryTableFieldId="2" dataDxfId="52"/>
    <tableColumn id="3" xr3:uid="{EDF760A5-88FA-4729-8447-26584058FE2F}" uniqueName="3" name="revenue" queryTableFieldId="3"/>
    <tableColumn id="4" xr3:uid="{5EFB8CFC-06CD-4764-A8DF-D66CF1F4CF20}" uniqueName="4" name="yearRevenueGrowth" queryTableFieldId="4"/>
    <tableColumn id="5" xr3:uid="{08C4D77E-B7FE-46A2-84B2-C66E775B4E3E}" uniqueName="5" name="quarterRevenueGrowth" queryTableFieldId="5" dataDxfId="51"/>
    <tableColumn id="6" xr3:uid="{D20ED268-B52C-4B6F-9D1F-C8DCC3CE9089}" uniqueName="6" name="costOfGoodSold" queryTableFieldId="6"/>
    <tableColumn id="7" xr3:uid="{967F271E-7535-4F56-A5C3-40B22E9924B7}" uniqueName="7" name="grossProfit" queryTableFieldId="7"/>
    <tableColumn id="8" xr3:uid="{07388DA4-8061-4F16-8ADD-7EE6918B4F1A}" uniqueName="8" name="operationExpense" queryTableFieldId="8"/>
    <tableColumn id="9" xr3:uid="{9D617873-60C2-48FE-951B-B3ABAF27EF28}" uniqueName="9" name="operationProfit" queryTableFieldId="9"/>
    <tableColumn id="10" xr3:uid="{FF0574E0-5DA0-4037-9A5A-1520F1CA50DE}" uniqueName="10" name="yearOperationProfitGrowth" queryTableFieldId="10"/>
    <tableColumn id="11" xr3:uid="{3C4AA396-0450-4426-B05A-E8513C6A9A92}" uniqueName="11" name="quarterOperationProfitGrowth" queryTableFieldId="11" dataDxfId="50"/>
    <tableColumn id="12" xr3:uid="{877703FB-E41B-47C7-B02B-C2C24862C641}" uniqueName="12" name="interestExpense" queryTableFieldId="12"/>
    <tableColumn id="13" xr3:uid="{CEF03D31-93C7-4E6D-AED7-B3375671E744}" uniqueName="13" name="preTaxProfit" queryTableFieldId="13"/>
    <tableColumn id="14" xr3:uid="{5E02A31D-62F9-4FD6-8403-FEA3CA06B08A}" uniqueName="14" name="postTaxProfit" queryTableFieldId="14"/>
    <tableColumn id="15" xr3:uid="{B64C5AA8-307E-4470-AE14-06B02520CF98}" uniqueName="15" name="shareHolderIncome" queryTableFieldId="15"/>
    <tableColumn id="16" xr3:uid="{C8C5D5F4-2911-45F0-B0F8-3C9353989D7E}" uniqueName="16" name="yearShareHolderIncomeGrowth" queryTableFieldId="16"/>
    <tableColumn id="17" xr3:uid="{015C3979-C359-4575-A026-20116B1099C0}" uniqueName="17" name="quarterShareHolderIncomeGrowth" queryTableFieldId="17" dataDxfId="49"/>
    <tableColumn id="18" xr3:uid="{10115E79-C4A4-489F-A4C0-7398A67D5D90}" uniqueName="18" name="investProfit" queryTableFieldId="18"/>
    <tableColumn id="19" xr3:uid="{F84E2473-B8D9-4950-A520-A1715C832D1B}" uniqueName="19" name="serviceProfit" queryTableFieldId="19"/>
    <tableColumn id="20" xr3:uid="{78187F2F-AC36-4581-BE2E-5C1425506250}" uniqueName="20" name="otherProfit" queryTableFieldId="20"/>
    <tableColumn id="21" xr3:uid="{814087DC-E5B7-4C5B-A52B-B0C4B2E52BE5}" uniqueName="21" name="provisionExpense" queryTableFieldId="21"/>
    <tableColumn id="22" xr3:uid="{1C87A7F7-C642-405B-9BE4-7F9180CE2E9D}" uniqueName="22" name="operationIncome" queryTableFieldId="22"/>
    <tableColumn id="23" xr3:uid="{48411E96-C055-40D2-A465-D05F1AB8D850}" uniqueName="23" name="ebitda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A0E16C-C8D0-4261-B846-2552EF0B4566}" name="CF_Y" displayName="CF_Y" ref="A1:G516" tableType="queryTable" totalsRowShown="0">
  <autoFilter ref="A1:G516" xr:uid="{22A0E16C-C8D0-4261-B846-2552EF0B4566}"/>
  <tableColumns count="7">
    <tableColumn id="1" xr3:uid="{DE42A286-05A5-4940-9F28-A8C24A9B9560}" uniqueName="1" name="index" queryTableFieldId="1" dataDxfId="48"/>
    <tableColumn id="2" xr3:uid="{1096C744-019C-47B4-A372-0B11F67C84C3}" uniqueName="2" name="ticker" queryTableFieldId="2" dataDxfId="47"/>
    <tableColumn id="3" xr3:uid="{671991DC-EC86-4F87-92C4-C405B8687FC0}" uniqueName="3" name="investCost" queryTableFieldId="3"/>
    <tableColumn id="4" xr3:uid="{56A77A27-F14A-4FC4-8FC3-D4277803D09E}" uniqueName="4" name="fromInvest" queryTableFieldId="4"/>
    <tableColumn id="5" xr3:uid="{30C58977-DFF1-4396-89A3-A7E996C42511}" uniqueName="5" name="fromFinancial" queryTableFieldId="5"/>
    <tableColumn id="6" xr3:uid="{276DBC25-7285-4E20-B61D-0FF267AD1C1F}" uniqueName="6" name="fromSale" queryTableFieldId="6"/>
    <tableColumn id="7" xr3:uid="{36BFF3E7-8505-4177-86E4-C267A166368A}" uniqueName="7" name="freeCashFlow" queryTableFieldId="7" dataDxf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35B69C-6350-48DC-A1EF-8304B6A06CD4}" name="BalanceSheet_Q" displayName="BalanceSheet_Q" ref="A1:AJ1031" tableType="queryTable" totalsRowShown="0">
  <autoFilter ref="A1:AJ1031" xr:uid="{7735B69C-6350-48DC-A1EF-8304B6A06CD4}">
    <filterColumn colId="1">
      <filters>
        <filter val="MWG"/>
        <filter val="PVT"/>
      </filters>
    </filterColumn>
  </autoFilter>
  <tableColumns count="36">
    <tableColumn id="1" xr3:uid="{9F077366-F21D-4346-969C-3471ED0CCEA6}" uniqueName="1" name="index" queryTableFieldId="1" dataDxfId="45"/>
    <tableColumn id="2" xr3:uid="{B40E631F-05B4-41C6-A7F6-193A7FCB4D25}" uniqueName="2" name="ticker" queryTableFieldId="2" dataDxfId="44"/>
    <tableColumn id="3" xr3:uid="{0F97AA6E-4284-447A-8689-1CBEA3FF56B2}" uniqueName="3" name="shortAsset" queryTableFieldId="3"/>
    <tableColumn id="4" xr3:uid="{AC89CAF1-52F1-416B-847B-496EE1CF74A7}" uniqueName="4" name="cash" queryTableFieldId="4"/>
    <tableColumn id="5" xr3:uid="{A245D2E8-AE40-4723-905F-CA04A8E9D6DC}" uniqueName="5" name="shortInvest" queryTableFieldId="5"/>
    <tableColumn id="6" xr3:uid="{8DF39F67-C209-4CBB-9648-02D873EC3C77}" uniqueName="6" name="shortReceivable" queryTableFieldId="6"/>
    <tableColumn id="7" xr3:uid="{BCD1D86D-A83F-4A68-8D30-2AB1AFF9032B}" uniqueName="7" name="inventory" queryTableFieldId="7"/>
    <tableColumn id="8" xr3:uid="{E641F0FC-BE0C-4BEF-9928-C03000F98328}" uniqueName="8" name="longAsset" queryTableFieldId="8"/>
    <tableColumn id="9" xr3:uid="{D22D5CEE-AAC7-4958-ADAF-8AD19A0C3371}" uniqueName="9" name="fixedAsset" queryTableFieldId="9"/>
    <tableColumn id="10" xr3:uid="{6A857C21-EA04-457D-8619-484B4A9740FF}" uniqueName="10" name="asset" queryTableFieldId="10"/>
    <tableColumn id="11" xr3:uid="{9781A7A1-2AC8-46EA-9D50-D252189F49EF}" uniqueName="11" name="debt" queryTableFieldId="11"/>
    <tableColumn id="12" xr3:uid="{ACC473DF-499D-4776-97D1-823D03238745}" uniqueName="12" name="shortDebt" queryTableFieldId="12"/>
    <tableColumn id="13" xr3:uid="{CFEB6E0B-5560-4945-813A-EC5A67DC0F1D}" uniqueName="13" name="longDebt" queryTableFieldId="13"/>
    <tableColumn id="14" xr3:uid="{219CD9F2-8FA5-45CA-903E-1AFFA7F320CF}" uniqueName="14" name="equity" queryTableFieldId="14"/>
    <tableColumn id="15" xr3:uid="{A7E4506B-B021-4FD7-9DF3-326AFAB94AD9}" uniqueName="15" name="capital" queryTableFieldId="15"/>
    <tableColumn id="16" xr3:uid="{69566CEC-57A3-460F-A446-AB2F87AD551C}" uniqueName="16" name="centralBankDeposit" queryTableFieldId="16"/>
    <tableColumn id="17" xr3:uid="{B312EFED-372A-4349-AD99-00DE22E4418F}" uniqueName="17" name="otherBankDeposit" queryTableFieldId="17"/>
    <tableColumn id="18" xr3:uid="{D357CAEF-F6AF-4E09-B6F8-543DCDFD48F3}" uniqueName="18" name="otherBankLoan" queryTableFieldId="18"/>
    <tableColumn id="19" xr3:uid="{351DE645-6ACD-44E6-AC96-7B179609B41A}" uniqueName="19" name="stockInvest" queryTableFieldId="19"/>
    <tableColumn id="20" xr3:uid="{47CD7A60-F31A-4210-988E-713F5D5D168C}" uniqueName="20" name="customerLoan" queryTableFieldId="20"/>
    <tableColumn id="21" xr3:uid="{9FAD0A0C-2977-4006-BFB1-89D6F3CE803B}" uniqueName="21" name="badLoan" queryTableFieldId="21"/>
    <tableColumn id="22" xr3:uid="{C1E885EA-E72F-4D1E-8A79-5E34C75BFFDF}" uniqueName="22" name="provision" queryTableFieldId="22"/>
    <tableColumn id="23" xr3:uid="{D0B22D4B-6FF0-484A-9881-0CFD8B33E7CC}" uniqueName="23" name="netCustomerLoan" queryTableFieldId="23"/>
    <tableColumn id="24" xr3:uid="{FC12EBE5-60BA-4C18-81A4-42F65E2358A6}" uniqueName="24" name="otherAsset" queryTableFieldId="24"/>
    <tableColumn id="25" xr3:uid="{F0272437-4C2E-47DB-8C0C-D1B38E7E540C}" uniqueName="25" name="otherBankCredit" queryTableFieldId="25"/>
    <tableColumn id="26" xr3:uid="{92CA8C45-3799-4204-A544-B9481BF03440}" uniqueName="26" name="oweOtherBank" queryTableFieldId="26"/>
    <tableColumn id="27" xr3:uid="{12DDDBCE-08C6-4F4B-8FE6-2966E7D5E330}" uniqueName="27" name="oweCentralBank" queryTableFieldId="27"/>
    <tableColumn id="28" xr3:uid="{F5E74ED6-8739-404E-83BA-0352303C7CA9}" uniqueName="28" name="valuablePaper" queryTableFieldId="28"/>
    <tableColumn id="29" xr3:uid="{1793FC82-C901-46E5-B5BE-8767C749FA21}" uniqueName="29" name="payableInterest" queryTableFieldId="29"/>
    <tableColumn id="30" xr3:uid="{489C3328-7022-47BE-9863-0AD4AF08C6C1}" uniqueName="30" name="receivableInterest" queryTableFieldId="30"/>
    <tableColumn id="31" xr3:uid="{17458F67-A5D1-4676-8D2C-FFB8BE1550E2}" uniqueName="31" name="deposit" queryTableFieldId="31"/>
    <tableColumn id="32" xr3:uid="{8DAA457F-DBA0-47F1-9319-0D4EBA26D395}" uniqueName="32" name="otherDebt" queryTableFieldId="32"/>
    <tableColumn id="33" xr3:uid="{A30699C8-7F06-4939-9445-CBF54BEF0161}" uniqueName="33" name="fund" queryTableFieldId="33"/>
    <tableColumn id="34" xr3:uid="{9D2968D9-ED14-4637-8AE8-10BEA931F960}" uniqueName="34" name="unDistributedIncome" queryTableFieldId="34"/>
    <tableColumn id="35" xr3:uid="{E7627369-2348-49CD-AF91-31D92B923236}" uniqueName="35" name="minorShareHolderProfit" queryTableFieldId="35"/>
    <tableColumn id="36" xr3:uid="{66752B1C-323B-4446-BC7D-EAF8FB251FA9}" uniqueName="36" name="payable" queryTableField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CF851F-AC10-47E3-B9EA-408811B3A6D7}" name="CF_Q" displayName="CF_Q" ref="A1:G1034" tableType="queryTable" totalsRowShown="0">
  <autoFilter ref="A1:G1034" xr:uid="{0FCF851F-AC10-47E3-B9EA-408811B3A6D7}">
    <filterColumn colId="1">
      <filters>
        <filter val="VSH"/>
      </filters>
    </filterColumn>
  </autoFilter>
  <tableColumns count="7">
    <tableColumn id="1" xr3:uid="{E593BF21-AF5D-4FD0-A7CA-B825F5D87C8C}" uniqueName="1" name="index" queryTableFieldId="1" dataDxfId="43"/>
    <tableColumn id="2" xr3:uid="{47C2FC30-9A9A-4F33-9E07-FC07261050BA}" uniqueName="2" name="ticker" queryTableFieldId="2" dataDxfId="42"/>
    <tableColumn id="3" xr3:uid="{EEDE2523-70F4-43EB-A050-81C2B0F33F4D}" uniqueName="3" name="investCost" queryTableFieldId="3"/>
    <tableColumn id="4" xr3:uid="{E510AB83-909E-4A98-82E1-4DEB42779D8B}" uniqueName="4" name="fromInvest" queryTableFieldId="4"/>
    <tableColumn id="5" xr3:uid="{C828B6D9-A814-405C-9A6A-22C5E7EFE2A3}" uniqueName="5" name="fromFinancial" queryTableFieldId="5"/>
    <tableColumn id="6" xr3:uid="{C515B048-5CDB-49FF-BC77-F0F0D6F87EF5}" uniqueName="6" name="fromSale" queryTableFieldId="6"/>
    <tableColumn id="7" xr3:uid="{B86309D3-0DEF-4554-BE92-4700E03C2420}" uniqueName="7" name="freeCashFlow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F83535-6299-46DF-8682-85CDD00D0572}" name="PnL_Q" displayName="PnL_Q" ref="A1:W1031" tableType="queryTable" totalsRowShown="0">
  <autoFilter ref="A1:W1031" xr:uid="{C1F83535-6299-46DF-8682-85CDD00D0572}">
    <filterColumn colId="1">
      <filters>
        <filter val="PVT"/>
      </filters>
    </filterColumn>
  </autoFilter>
  <tableColumns count="23">
    <tableColumn id="1" xr3:uid="{CD5F71F5-340D-4DDE-BE84-6A24CEB07F64}" uniqueName="1" name="index" queryTableFieldId="1" dataDxfId="41"/>
    <tableColumn id="2" xr3:uid="{24902BA9-659F-4111-BC6F-378B06DF6A78}" uniqueName="2" name="ticker" queryTableFieldId="2" dataDxfId="40"/>
    <tableColumn id="3" xr3:uid="{E1144301-5898-4CA3-9C3B-D6C273F898B4}" uniqueName="3" name="revenue" queryTableFieldId="3"/>
    <tableColumn id="4" xr3:uid="{58AECB50-97F0-4156-874F-945DD691A6A0}" uniqueName="4" name="yearRevenueGrowth" queryTableFieldId="4"/>
    <tableColumn id="5" xr3:uid="{A267326E-21AF-492F-9E47-3907F717D414}" uniqueName="5" name="quarterRevenueGrowth" queryTableFieldId="5"/>
    <tableColumn id="6" xr3:uid="{AF35381F-3416-4ADC-8198-DB376013365F}" uniqueName="6" name="costOfGoodSold" queryTableFieldId="6"/>
    <tableColumn id="7" xr3:uid="{90AEC938-2FDB-4940-9582-2E6D3BCEFBCD}" uniqueName="7" name="grossProfit" queryTableFieldId="7"/>
    <tableColumn id="8" xr3:uid="{9CC53D0B-3038-4130-841D-BA4D63147647}" uniqueName="8" name="operationExpense" queryTableFieldId="8"/>
    <tableColumn id="9" xr3:uid="{767B76B0-F858-4575-A6C7-664A59AF8380}" uniqueName="9" name="operationProfit" queryTableFieldId="9"/>
    <tableColumn id="10" xr3:uid="{9463D293-035D-4C66-89EC-5395FC5FD9D6}" uniqueName="10" name="yearOperationProfitGrowth" queryTableFieldId="10"/>
    <tableColumn id="11" xr3:uid="{23BD53FB-1479-4955-8BC9-CA3DC4B40AEA}" uniqueName="11" name="quarterOperationProfitGrowth" queryTableFieldId="11"/>
    <tableColumn id="12" xr3:uid="{C388917E-C076-4EC3-BEEE-D8A2DC36555D}" uniqueName="12" name="interestExpense" queryTableFieldId="12"/>
    <tableColumn id="13" xr3:uid="{B0E1590C-0FBE-4E5B-A078-1392ACF04579}" uniqueName="13" name="preTaxProfit" queryTableFieldId="13"/>
    <tableColumn id="14" xr3:uid="{9BBA4DEF-6EC1-460C-81DE-9127DA27754D}" uniqueName="14" name="postTaxProfit" queryTableFieldId="14"/>
    <tableColumn id="15" xr3:uid="{42E1B6D2-422E-44CE-A518-CE57A93283AB}" uniqueName="15" name="shareHolderIncome" queryTableFieldId="15"/>
    <tableColumn id="16" xr3:uid="{70935353-2A69-45E6-872A-FB1D94EE5CC2}" uniqueName="16" name="yearShareHolderIncomeGrowth" queryTableFieldId="16"/>
    <tableColumn id="17" xr3:uid="{2A7259DB-13F6-45D2-B10B-4E5F3F2AC11B}" uniqueName="17" name="quarterShareHolderIncomeGrowth" queryTableFieldId="17"/>
    <tableColumn id="18" xr3:uid="{1C15AF92-8B8D-4118-B02C-5CE63E297A68}" uniqueName="18" name="investProfit" queryTableFieldId="18"/>
    <tableColumn id="19" xr3:uid="{48A2BFF7-EFCC-4974-B8B2-D5F2FD587203}" uniqueName="19" name="serviceProfit" queryTableFieldId="19"/>
    <tableColumn id="20" xr3:uid="{9F4E77AF-1C25-4DDD-9B74-4878CE8A4C59}" uniqueName="20" name="otherProfit" queryTableFieldId="20"/>
    <tableColumn id="21" xr3:uid="{3EA0D2D0-EC27-4B4E-89F9-3D22C3EB6CAF}" uniqueName="21" name="provisionExpense" queryTableFieldId="21"/>
    <tableColumn id="22" xr3:uid="{3BDD9F6D-8A53-46A0-BF18-1FC05A4A8FE1}" uniqueName="22" name="operationIncome" queryTableFieldId="22"/>
    <tableColumn id="23" xr3:uid="{E277E67A-AC4B-405F-99E5-5BEB1A63C6C2}" uniqueName="23" name="ebitda" queryTableFieldId="23" dataDxf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33647E-05E9-44EE-8893-A7943382EF9F}" name="Proxy_PRC" displayName="Proxy_PRC" ref="A1:L104" tableType="queryTable" totalsRowShown="0">
  <autoFilter ref="A1:L104" xr:uid="{5833647E-05E9-44EE-8893-A7943382EF9F}"/>
  <tableColumns count="12">
    <tableColumn id="1" xr3:uid="{510A2602-189E-449F-82B3-152347CAC66A}" uniqueName="1" name="ticker" queryTableFieldId="1" dataDxfId="38"/>
    <tableColumn id="2" xr3:uid="{455A4241-EFA0-44F7-8016-EE7A44E1ACC4}" uniqueName="2" name="DATE" queryTableFieldId="2" dataDxfId="37"/>
    <tableColumn id="3" xr3:uid="{3ED9F931-C6D4-4939-9B1C-43C144C4717C}" uniqueName="3" name="Last_PRC" queryTableFieldId="3"/>
    <tableColumn id="4" xr3:uid="{204DEEB1-A396-447F-9C6D-935C612B4964}" uniqueName="4" name="AVG_3_PRC" queryTableFieldId="4"/>
    <tableColumn id="5" xr3:uid="{BDABCBD4-3FAC-472F-B8E3-9D214B47DB83}" uniqueName="5" name="AVG_5_PRC" queryTableFieldId="5"/>
    <tableColumn id="6" xr3:uid="{5A514D40-5159-4CE4-9B63-31853C562F98}" uniqueName="6" name="AVG_10_PRC" queryTableFieldId="6"/>
    <tableColumn id="7" xr3:uid="{467D206A-EF09-42F7-B917-803395CADB7F}" uniqueName="7" name="AVG_20_PRC" queryTableFieldId="7"/>
    <tableColumn id="8" xr3:uid="{2AA5EE52-E21F-49C4-9A81-188A293BB93E}" uniqueName="8" name="Last_VOL" queryTableFieldId="8"/>
    <tableColumn id="9" xr3:uid="{3B3DBCD7-1E88-4546-9B3B-052906C9A614}" uniqueName="9" name="AVG_3_VOL" queryTableFieldId="9"/>
    <tableColumn id="10" xr3:uid="{7F8C6332-F358-4CB1-9834-3C1D758EDFF8}" uniqueName="10" name="AVG_5_VOL" queryTableFieldId="10"/>
    <tableColumn id="11" xr3:uid="{84944E52-B29A-462B-AA8E-432AA10DA967}" uniqueName="11" name="AVG_10_VOL" queryTableFieldId="11"/>
    <tableColumn id="12" xr3:uid="{2E7FB6F4-39CC-4BA7-8146-AE9F8804682E}" uniqueName="12" name="AVG_20_VOL" queryTableField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F5A63-A163-48F8-8CD6-2EAD46F8D586}" name="Profile_" displayName="Profile_" ref="A1:V104" tableType="queryTable" totalsRowShown="0">
  <autoFilter ref="A1:V104" xr:uid="{2B2F5A63-A163-48F8-8CD6-2EAD46F8D586}">
    <filterColumn colId="0">
      <filters>
        <filter val="GAS"/>
      </filters>
    </filterColumn>
  </autoFilter>
  <tableColumns count="22">
    <tableColumn id="1" xr3:uid="{B36EDA0F-8264-4C4B-804F-A684ED245003}" uniqueName="1" name="ticker" queryTableFieldId="1" dataDxfId="36"/>
    <tableColumn id="2" xr3:uid="{27E54394-760D-46E5-8772-C5DD2E5848BC}" uniqueName="2" name="exchange" queryTableFieldId="2" dataDxfId="35"/>
    <tableColumn id="3" xr3:uid="{C0B8EE8B-E6C9-4924-892F-2F2F1A39F118}" uniqueName="3" name="industry" queryTableFieldId="3" dataDxfId="34"/>
    <tableColumn id="4" xr3:uid="{9F68E541-C427-4FF7-9C8F-4FAF712C8C99}" uniqueName="4" name="companyType" queryTableFieldId="4" dataDxfId="33"/>
    <tableColumn id="5" xr3:uid="{0FF9B6F0-1247-449F-91C4-E948B172E891}" uniqueName="5" name="noShareholders" queryTableFieldId="5"/>
    <tableColumn id="6" xr3:uid="{C1C701C0-9E3C-4612-A8DF-D6267C1D3955}" uniqueName="6" name="foreignPercent" queryTableFieldId="6" dataDxfId="32" dataCellStyle="Percent"/>
    <tableColumn id="7" xr3:uid="{EAFB6EE4-42F6-4939-BDA8-D67BB1AE2710}" uniqueName="7" name="outstandingShare" queryTableFieldId="7"/>
    <tableColumn id="8" xr3:uid="{C40E215E-642D-4A4A-9FC6-50866F4C548C}" uniqueName="8" name="issueShare" queryTableFieldId="8"/>
    <tableColumn id="9" xr3:uid="{C2A51042-1E41-43E0-BDD9-D118B59154A5}" uniqueName="9" name="establishedYear" queryTableFieldId="9" dataDxfId="31"/>
    <tableColumn id="10" xr3:uid="{02798C34-EFE6-483F-977F-0E16C84CEC9C}" uniqueName="10" name="noEmployees" queryTableFieldId="10"/>
    <tableColumn id="11" xr3:uid="{4749D5B9-0CC1-4868-8D71-670161860E01}" uniqueName="11" name="stockRating" queryTableFieldId="11"/>
    <tableColumn id="12" xr3:uid="{FF843C82-6648-48DA-A446-C7FB4E13C64C}" uniqueName="12" name="deltaInWeek" queryTableFieldId="12"/>
    <tableColumn id="13" xr3:uid="{B9E009DA-D084-4F57-A13C-3308AB9735BA}" uniqueName="13" name="deltaInMonth" queryTableFieldId="13"/>
    <tableColumn id="14" xr3:uid="{CA007E0F-7915-4928-88F0-59D5D05610FA}" uniqueName="14" name="deltaInYear" queryTableFieldId="14"/>
    <tableColumn id="15" xr3:uid="{0AFB25D9-4F52-407F-A6CF-C3099C040058}" uniqueName="15" name="shortName" queryTableFieldId="15" dataDxfId="30"/>
    <tableColumn id="16" xr3:uid="{34ACED76-193D-49D4-8715-6FF00A0DFB84}" uniqueName="16" name="industryEn" queryTableFieldId="16" dataDxfId="29"/>
    <tableColumn id="17" xr3:uid="{931C9742-00F7-4391-8E6C-8003F8278605}" uniqueName="17" name="industryID" queryTableFieldId="17"/>
    <tableColumn id="18" xr3:uid="{A894A463-CAD6-47C5-87F9-E1EEF23CCCED}" uniqueName="18" name="industryIDv2" queryTableFieldId="18" dataDxfId="28"/>
    <tableColumn id="19" xr3:uid="{B68489EF-33CD-453B-9E7B-4ABCB0C067C7}" uniqueName="19" name="website" queryTableFieldId="19" dataDxfId="27"/>
    <tableColumn id="20" xr3:uid="{A05041DE-3F15-45B8-8BB0-0C0BD5D30661}" uniqueName="20" name="T9_SHolder" queryTableFieldId="20" dataDxfId="26" dataCellStyle="Percent"/>
    <tableColumn id="21" xr3:uid="{4740BD0D-46B1-45BE-B5D9-AFA6DF532ADF}" uniqueName="21" name="T5_SHolder" queryTableFieldId="21" dataDxfId="25" dataCellStyle="Percent"/>
    <tableColumn id="22" xr3:uid="{67108E98-05F1-4854-892D-608D40A77EF7}" uniqueName="22" name="Free_float" queryTableFieldId="22" dataDxfId="24" dataCellStyle="Percen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126118-009E-4BBB-BF55-949D2828CFFB}" name="Table9" displayName="Table9" ref="A1:U104" totalsRowShown="0" headerRowDxfId="23" dataDxfId="22" tableBorderDxfId="21">
  <autoFilter ref="A1:U104" xr:uid="{D3126118-009E-4BBB-BF55-949D2828CFFB}">
    <filterColumn colId="20">
      <filters>
        <filter val="Industrial Goods &amp; Services"/>
        <filter val="Oil &amp; Gas"/>
        <filter val="Utilities"/>
      </filters>
    </filterColumn>
  </autoFilter>
  <sortState xmlns:xlrd2="http://schemas.microsoft.com/office/spreadsheetml/2017/richdata2" ref="A2:U104">
    <sortCondition descending="1" ref="D1:D104"/>
  </sortState>
  <tableColumns count="21">
    <tableColumn id="1" xr3:uid="{1BA85907-F7A0-4AF3-8A8C-F4355FDE670D}" name="TCK" dataDxfId="20"/>
    <tableColumn id="2" xr3:uid="{44D282F9-8341-4CBD-AA64-B5FA665F4E0A}" name="DATE" dataDxfId="19"/>
    <tableColumn id="3" xr3:uid="{C8764439-AB22-4136-8A70-7C5ED15C8830}" name="Last_PRC(VND)" dataDxfId="18" dataCellStyle="Comma"/>
    <tableColumn id="4" xr3:uid="{E6C376E2-88D5-4F94-9DA2-7718CC5677A7}" name="MarketCap(Bil)" dataDxfId="17"/>
    <tableColumn id="5" xr3:uid="{CC82C39C-D616-4632-8081-4A7AC259B9F0}" name="ListedAmount(Mil)" dataDxfId="16"/>
    <tableColumn id="6" xr3:uid="{C47B2426-B519-4916-9A61-DBA931D12417}" name="FreeFloat" dataDxfId="15" dataCellStyle="Percent"/>
    <tableColumn id="7" xr3:uid="{9A98B422-25D3-477D-867E-F1B6A98FCCD2}" name="Top5Holder" dataDxfId="14" dataCellStyle="Percent"/>
    <tableColumn id="8" xr3:uid="{7583EA9A-3970-4CCD-9824-5594800EB8CB}" name="Top9Holder" dataDxfId="13" dataCellStyle="Percent"/>
    <tableColumn id="9" xr3:uid="{69A075E0-D109-49BC-B8D1-5B05FEF7F280}" name="P/E" dataDxfId="12"/>
    <tableColumn id="10" xr3:uid="{36561C10-2E40-411D-B368-5E8A9BA03B51}" name="P/B" dataDxfId="11"/>
    <tableColumn id="11" xr3:uid="{541C76B4-C562-4371-B44A-A44332DEFDEB}" name="P/S" dataDxfId="10"/>
    <tableColumn id="12" xr3:uid="{E7FF00FF-63D5-4F41-893B-408D0D81E2FC}" name="5Y_CARG" dataDxfId="9" dataCellStyle="Percent"/>
    <tableColumn id="13" xr3:uid="{AF452723-B47A-4FBF-91E2-209F0CF17527}" name="EPS (VND)" dataDxfId="8"/>
    <tableColumn id="14" xr3:uid="{238F5285-F100-4572-8DA5-45E3E9A57B43}" name="Book Value" dataDxfId="7"/>
    <tableColumn id="15" xr3:uid="{924808D7-91BE-4B22-B218-572D8CF9BEF5}" name="Sale/share" dataDxfId="6"/>
    <tableColumn id="16" xr3:uid="{0FD961C5-AD59-4CC0-A4DB-3E6A54116892}" name="CCC" dataDxfId="5"/>
    <tableColumn id="17" xr3:uid="{DDEE1A01-929B-4977-B019-B7C9FB9BB6BC}" name="RoE" dataDxfId="4"/>
    <tableColumn id="18" xr3:uid="{5CCBF3B3-EB93-467C-AFB4-3DC2A2EF2420}" name="RoA" dataDxfId="3"/>
    <tableColumn id="19" xr3:uid="{BE62BF34-E9D5-4079-A9D4-E059775097BB}" name="FCF/S (VND)" dataDxfId="2" dataCellStyle="Comma"/>
    <tableColumn id="20" xr3:uid="{D2122B79-47F0-4B5C-8DD4-EB5FD673832D}" name="A_Turnover" dataDxfId="1"/>
    <tableColumn id="21" xr3:uid="{BF2F6B6B-9602-4340-BCAC-91594C16C0DB}" name="Indus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4-02-16T21:35:01.72" personId="{5E447AAE-5AEE-45EA-9B90-701ED3F16086}" id="{8AC350A9-2963-4972-AEFC-AF4E625B92D9}">
    <text>Free Cash Flows = fromSale - InvestCost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6284-E1F7-4792-80E7-FC23B955B3B5}">
  <sheetPr codeName="Sheet2"/>
  <dimension ref="A1:BU516"/>
  <sheetViews>
    <sheetView topLeftCell="AJ4" workbookViewId="0">
      <selection activeCell="AV7" sqref="AV7"/>
    </sheetView>
  </sheetViews>
  <sheetFormatPr defaultRowHeight="13.8" x14ac:dyDescent="0.25"/>
  <cols>
    <col min="1" max="2" width="7.796875" bestFit="1" customWidth="1"/>
    <col min="3" max="3" width="12.3984375" bestFit="1" customWidth="1"/>
    <col min="4" max="4" width="7" bestFit="1" customWidth="1"/>
    <col min="5" max="5" width="12.796875" bestFit="1" customWidth="1"/>
    <col min="6" max="6" width="17.296875" bestFit="1" customWidth="1"/>
    <col min="7" max="7" width="11.296875" bestFit="1" customWidth="1"/>
    <col min="8" max="8" width="11.69921875" bestFit="1" customWidth="1"/>
    <col min="9" max="9" width="12.296875" bestFit="1" customWidth="1"/>
    <col min="10" max="11" width="7.8984375" bestFit="1" customWidth="1"/>
    <col min="12" max="12" width="11.5" bestFit="1" customWidth="1"/>
    <col min="13" max="13" width="10.796875" bestFit="1" customWidth="1"/>
    <col min="14" max="14" width="8.3984375" bestFit="1" customWidth="1"/>
    <col min="15" max="15" width="8.59765625" bestFit="1" customWidth="1"/>
    <col min="16" max="16" width="20.19921875" bestFit="1" customWidth="1"/>
    <col min="17" max="17" width="18.69921875" bestFit="1" customWidth="1"/>
    <col min="18" max="18" width="16.296875" bestFit="1" customWidth="1"/>
    <col min="19" max="19" width="13" bestFit="1" customWidth="1"/>
    <col min="20" max="20" width="15.59765625" bestFit="1" customWidth="1"/>
    <col min="21" max="21" width="10.3984375" bestFit="1" customWidth="1"/>
    <col min="22" max="22" width="11.09765625" bestFit="1" customWidth="1"/>
    <col min="23" max="23" width="18.69921875" bestFit="1" customWidth="1"/>
    <col min="24" max="24" width="12.5" bestFit="1" customWidth="1"/>
    <col min="25" max="25" width="17.296875" bestFit="1" customWidth="1"/>
    <col min="26" max="26" width="16" bestFit="1" customWidth="1"/>
    <col min="27" max="27" width="17.3984375" bestFit="1" customWidth="1"/>
    <col min="28" max="28" width="15.5" bestFit="1" customWidth="1"/>
    <col min="29" max="29" width="16.59765625" bestFit="1" customWidth="1"/>
    <col min="30" max="30" width="18.8984375" bestFit="1" customWidth="1"/>
    <col min="31" max="31" width="9.3984375" bestFit="1" customWidth="1"/>
    <col min="32" max="32" width="11.59765625" bestFit="1" customWidth="1"/>
    <col min="33" max="33" width="6.796875" bestFit="1" customWidth="1"/>
    <col min="34" max="34" width="21.3984375" bestFit="1" customWidth="1"/>
    <col min="35" max="35" width="23.8984375" bestFit="1" customWidth="1"/>
    <col min="36" max="36" width="9.796875" bestFit="1" customWidth="1"/>
    <col min="37" max="37" width="9.796875" customWidth="1"/>
    <col min="38" max="38" width="4.796875" bestFit="1" customWidth="1"/>
    <col min="39" max="39" width="8.69921875" bestFit="1" customWidth="1"/>
    <col min="40" max="40" width="11.19921875" bestFit="1" customWidth="1"/>
    <col min="41" max="41" width="12.59765625" bestFit="1" customWidth="1"/>
    <col min="42" max="43" width="15.296875" bestFit="1" customWidth="1"/>
    <col min="44" max="44" width="9.296875" bestFit="1" customWidth="1"/>
    <col min="45" max="45" width="9.69921875" bestFit="1" customWidth="1"/>
    <col min="46" max="46" width="10.3984375" bestFit="1" customWidth="1"/>
    <col min="47" max="47" width="9.5" bestFit="1" customWidth="1"/>
    <col min="48" max="48" width="10.3984375" bestFit="1" customWidth="1"/>
    <col min="49" max="49" width="9.5" bestFit="1" customWidth="1"/>
    <col min="50" max="50" width="10.796875" bestFit="1" customWidth="1"/>
    <col min="51" max="51" width="9.69921875" bestFit="1" customWidth="1"/>
    <col min="52" max="52" width="6.59765625" bestFit="1" customWidth="1"/>
    <col min="53" max="53" width="18.19921875" bestFit="1" customWidth="1"/>
    <col min="54" max="54" width="16.69921875" bestFit="1" customWidth="1"/>
    <col min="55" max="55" width="14.296875" bestFit="1" customWidth="1"/>
    <col min="56" max="56" width="11" bestFit="1" customWidth="1"/>
    <col min="57" max="57" width="13.59765625" bestFit="1" customWidth="1"/>
    <col min="58" max="58" width="8.296875" bestFit="1" customWidth="1"/>
    <col min="59" max="59" width="9.09765625" bestFit="1" customWidth="1"/>
    <col min="60" max="60" width="16.69921875" bestFit="1" customWidth="1"/>
    <col min="61" max="61" width="10.5" bestFit="1" customWidth="1"/>
    <col min="62" max="62" width="15.296875" bestFit="1" customWidth="1"/>
    <col min="63" max="63" width="14" bestFit="1" customWidth="1"/>
    <col min="64" max="64" width="15.296875" bestFit="1" customWidth="1"/>
    <col min="65" max="65" width="13.3984375" bestFit="1" customWidth="1"/>
    <col min="66" max="66" width="14.69921875" bestFit="1" customWidth="1"/>
    <col min="67" max="67" width="16.8984375" bestFit="1" customWidth="1"/>
    <col min="68" max="68" width="7.3984375" bestFit="1" customWidth="1"/>
    <col min="69" max="69" width="9.5" bestFit="1" customWidth="1"/>
    <col min="70" max="70" width="4.796875" bestFit="1" customWidth="1"/>
    <col min="71" max="71" width="19.3984375" bestFit="1" customWidth="1"/>
    <col min="72" max="72" width="21.8984375" bestFit="1" customWidth="1"/>
    <col min="73" max="73" width="7.796875" bestFit="1" customWidth="1"/>
  </cols>
  <sheetData>
    <row r="1" spans="1:73" x14ac:dyDescent="0.25">
      <c r="A1" t="s">
        <v>414</v>
      </c>
      <c r="B1" t="s">
        <v>0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</row>
    <row r="2" spans="1:73" x14ac:dyDescent="0.25">
      <c r="A2" t="s">
        <v>346</v>
      </c>
      <c r="B2" t="s">
        <v>22</v>
      </c>
      <c r="C2">
        <v>65755</v>
      </c>
      <c r="D2">
        <v>494</v>
      </c>
      <c r="E2">
        <v>64562</v>
      </c>
      <c r="F2">
        <v>603</v>
      </c>
      <c r="G2">
        <v>0</v>
      </c>
      <c r="H2">
        <v>3486</v>
      </c>
      <c r="I2">
        <v>269</v>
      </c>
      <c r="J2">
        <v>69241</v>
      </c>
      <c r="K2">
        <v>46000</v>
      </c>
      <c r="L2">
        <v>43169</v>
      </c>
      <c r="M2">
        <v>0</v>
      </c>
      <c r="N2">
        <v>23241</v>
      </c>
      <c r="O2">
        <v>15011</v>
      </c>
      <c r="AF2">
        <v>903</v>
      </c>
      <c r="AH2">
        <v>0</v>
      </c>
      <c r="AI2">
        <v>141</v>
      </c>
      <c r="AJ2">
        <v>46000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  <c r="AU2">
        <v>10</v>
      </c>
      <c r="AV2">
        <v>11</v>
      </c>
      <c r="AW2">
        <v>12</v>
      </c>
      <c r="AX2">
        <v>13</v>
      </c>
      <c r="AY2">
        <v>14</v>
      </c>
      <c r="AZ2">
        <v>15</v>
      </c>
      <c r="BA2">
        <v>16</v>
      </c>
      <c r="BB2">
        <v>17</v>
      </c>
      <c r="BC2">
        <v>18</v>
      </c>
      <c r="BD2">
        <v>19</v>
      </c>
      <c r="BE2">
        <v>20</v>
      </c>
      <c r="BF2">
        <v>21</v>
      </c>
      <c r="BG2">
        <v>22</v>
      </c>
      <c r="BH2">
        <v>23</v>
      </c>
      <c r="BI2">
        <v>24</v>
      </c>
      <c r="BJ2">
        <v>25</v>
      </c>
      <c r="BK2">
        <v>26</v>
      </c>
      <c r="BL2">
        <v>27</v>
      </c>
      <c r="BM2">
        <v>28</v>
      </c>
      <c r="BN2">
        <v>29</v>
      </c>
      <c r="BO2">
        <v>30</v>
      </c>
      <c r="BP2">
        <v>31</v>
      </c>
      <c r="BQ2">
        <v>32</v>
      </c>
      <c r="BR2">
        <v>33</v>
      </c>
      <c r="BS2">
        <v>34</v>
      </c>
      <c r="BT2">
        <v>35</v>
      </c>
      <c r="BU2">
        <v>36</v>
      </c>
    </row>
    <row r="3" spans="1:73" x14ac:dyDescent="0.25">
      <c r="A3" t="s">
        <v>449</v>
      </c>
      <c r="B3" t="s">
        <v>22</v>
      </c>
      <c r="C3">
        <v>48732</v>
      </c>
      <c r="D3">
        <v>1418</v>
      </c>
      <c r="E3">
        <v>45402</v>
      </c>
      <c r="F3">
        <v>1802</v>
      </c>
      <c r="G3">
        <v>0</v>
      </c>
      <c r="H3">
        <v>3494</v>
      </c>
      <c r="I3">
        <v>282</v>
      </c>
      <c r="J3">
        <v>52226</v>
      </c>
      <c r="K3">
        <v>29843</v>
      </c>
      <c r="L3">
        <v>27892</v>
      </c>
      <c r="M3">
        <v>0</v>
      </c>
      <c r="N3">
        <v>22384</v>
      </c>
      <c r="O3">
        <v>14911</v>
      </c>
      <c r="AF3">
        <v>913</v>
      </c>
      <c r="AH3">
        <v>0</v>
      </c>
      <c r="AI3">
        <v>139</v>
      </c>
      <c r="AJ3">
        <v>29843</v>
      </c>
      <c r="AN3" s="4" t="s">
        <v>415</v>
      </c>
      <c r="AO3" s="4" t="s">
        <v>416</v>
      </c>
      <c r="AP3" s="4" t="s">
        <v>417</v>
      </c>
      <c r="AQ3" s="4" t="s">
        <v>418</v>
      </c>
      <c r="AR3" s="4" t="s">
        <v>419</v>
      </c>
      <c r="AS3" s="4" t="s">
        <v>420</v>
      </c>
      <c r="AT3" s="4" t="s">
        <v>421</v>
      </c>
      <c r="AU3" s="4" t="s">
        <v>422</v>
      </c>
      <c r="AV3" s="4" t="s">
        <v>423</v>
      </c>
      <c r="AW3" s="4" t="s">
        <v>424</v>
      </c>
      <c r="AX3" s="4" t="s">
        <v>425</v>
      </c>
      <c r="AY3" s="4" t="s">
        <v>426</v>
      </c>
      <c r="AZ3" s="4" t="s">
        <v>427</v>
      </c>
      <c r="BA3" s="4" t="s">
        <v>428</v>
      </c>
      <c r="BB3" s="4" t="s">
        <v>429</v>
      </c>
      <c r="BC3" s="4" t="s">
        <v>430</v>
      </c>
      <c r="BD3" s="4" t="s">
        <v>431</v>
      </c>
      <c r="BE3" s="4" t="s">
        <v>432</v>
      </c>
      <c r="BF3" s="4" t="s">
        <v>433</v>
      </c>
      <c r="BG3" s="4" t="s">
        <v>434</v>
      </c>
      <c r="BH3" s="4" t="s">
        <v>435</v>
      </c>
      <c r="BI3" s="4" t="s">
        <v>436</v>
      </c>
      <c r="BJ3" s="4" t="s">
        <v>437</v>
      </c>
      <c r="BK3" s="4" t="s">
        <v>438</v>
      </c>
      <c r="BL3" s="4" t="s">
        <v>439</v>
      </c>
      <c r="BM3" s="4" t="s">
        <v>440</v>
      </c>
      <c r="BN3" s="4" t="s">
        <v>441</v>
      </c>
      <c r="BO3" s="4" t="s">
        <v>442</v>
      </c>
      <c r="BP3" s="4" t="s">
        <v>443</v>
      </c>
      <c r="BQ3" s="4" t="s">
        <v>444</v>
      </c>
      <c r="BR3" s="4" t="s">
        <v>445</v>
      </c>
      <c r="BS3" s="4" t="s">
        <v>446</v>
      </c>
      <c r="BT3" s="4" t="s">
        <v>447</v>
      </c>
      <c r="BU3" s="5" t="s">
        <v>448</v>
      </c>
    </row>
    <row r="4" spans="1:73" x14ac:dyDescent="0.25">
      <c r="A4" t="s">
        <v>450</v>
      </c>
      <c r="B4" t="s">
        <v>22</v>
      </c>
      <c r="C4">
        <v>46540</v>
      </c>
      <c r="D4">
        <v>1114</v>
      </c>
      <c r="E4">
        <v>43764</v>
      </c>
      <c r="F4">
        <v>1586</v>
      </c>
      <c r="G4">
        <v>0</v>
      </c>
      <c r="H4">
        <v>4253</v>
      </c>
      <c r="I4">
        <v>189</v>
      </c>
      <c r="J4">
        <v>50793</v>
      </c>
      <c r="K4">
        <v>36573</v>
      </c>
      <c r="L4">
        <v>31121</v>
      </c>
      <c r="M4">
        <v>0</v>
      </c>
      <c r="N4">
        <v>14220</v>
      </c>
      <c r="O4">
        <v>9848</v>
      </c>
      <c r="AF4">
        <v>4312</v>
      </c>
      <c r="AH4">
        <v>0</v>
      </c>
      <c r="AI4">
        <v>63</v>
      </c>
      <c r="AJ4">
        <v>36573</v>
      </c>
      <c r="AL4" s="17" t="str">
        <f>Filter!D3</f>
        <v>2023</v>
      </c>
      <c r="AM4" s="17" t="str">
        <f>Filter!E3</f>
        <v>GAS</v>
      </c>
      <c r="AN4" s="17" cm="1">
        <f t="array" ref="AN4">INDEX(_xlfn.ANCHORARRAY($AL$6),MATCH(AL4,$AL$6:$AL$10,0),AN$2)</f>
        <v>62218</v>
      </c>
      <c r="AO4" s="17" cm="1">
        <f t="array" ref="AO4">INDEX(_xlfn.ANCHORARRAY($AL$6),MATCH(AM4,AM6:AM10,0),AO2)</f>
        <v>5669</v>
      </c>
      <c r="AP4" s="17" cm="1">
        <f t="array" ref="AP4">INDEX(_xlfn.ANCHORARRAY($AL$6),MATCH(AN4,AN6:AN10,0),AP2)</f>
        <v>35085</v>
      </c>
      <c r="AQ4" s="17" cm="1">
        <f t="array" ref="AQ4">INDEX(_xlfn.ANCHORARRAY($AL$6),MATCH(AO4,AO6:AO10,0),AQ2)</f>
        <v>16865</v>
      </c>
      <c r="AR4" s="17" cm="1">
        <f t="array" ref="AR4">INDEX(_xlfn.ANCHORARRAY($AL$6),MATCH(AP4,AP6:AP10,0),AR2)</f>
        <v>3945</v>
      </c>
      <c r="AS4" s="17" cm="1">
        <f t="array" ref="AS4">INDEX(_xlfn.ANCHORARRAY($AL$6),MATCH(AQ4,AQ6:AQ10,0),AS2)</f>
        <v>25537</v>
      </c>
      <c r="AT4" s="17" cm="1">
        <f t="array" ref="AT4">INDEX(_xlfn.ANCHORARRAY($AL$6),MATCH(AR4,AR6:AR10,0),AT2)</f>
        <v>19532</v>
      </c>
      <c r="AU4" s="17" cm="1">
        <f t="array" ref="AU4">INDEX(_xlfn.ANCHORARRAY($AL$6),MATCH(AS4,AS6:AS10,0),AU2)</f>
        <v>87754</v>
      </c>
      <c r="AV4" s="17" cm="1">
        <f t="array" ref="AV4">INDEX(_xlfn.ANCHORARRAY($AL$6),MATCH(AT4,AT6:AT10,0),AV2)</f>
        <v>22456</v>
      </c>
      <c r="AW4" s="17" cm="1">
        <f t="array" ref="AW4">INDEX(_xlfn.ANCHORARRAY($AL$6),MATCH(AU4,AU6:AU10,0),AW2)</f>
        <v>1605</v>
      </c>
      <c r="AX4" s="17" cm="1">
        <f t="array" ref="AX4">INDEX(_xlfn.ANCHORARRAY($AL$6),MATCH(AV4,AV6:AV10,0),AX2)</f>
        <v>4271</v>
      </c>
      <c r="AY4" s="17" cm="1">
        <f t="array" ref="AY4">INDEX(_xlfn.ANCHORARRAY($AL$6),MATCH(AW4,AW6:AW10,0),AY2)</f>
        <v>65299</v>
      </c>
      <c r="AZ4" s="17" cm="1">
        <f t="array" ref="AZ4">INDEX(_xlfn.ANCHORARRAY($AL$6),MATCH(AX4,AX6:AX10,0),AZ2)</f>
        <v>22967</v>
      </c>
      <c r="BA4" s="17" cm="1">
        <f t="array" ref="BA4">INDEX(_xlfn.ANCHORARRAY($AL$6),MATCH(AY4,AY6:AY10,0),BA2)</f>
        <v>0</v>
      </c>
      <c r="BB4" s="17" cm="1">
        <f t="array" ref="BB4">INDEX(_xlfn.ANCHORARRAY($AL$6),MATCH(AZ4,AZ6:AZ10,0),BB2)</f>
        <v>0</v>
      </c>
      <c r="BC4" s="17" cm="1">
        <f t="array" ref="BC4">INDEX(_xlfn.ANCHORARRAY($AL$6),MATCH(BA4,BA6:BA10,0),BC2)</f>
        <v>0</v>
      </c>
      <c r="BD4" s="17" cm="1">
        <f t="array" ref="BD4">INDEX(_xlfn.ANCHORARRAY($AL$6),MATCH(BB4,BB6:BB10,0),BD2)</f>
        <v>0</v>
      </c>
      <c r="BE4" s="17" cm="1">
        <f t="array" ref="BE4">INDEX(_xlfn.ANCHORARRAY($AL$6),MATCH(BC4,BC6:BC10,0),BE2)</f>
        <v>0</v>
      </c>
      <c r="BF4" s="17" cm="1">
        <f t="array" ref="BF4">INDEX(_xlfn.ANCHORARRAY($AL$6),MATCH(BD4,BD6:BD10,0),BF2)</f>
        <v>0</v>
      </c>
      <c r="BG4" s="17" cm="1">
        <f t="array" ref="BG4">INDEX(_xlfn.ANCHORARRAY($AL$6),MATCH(BE4,BE6:BE10,0),BG2)</f>
        <v>0</v>
      </c>
      <c r="BH4" s="17" cm="1">
        <f t="array" ref="BH4">INDEX(_xlfn.ANCHORARRAY($AL$6),MATCH(BF4,BF6:BF10,0),BH2)</f>
        <v>0</v>
      </c>
      <c r="BI4" s="17" cm="1">
        <f t="array" ref="BI4">INDEX(_xlfn.ANCHORARRAY($AL$6),MATCH(BG4,BG6:BG10,0),BI2)</f>
        <v>0</v>
      </c>
      <c r="BJ4" s="17" cm="1">
        <f t="array" ref="BJ4">INDEX(_xlfn.ANCHORARRAY($AL$6),MATCH(BH4,BH6:BH10,0),BJ2)</f>
        <v>0</v>
      </c>
      <c r="BK4" s="17" cm="1">
        <f t="array" ref="BK4">INDEX(_xlfn.ANCHORARRAY($AL$6),MATCH(BI4,BI6:BI10,0),BK2)</f>
        <v>0</v>
      </c>
      <c r="BL4" s="17" cm="1">
        <f t="array" ref="BL4">INDEX(_xlfn.ANCHORARRAY($AL$6),MATCH(BJ4,BJ6:BJ10,0),BL2)</f>
        <v>0</v>
      </c>
      <c r="BM4" s="17" cm="1">
        <f t="array" ref="BM4">INDEX(_xlfn.ANCHORARRAY($AL$6),MATCH(BK4,BK6:BK10,0),BM2)</f>
        <v>0</v>
      </c>
      <c r="BN4" s="17" cm="1">
        <f t="array" ref="BN4">INDEX(_xlfn.ANCHORARRAY($AL$6),MATCH(BL4,BL6:BL10,0),BN2)</f>
        <v>0</v>
      </c>
      <c r="BO4" s="17" cm="1">
        <f t="array" ref="BO4">INDEX(_xlfn.ANCHORARRAY($AL$6),MATCH(BM4,BM6:BM10,0),BO2)</f>
        <v>0</v>
      </c>
      <c r="BP4" s="17" cm="1">
        <f t="array" ref="BP4">INDEX(_xlfn.ANCHORARRAY($AL$6),MATCH(BN4,BN6:BN10,0),BP2)</f>
        <v>0</v>
      </c>
      <c r="BQ4" s="17" cm="1">
        <f t="array" ref="BQ4">INDEX(_xlfn.ANCHORARRAY($AL$6),MATCH(BO4,BO6:BO10,0),BQ2)</f>
        <v>625</v>
      </c>
      <c r="BR4" s="17" cm="1">
        <f t="array" ref="BR4">INDEX(_xlfn.ANCHORARRAY($AL$6),MATCH(BP4,BP6:BP10,0),BR2)</f>
        <v>0</v>
      </c>
      <c r="BS4" s="17" cm="1">
        <f t="array" ref="BS4">INDEX(_xlfn.ANCHORARRAY($AL$6),MATCH(BQ4,BQ6:BQ10,0),BS2)</f>
        <v>0</v>
      </c>
      <c r="BT4" s="17" cm="1">
        <f t="array" ref="BT4">INDEX(_xlfn.ANCHORARRAY($AL$6),MATCH(BR4,BR6:BR10,0),BT2)</f>
        <v>1250</v>
      </c>
      <c r="BU4" s="17" cm="1">
        <f t="array" ref="BU4">INDEX(_xlfn.ANCHORARRAY($AL$6),MATCH(BS4,BS6:BS10,0),BU2)</f>
        <v>22456</v>
      </c>
    </row>
    <row r="5" spans="1:73" x14ac:dyDescent="0.25">
      <c r="A5" t="s">
        <v>451</v>
      </c>
      <c r="B5" t="s">
        <v>22</v>
      </c>
      <c r="C5">
        <v>29040</v>
      </c>
      <c r="D5">
        <v>363</v>
      </c>
      <c r="E5">
        <v>28208</v>
      </c>
      <c r="F5">
        <v>318</v>
      </c>
      <c r="G5">
        <v>0</v>
      </c>
      <c r="H5">
        <v>6729</v>
      </c>
      <c r="I5">
        <v>148</v>
      </c>
      <c r="J5">
        <v>35770</v>
      </c>
      <c r="K5">
        <v>25897</v>
      </c>
      <c r="L5">
        <v>23351</v>
      </c>
      <c r="M5">
        <v>0</v>
      </c>
      <c r="N5">
        <v>9873</v>
      </c>
      <c r="O5">
        <v>6029</v>
      </c>
      <c r="AF5">
        <v>622</v>
      </c>
      <c r="AH5">
        <v>0</v>
      </c>
      <c r="AI5">
        <v>63</v>
      </c>
      <c r="AJ5">
        <v>25897</v>
      </c>
      <c r="AL5" s="18"/>
      <c r="AM5" s="17"/>
      <c r="AN5" s="17" cm="1">
        <f t="array" ref="AN5">INDEX(_xlfn.ANCHORARRAY($AL$6),MATCH(AL4,$AL$6:$AL$10,0)+1,AN2)</f>
        <v>55652</v>
      </c>
      <c r="AO5" s="17" cm="1">
        <f t="array" ref="AO5">INDEX(_xlfn.ANCHORARRAY($AL$6),MATCH($AL$4,$AL$6:$AL$10,0)+1,AO2)</f>
        <v>10549</v>
      </c>
      <c r="AP5" s="17" cm="1">
        <f t="array" ref="AP5">INDEX(_xlfn.ANCHORARRAY($AL$6),MATCH($AL$4,$AL$6:$AL$10,0)+1,AP2)</f>
        <v>23726</v>
      </c>
      <c r="AQ5" s="17" cm="1">
        <f t="array" ref="AQ5">INDEX(_xlfn.ANCHORARRAY($AL$6),MATCH($AL$4,$AL$6:$AL$10,0)+1,AQ2)</f>
        <v>16191</v>
      </c>
      <c r="AR5" s="17" cm="1">
        <f t="array" ref="AR5">INDEX(_xlfn.ANCHORARRAY($AL$6),MATCH($AL$4,$AL$6:$AL$10,0)+1,AR2)</f>
        <v>4102</v>
      </c>
      <c r="AS5" s="17" cm="1">
        <f t="array" ref="AS5">INDEX(_xlfn.ANCHORARRAY($AL$6),MATCH($AL$4,$AL$6:$AL$10,0)+1,AS2)</f>
        <v>27011</v>
      </c>
      <c r="AT5" s="17" cm="1">
        <f t="array" ref="AT5">INDEX(_xlfn.ANCHORARRAY($AL$6),MATCH($AL$4,$AL$6:$AL$10,0)+1,AT2)</f>
        <v>16370</v>
      </c>
      <c r="AU5" s="17" cm="1">
        <f t="array" ref="AU5">INDEX(_xlfn.ANCHORARRAY($AL$6),MATCH($AL$4,$AL$6:$AL$10,0)+1,AU2)</f>
        <v>82663</v>
      </c>
      <c r="AV5" s="17" cm="1">
        <f t="array" ref="AV5">INDEX(_xlfn.ANCHORARRAY($AL$6),MATCH($AL$4,$AL$6:$AL$10,0)+1,AV2)</f>
        <v>21489</v>
      </c>
      <c r="AW5" s="17" cm="1">
        <f t="array" ref="AW5">INDEX(_xlfn.ANCHORARRAY($AL$6),MATCH($AL$4,$AL$6:$AL$10,0)+1,AW2)</f>
        <v>45</v>
      </c>
      <c r="AX5" s="17" cm="1">
        <f t="array" ref="AX5">INDEX(_xlfn.ANCHORARRAY($AL$6),MATCH($AL$4,$AL$6:$AL$10,0)+1,AX2)</f>
        <v>6038</v>
      </c>
      <c r="AY5" s="17" cm="1">
        <f t="array" ref="AY5">INDEX(_xlfn.ANCHORARRAY($AL$6),MATCH($AL$4,$AL$6:$AL$10,0)+1,AY2)</f>
        <v>61174</v>
      </c>
      <c r="AZ5" s="17" cm="1">
        <f t="array" ref="AZ5">INDEX(_xlfn.ANCHORARRAY($AL$6),MATCH($AL$4,$AL$6:$AL$10,0)+1,AZ2)</f>
        <v>19140</v>
      </c>
      <c r="BA5" s="17" cm="1">
        <f t="array" ref="BA5">INDEX(_xlfn.ANCHORARRAY($AL$6),MATCH($AL$4,$AL$6:$AL$10,0)+1,BA2)</f>
        <v>0</v>
      </c>
      <c r="BB5" s="17" cm="1">
        <f t="array" ref="BB5">INDEX(_xlfn.ANCHORARRAY($AL$6),MATCH($AL$4,$AL$6:$AL$10,0)+1,BB2)</f>
        <v>0</v>
      </c>
      <c r="BC5" s="17" cm="1">
        <f t="array" ref="BC5">INDEX(_xlfn.ANCHORARRAY($AL$6),MATCH($AL$4,$AL$6:$AL$10,0)+1,BC2)</f>
        <v>0</v>
      </c>
      <c r="BD5" s="17" cm="1">
        <f t="array" ref="BD5">INDEX(_xlfn.ANCHORARRAY($AL$6),MATCH($AL$4,$AL$6:$AL$10,0)+1,BD2)</f>
        <v>0</v>
      </c>
      <c r="BE5" s="17" cm="1">
        <f t="array" ref="BE5">INDEX(_xlfn.ANCHORARRAY($AL$6),MATCH($AL$4,$AL$6:$AL$10,0)+1,BE2)</f>
        <v>0</v>
      </c>
      <c r="BF5" s="17" cm="1">
        <f t="array" ref="BF5">INDEX(_xlfn.ANCHORARRAY($AL$6),MATCH($AL$4,$AL$6:$AL$10,0)+1,BF2)</f>
        <v>0</v>
      </c>
      <c r="BG5" s="17" cm="1">
        <f t="array" ref="BG5">INDEX(_xlfn.ANCHORARRAY($AL$6),MATCH($AL$4,$AL$6:$AL$10,0)+1,BG2)</f>
        <v>0</v>
      </c>
      <c r="BH5" s="17" cm="1">
        <f t="array" ref="BH5">INDEX(_xlfn.ANCHORARRAY($AL$6),MATCH($AL$4,$AL$6:$AL$10,0)+1,BH2)</f>
        <v>0</v>
      </c>
      <c r="BI5" s="17" cm="1">
        <f t="array" ref="BI5">INDEX(_xlfn.ANCHORARRAY($AL$6),MATCH($AL$4,$AL$6:$AL$10,0)+1,BI2)</f>
        <v>0</v>
      </c>
      <c r="BJ5" s="17" cm="1">
        <f t="array" ref="BJ5">INDEX(_xlfn.ANCHORARRAY($AL$6),MATCH($AL$4,$AL$6:$AL$10,0)+1,BJ2)</f>
        <v>0</v>
      </c>
      <c r="BK5" s="17" cm="1">
        <f t="array" ref="BK5">INDEX(_xlfn.ANCHORARRAY($AL$6),MATCH($AL$4,$AL$6:$AL$10,0)+1,BK2)</f>
        <v>0</v>
      </c>
      <c r="BL5" s="17" cm="1">
        <f t="array" ref="BL5">INDEX(_xlfn.ANCHORARRAY($AL$6),MATCH($AL$4,$AL$6:$AL$10,0)+1,BL2)</f>
        <v>0</v>
      </c>
      <c r="BM5" s="17" cm="1">
        <f t="array" ref="BM5">INDEX(_xlfn.ANCHORARRAY($AL$6),MATCH($AL$4,$AL$6:$AL$10,0)+1,BM2)</f>
        <v>0</v>
      </c>
      <c r="BN5" s="17" cm="1">
        <f t="array" ref="BN5">INDEX(_xlfn.ANCHORARRAY($AL$6),MATCH($AL$4,$AL$6:$AL$10,0)+1,BN2)</f>
        <v>0</v>
      </c>
      <c r="BO5" s="17" cm="1">
        <f t="array" ref="BO5">INDEX(_xlfn.ANCHORARRAY($AL$6),MATCH($AL$4,$AL$6:$AL$10,0)+1,BO2)</f>
        <v>0</v>
      </c>
      <c r="BP5" s="17" cm="1">
        <f t="array" ref="BP5">INDEX(_xlfn.ANCHORARRAY($AL$6),MATCH($AL$4,$AL$6:$AL$10,0)+1,BP2)</f>
        <v>0</v>
      </c>
      <c r="BQ5" s="17" cm="1">
        <f t="array" ref="BQ5">INDEX(_xlfn.ANCHORARRAY($AL$6),MATCH($AL$4,$AL$6:$AL$10,0)+1,BQ2)</f>
        <v>836</v>
      </c>
      <c r="BR5" s="17" cm="1">
        <f t="array" ref="BR5">INDEX(_xlfn.ANCHORARRAY($AL$6),MATCH($AL$4,$AL$6:$AL$10,0)+1,BR2)</f>
        <v>0</v>
      </c>
      <c r="BS5" s="17" cm="1">
        <f t="array" ref="BS5">INDEX(_xlfn.ANCHORARRAY($AL$6),MATCH($AL$4,$AL$6:$AL$10,0)+1,BS2)</f>
        <v>0</v>
      </c>
      <c r="BT5" s="17" cm="1">
        <f t="array" ref="BT5">INDEX(_xlfn.ANCHORARRAY($AL$6),MATCH($AL$4,$AL$6:$AL$10,0)+1,BT2)</f>
        <v>1316</v>
      </c>
      <c r="BU5" s="17" cm="1">
        <f t="array" ref="BU5">INDEX(_xlfn.ANCHORARRAY($AL$6),MATCH($AL$4,$AL$6:$AL$10,0)+1,BU2)</f>
        <v>21489</v>
      </c>
    </row>
    <row r="6" spans="1:73" x14ac:dyDescent="0.25">
      <c r="A6" t="s">
        <v>452</v>
      </c>
      <c r="B6" t="s">
        <v>22</v>
      </c>
      <c r="C6">
        <v>22291</v>
      </c>
      <c r="D6">
        <v>1041</v>
      </c>
      <c r="E6">
        <v>21115</v>
      </c>
      <c r="F6">
        <v>100</v>
      </c>
      <c r="G6">
        <v>0</v>
      </c>
      <c r="H6">
        <v>4753</v>
      </c>
      <c r="I6">
        <v>147</v>
      </c>
      <c r="J6">
        <v>27044</v>
      </c>
      <c r="K6">
        <v>17643</v>
      </c>
      <c r="L6">
        <v>15550</v>
      </c>
      <c r="M6">
        <v>0</v>
      </c>
      <c r="N6">
        <v>9401</v>
      </c>
      <c r="O6">
        <v>5101</v>
      </c>
      <c r="AF6">
        <v>343</v>
      </c>
      <c r="AH6">
        <v>0</v>
      </c>
      <c r="AI6">
        <v>65</v>
      </c>
      <c r="AJ6">
        <v>17643</v>
      </c>
      <c r="AL6" t="str" cm="1">
        <f t="array" ref="AL6:BU10">_xlfn._xlws.FILTER(BalanceSheet_Y[],BalanceSheet_Y[ticker]=$AM$4)</f>
        <v>2023</v>
      </c>
      <c r="AM6" t="str">
        <v>GAS</v>
      </c>
      <c r="AN6">
        <v>62218</v>
      </c>
      <c r="AO6">
        <v>5669</v>
      </c>
      <c r="AP6">
        <v>35085</v>
      </c>
      <c r="AQ6">
        <v>16865</v>
      </c>
      <c r="AR6">
        <v>3945</v>
      </c>
      <c r="AS6">
        <v>25537</v>
      </c>
      <c r="AT6">
        <v>19532</v>
      </c>
      <c r="AU6">
        <v>87754</v>
      </c>
      <c r="AV6">
        <v>22456</v>
      </c>
      <c r="AW6">
        <v>1605</v>
      </c>
      <c r="AX6">
        <v>4271</v>
      </c>
      <c r="AY6">
        <v>65299</v>
      </c>
      <c r="AZ6">
        <v>22967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625</v>
      </c>
      <c r="BR6">
        <v>0</v>
      </c>
      <c r="BS6">
        <v>0</v>
      </c>
      <c r="BT6">
        <v>1250</v>
      </c>
      <c r="BU6">
        <v>22456</v>
      </c>
    </row>
    <row r="7" spans="1:73" x14ac:dyDescent="0.25">
      <c r="A7" t="s">
        <v>346</v>
      </c>
      <c r="B7" t="s">
        <v>31</v>
      </c>
      <c r="C7">
        <v>31086</v>
      </c>
      <c r="D7">
        <v>1332</v>
      </c>
      <c r="E7">
        <v>87</v>
      </c>
      <c r="F7">
        <v>7067</v>
      </c>
      <c r="G7">
        <v>22448</v>
      </c>
      <c r="H7">
        <v>22094</v>
      </c>
      <c r="I7">
        <v>1175</v>
      </c>
      <c r="J7">
        <v>53180</v>
      </c>
      <c r="K7">
        <v>34091</v>
      </c>
      <c r="L7">
        <v>9384</v>
      </c>
      <c r="M7">
        <v>10354</v>
      </c>
      <c r="N7">
        <v>19089</v>
      </c>
      <c r="O7">
        <v>10350</v>
      </c>
      <c r="AF7">
        <v>912</v>
      </c>
      <c r="AH7">
        <v>0</v>
      </c>
      <c r="AI7">
        <v>876</v>
      </c>
      <c r="AJ7">
        <v>34091</v>
      </c>
      <c r="AL7" t="str">
        <v>2022</v>
      </c>
      <c r="AM7" t="str">
        <v>GAS</v>
      </c>
      <c r="AN7">
        <v>55652</v>
      </c>
      <c r="AO7">
        <v>10549</v>
      </c>
      <c r="AP7">
        <v>23726</v>
      </c>
      <c r="AQ7">
        <v>16191</v>
      </c>
      <c r="AR7">
        <v>4102</v>
      </c>
      <c r="AS7">
        <v>27011</v>
      </c>
      <c r="AT7">
        <v>16370</v>
      </c>
      <c r="AU7">
        <v>82663</v>
      </c>
      <c r="AV7">
        <v>21489</v>
      </c>
      <c r="AW7">
        <v>45</v>
      </c>
      <c r="AX7">
        <v>6038</v>
      </c>
      <c r="AY7">
        <v>61174</v>
      </c>
      <c r="AZ7">
        <v>19140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836</v>
      </c>
      <c r="BR7">
        <v>0</v>
      </c>
      <c r="BS7">
        <v>0</v>
      </c>
      <c r="BT7">
        <v>1316</v>
      </c>
      <c r="BU7">
        <v>21489</v>
      </c>
    </row>
    <row r="8" spans="1:73" x14ac:dyDescent="0.25">
      <c r="A8" t="s">
        <v>449</v>
      </c>
      <c r="B8" t="s">
        <v>31</v>
      </c>
      <c r="C8">
        <v>27851</v>
      </c>
      <c r="D8">
        <v>1071</v>
      </c>
      <c r="E8">
        <v>436</v>
      </c>
      <c r="F8">
        <v>5315</v>
      </c>
      <c r="G8">
        <v>20861</v>
      </c>
      <c r="H8">
        <v>20438</v>
      </c>
      <c r="I8">
        <v>1244</v>
      </c>
      <c r="J8">
        <v>48290</v>
      </c>
      <c r="K8">
        <v>30344</v>
      </c>
      <c r="L8">
        <v>4951</v>
      </c>
      <c r="M8">
        <v>10936</v>
      </c>
      <c r="N8">
        <v>17945</v>
      </c>
      <c r="O8">
        <v>10350</v>
      </c>
      <c r="AF8">
        <v>818</v>
      </c>
      <c r="AH8">
        <v>0</v>
      </c>
      <c r="AI8">
        <v>1013</v>
      </c>
      <c r="AJ8">
        <v>30344</v>
      </c>
      <c r="AL8" t="str">
        <v>2021</v>
      </c>
      <c r="AM8" t="str">
        <v>GAS</v>
      </c>
      <c r="AN8">
        <v>51395</v>
      </c>
      <c r="AO8">
        <v>5300</v>
      </c>
      <c r="AP8">
        <v>24800</v>
      </c>
      <c r="AQ8">
        <v>16920</v>
      </c>
      <c r="AR8">
        <v>3241</v>
      </c>
      <c r="AS8">
        <v>27373</v>
      </c>
      <c r="AT8">
        <v>18098</v>
      </c>
      <c r="AU8">
        <v>78768</v>
      </c>
      <c r="AV8">
        <v>26575</v>
      </c>
      <c r="AW8">
        <v>485</v>
      </c>
      <c r="AX8">
        <v>7510</v>
      </c>
      <c r="AY8">
        <v>52193</v>
      </c>
      <c r="AZ8">
        <v>19140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1471</v>
      </c>
      <c r="BR8">
        <v>0</v>
      </c>
      <c r="BS8">
        <v>0</v>
      </c>
      <c r="BT8">
        <v>1098</v>
      </c>
      <c r="BU8">
        <v>26575</v>
      </c>
    </row>
    <row r="9" spans="1:73" x14ac:dyDescent="0.25">
      <c r="A9" t="s">
        <v>450</v>
      </c>
      <c r="B9" t="s">
        <v>31</v>
      </c>
      <c r="C9">
        <v>29193</v>
      </c>
      <c r="D9">
        <v>2985</v>
      </c>
      <c r="E9">
        <v>214</v>
      </c>
      <c r="F9">
        <v>4988</v>
      </c>
      <c r="G9">
        <v>20931</v>
      </c>
      <c r="H9">
        <v>19805</v>
      </c>
      <c r="I9">
        <v>1220</v>
      </c>
      <c r="J9">
        <v>48998</v>
      </c>
      <c r="K9">
        <v>31901</v>
      </c>
      <c r="L9">
        <v>4248</v>
      </c>
      <c r="M9">
        <v>12386</v>
      </c>
      <c r="N9">
        <v>17098</v>
      </c>
      <c r="O9">
        <v>10350</v>
      </c>
      <c r="AF9">
        <v>970</v>
      </c>
      <c r="AH9">
        <v>0</v>
      </c>
      <c r="AI9">
        <v>1015</v>
      </c>
      <c r="AJ9">
        <v>31901</v>
      </c>
      <c r="AL9" t="str">
        <v>2020</v>
      </c>
      <c r="AM9" t="str">
        <v>GAS</v>
      </c>
      <c r="AN9">
        <v>39472</v>
      </c>
      <c r="AO9">
        <v>5237</v>
      </c>
      <c r="AP9">
        <v>21613</v>
      </c>
      <c r="AQ9">
        <v>10239</v>
      </c>
      <c r="AR9">
        <v>1663</v>
      </c>
      <c r="AS9">
        <v>23736</v>
      </c>
      <c r="AT9">
        <v>19774</v>
      </c>
      <c r="AU9">
        <v>63208</v>
      </c>
      <c r="AV9">
        <v>13709</v>
      </c>
      <c r="AW9">
        <v>1017</v>
      </c>
      <c r="AX9">
        <v>1964</v>
      </c>
      <c r="AY9">
        <v>49500</v>
      </c>
      <c r="AZ9">
        <v>19140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749</v>
      </c>
      <c r="BR9">
        <v>0</v>
      </c>
      <c r="BS9">
        <v>0</v>
      </c>
      <c r="BT9">
        <v>1064</v>
      </c>
      <c r="BU9">
        <v>13709</v>
      </c>
    </row>
    <row r="10" spans="1:73" x14ac:dyDescent="0.25">
      <c r="A10" t="s">
        <v>451</v>
      </c>
      <c r="B10" t="s">
        <v>31</v>
      </c>
      <c r="C10">
        <v>30235</v>
      </c>
      <c r="D10">
        <v>1776</v>
      </c>
      <c r="E10">
        <v>64</v>
      </c>
      <c r="F10">
        <v>4095</v>
      </c>
      <c r="G10">
        <v>24270</v>
      </c>
      <c r="H10">
        <v>18882</v>
      </c>
      <c r="I10">
        <v>1880</v>
      </c>
      <c r="J10">
        <v>49117</v>
      </c>
      <c r="K10">
        <v>32539</v>
      </c>
      <c r="L10">
        <v>6138</v>
      </c>
      <c r="M10">
        <v>8755</v>
      </c>
      <c r="N10">
        <v>16578</v>
      </c>
      <c r="O10">
        <v>10350</v>
      </c>
      <c r="AF10">
        <v>1235</v>
      </c>
      <c r="AH10">
        <v>0</v>
      </c>
      <c r="AI10">
        <v>1157</v>
      </c>
      <c r="AJ10">
        <v>32539</v>
      </c>
      <c r="AL10" t="str">
        <v>2019</v>
      </c>
      <c r="AM10" t="str">
        <v>GAS</v>
      </c>
      <c r="AN10">
        <v>41815</v>
      </c>
      <c r="AO10">
        <v>4476</v>
      </c>
      <c r="AP10">
        <v>24915</v>
      </c>
      <c r="AQ10">
        <v>10359</v>
      </c>
      <c r="AR10">
        <v>1575</v>
      </c>
      <c r="AS10">
        <v>20363</v>
      </c>
      <c r="AT10">
        <v>15850</v>
      </c>
      <c r="AU10">
        <v>62179</v>
      </c>
      <c r="AV10">
        <v>12564</v>
      </c>
      <c r="AW10">
        <v>1341</v>
      </c>
      <c r="AX10">
        <v>1456</v>
      </c>
      <c r="AY10">
        <v>49615</v>
      </c>
      <c r="AZ10">
        <v>19140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1029</v>
      </c>
      <c r="BR10">
        <v>0</v>
      </c>
      <c r="BS10">
        <v>0</v>
      </c>
      <c r="BT10">
        <v>1108</v>
      </c>
      <c r="BU10">
        <v>12564</v>
      </c>
    </row>
    <row r="11" spans="1:73" x14ac:dyDescent="0.25">
      <c r="A11" t="s">
        <v>452</v>
      </c>
      <c r="B11" t="s">
        <v>31</v>
      </c>
      <c r="C11">
        <v>27965</v>
      </c>
      <c r="D11">
        <v>417</v>
      </c>
      <c r="E11">
        <v>326</v>
      </c>
      <c r="F11">
        <v>4319</v>
      </c>
      <c r="G11">
        <v>22877</v>
      </c>
      <c r="H11">
        <v>15551</v>
      </c>
      <c r="I11">
        <v>1844</v>
      </c>
      <c r="J11">
        <v>43516</v>
      </c>
      <c r="K11">
        <v>27765</v>
      </c>
      <c r="L11">
        <v>9259</v>
      </c>
      <c r="M11">
        <v>5289</v>
      </c>
      <c r="N11">
        <v>15750</v>
      </c>
      <c r="O11">
        <v>10350</v>
      </c>
      <c r="AF11">
        <v>1146</v>
      </c>
      <c r="AH11">
        <v>0</v>
      </c>
      <c r="AI11">
        <v>1126</v>
      </c>
      <c r="AJ11">
        <v>27765</v>
      </c>
    </row>
    <row r="12" spans="1:73" x14ac:dyDescent="0.25">
      <c r="A12" t="s">
        <v>346</v>
      </c>
      <c r="B12" t="s">
        <v>39</v>
      </c>
      <c r="C12">
        <v>240250</v>
      </c>
      <c r="D12">
        <v>14104</v>
      </c>
      <c r="E12">
        <v>3833</v>
      </c>
      <c r="F12">
        <v>126607</v>
      </c>
      <c r="G12">
        <v>52343</v>
      </c>
      <c r="H12">
        <v>207111</v>
      </c>
      <c r="I12">
        <v>11731</v>
      </c>
      <c r="J12">
        <v>447361</v>
      </c>
      <c r="K12">
        <v>264991</v>
      </c>
      <c r="L12">
        <v>18290</v>
      </c>
      <c r="M12">
        <v>38394</v>
      </c>
      <c r="N12">
        <v>182369</v>
      </c>
      <c r="O12">
        <v>43544</v>
      </c>
      <c r="AF12">
        <v>68491</v>
      </c>
      <c r="AH12">
        <v>0</v>
      </c>
      <c r="AI12">
        <v>3335</v>
      </c>
      <c r="AJ12">
        <v>264991</v>
      </c>
      <c r="AM12" t="str">
        <f>AM4</f>
        <v>GAS</v>
      </c>
      <c r="AN12" s="4" t="s">
        <v>426</v>
      </c>
      <c r="AO12" s="4" t="s">
        <v>419</v>
      </c>
      <c r="AP12" s="4" t="s">
        <v>418</v>
      </c>
      <c r="AQ12" s="4" t="s">
        <v>423</v>
      </c>
      <c r="AR12" s="4" t="s">
        <v>425</v>
      </c>
      <c r="AS12" s="4" t="s">
        <v>424</v>
      </c>
      <c r="AT12" s="4" t="s">
        <v>422</v>
      </c>
      <c r="AU12" s="4" t="s">
        <v>444</v>
      </c>
      <c r="AV12" s="4" t="s">
        <v>415</v>
      </c>
      <c r="AW12" s="4" t="s">
        <v>416</v>
      </c>
      <c r="AX12" s="4" t="s">
        <v>417</v>
      </c>
      <c r="AY12" s="4" t="s">
        <v>420</v>
      </c>
      <c r="AZ12" s="4"/>
      <c r="BA12" s="4" t="s">
        <v>1180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5"/>
    </row>
    <row r="13" spans="1:73" x14ac:dyDescent="0.25">
      <c r="A13" t="s">
        <v>449</v>
      </c>
      <c r="B13" t="s">
        <v>39</v>
      </c>
      <c r="C13">
        <v>196535</v>
      </c>
      <c r="D13">
        <v>10817</v>
      </c>
      <c r="E13">
        <v>6297</v>
      </c>
      <c r="F13">
        <v>96209</v>
      </c>
      <c r="G13">
        <v>64362</v>
      </c>
      <c r="H13">
        <v>165277</v>
      </c>
      <c r="I13">
        <v>9340</v>
      </c>
      <c r="J13">
        <v>361813</v>
      </c>
      <c r="K13">
        <v>213291</v>
      </c>
      <c r="L13">
        <v>15330</v>
      </c>
      <c r="M13">
        <v>20876</v>
      </c>
      <c r="N13">
        <v>148522</v>
      </c>
      <c r="O13">
        <v>43544</v>
      </c>
      <c r="AF13">
        <v>51462</v>
      </c>
      <c r="AH13">
        <v>0</v>
      </c>
      <c r="AI13">
        <v>3309</v>
      </c>
      <c r="AJ13">
        <v>213291</v>
      </c>
      <c r="AM13" t="str">
        <f>AL4</f>
        <v>2023</v>
      </c>
      <c r="AN13">
        <f>INDEX($AN$4:$BU$4,1,MATCH(AN$12,$AN$3:$BU$3,0))</f>
        <v>65299</v>
      </c>
      <c r="AO13">
        <f t="shared" ref="AO13:AY13" si="0">INDEX($AN$4:$BU$4,1,MATCH(AO$12,$AN$3:$BU$3,0))</f>
        <v>3945</v>
      </c>
      <c r="AP13">
        <f t="shared" si="0"/>
        <v>16865</v>
      </c>
      <c r="AQ13">
        <f t="shared" si="0"/>
        <v>22456</v>
      </c>
      <c r="AR13">
        <f t="shared" si="0"/>
        <v>4271</v>
      </c>
      <c r="AS13">
        <f t="shared" si="0"/>
        <v>1605</v>
      </c>
      <c r="AT13">
        <f t="shared" si="0"/>
        <v>87754</v>
      </c>
      <c r="AU13">
        <f t="shared" si="0"/>
        <v>625</v>
      </c>
      <c r="AV13">
        <f t="shared" si="0"/>
        <v>62218</v>
      </c>
      <c r="AW13">
        <f t="shared" si="0"/>
        <v>5669</v>
      </c>
      <c r="AX13">
        <f t="shared" si="0"/>
        <v>35085</v>
      </c>
      <c r="AY13">
        <f t="shared" si="0"/>
        <v>25537</v>
      </c>
      <c r="BA13">
        <f>AQ13-AR13-AS13-AU13</f>
        <v>15955</v>
      </c>
    </row>
    <row r="14" spans="1:73" x14ac:dyDescent="0.25">
      <c r="A14" t="s">
        <v>450</v>
      </c>
      <c r="B14" t="s">
        <v>39</v>
      </c>
      <c r="C14">
        <v>94437</v>
      </c>
      <c r="D14">
        <v>4626</v>
      </c>
      <c r="E14">
        <v>4979</v>
      </c>
      <c r="F14">
        <v>37750</v>
      </c>
      <c r="G14">
        <v>28579</v>
      </c>
      <c r="H14">
        <v>136079</v>
      </c>
      <c r="I14">
        <v>7498</v>
      </c>
      <c r="J14">
        <v>230516</v>
      </c>
      <c r="K14">
        <v>99109</v>
      </c>
      <c r="L14">
        <v>251</v>
      </c>
      <c r="M14">
        <v>19668</v>
      </c>
      <c r="N14">
        <v>131407</v>
      </c>
      <c r="O14">
        <v>43544</v>
      </c>
      <c r="AF14">
        <v>31905</v>
      </c>
      <c r="AH14">
        <v>0</v>
      </c>
      <c r="AI14">
        <v>6666</v>
      </c>
      <c r="AJ14">
        <v>99109</v>
      </c>
      <c r="AM14" s="19">
        <f>AM13-1</f>
        <v>2022</v>
      </c>
      <c r="AN14">
        <f>INDEX($AN$5:$BU$5,1,MATCH(AN$12,$AN$3:$BU$3,0))</f>
        <v>61174</v>
      </c>
      <c r="AO14">
        <f t="shared" ref="AO14:AY14" si="1">INDEX($AN$5:$BU$5,1,MATCH(AO$12,$AN$3:$BU$3,0))</f>
        <v>4102</v>
      </c>
      <c r="AP14">
        <f t="shared" si="1"/>
        <v>16191</v>
      </c>
      <c r="AQ14">
        <f t="shared" si="1"/>
        <v>21489</v>
      </c>
      <c r="AR14">
        <f t="shared" si="1"/>
        <v>6038</v>
      </c>
      <c r="AS14">
        <f t="shared" si="1"/>
        <v>45</v>
      </c>
      <c r="AT14">
        <f t="shared" si="1"/>
        <v>82663</v>
      </c>
      <c r="AU14">
        <f t="shared" si="1"/>
        <v>836</v>
      </c>
      <c r="AV14">
        <f t="shared" si="1"/>
        <v>55652</v>
      </c>
      <c r="AW14">
        <f t="shared" si="1"/>
        <v>10549</v>
      </c>
      <c r="AX14">
        <f t="shared" si="1"/>
        <v>23726</v>
      </c>
      <c r="AY14">
        <f t="shared" si="1"/>
        <v>27011</v>
      </c>
      <c r="BA14">
        <f>AQ14-AR14-AS14-AU14</f>
        <v>14570</v>
      </c>
    </row>
    <row r="15" spans="1:73" x14ac:dyDescent="0.25">
      <c r="A15" t="s">
        <v>451</v>
      </c>
      <c r="B15" t="s">
        <v>39</v>
      </c>
      <c r="C15">
        <v>102312</v>
      </c>
      <c r="D15">
        <v>13714</v>
      </c>
      <c r="E15">
        <v>2054</v>
      </c>
      <c r="F15">
        <v>34592</v>
      </c>
      <c r="G15">
        <v>42984</v>
      </c>
      <c r="H15">
        <v>113014</v>
      </c>
      <c r="I15">
        <v>5907</v>
      </c>
      <c r="J15">
        <v>215326</v>
      </c>
      <c r="K15">
        <v>126196</v>
      </c>
      <c r="L15">
        <v>10998</v>
      </c>
      <c r="M15">
        <v>13958</v>
      </c>
      <c r="N15">
        <v>89130</v>
      </c>
      <c r="O15">
        <v>33495</v>
      </c>
      <c r="AF15">
        <v>34033</v>
      </c>
      <c r="AH15">
        <v>0</v>
      </c>
      <c r="AI15">
        <v>3429</v>
      </c>
      <c r="AJ15">
        <v>126196</v>
      </c>
      <c r="AN15">
        <f>AVERAGE(AN13:AN14)</f>
        <v>63236.5</v>
      </c>
      <c r="AO15">
        <f t="shared" ref="AO15:AW15" si="2">AVERAGE(AO13:AO14)</f>
        <v>4023.5</v>
      </c>
      <c r="AP15">
        <f t="shared" si="2"/>
        <v>16528</v>
      </c>
      <c r="AQ15">
        <f t="shared" si="2"/>
        <v>21972.5</v>
      </c>
      <c r="AR15">
        <f t="shared" si="2"/>
        <v>5154.5</v>
      </c>
      <c r="AS15">
        <f t="shared" si="2"/>
        <v>825</v>
      </c>
      <c r="AT15">
        <f t="shared" si="2"/>
        <v>85208.5</v>
      </c>
      <c r="AU15">
        <f t="shared" si="2"/>
        <v>730.5</v>
      </c>
      <c r="AV15">
        <f t="shared" si="2"/>
        <v>58935</v>
      </c>
      <c r="AW15">
        <f t="shared" si="2"/>
        <v>8109</v>
      </c>
      <c r="AX15">
        <f t="shared" ref="AX15:AY15" si="3">AVERAGE(AX13:AX14)</f>
        <v>29405.5</v>
      </c>
      <c r="AY15">
        <f t="shared" si="3"/>
        <v>26274</v>
      </c>
      <c r="BA15">
        <f t="shared" ref="BA15" si="4">AQ15-AR15-AS15</f>
        <v>15993</v>
      </c>
    </row>
    <row r="16" spans="1:73" ht="14.4" thickBot="1" x14ac:dyDescent="0.3">
      <c r="A16" t="s">
        <v>452</v>
      </c>
      <c r="B16" t="s">
        <v>39</v>
      </c>
      <c r="C16">
        <v>139555</v>
      </c>
      <c r="D16">
        <v>13332</v>
      </c>
      <c r="E16">
        <v>361</v>
      </c>
      <c r="F16">
        <v>47468</v>
      </c>
      <c r="G16">
        <v>60297</v>
      </c>
      <c r="H16">
        <v>57686</v>
      </c>
      <c r="I16">
        <v>690</v>
      </c>
      <c r="J16">
        <v>197241</v>
      </c>
      <c r="K16">
        <v>132526</v>
      </c>
      <c r="L16">
        <v>18162</v>
      </c>
      <c r="M16">
        <v>8343</v>
      </c>
      <c r="N16">
        <v>64715</v>
      </c>
      <c r="O16">
        <v>33495</v>
      </c>
      <c r="AF16">
        <v>46670</v>
      </c>
      <c r="AH16">
        <v>0</v>
      </c>
      <c r="AI16">
        <v>8619</v>
      </c>
      <c r="AJ16">
        <v>132526</v>
      </c>
    </row>
    <row r="17" spans="1:44" ht="14.4" thickBot="1" x14ac:dyDescent="0.3">
      <c r="A17" t="s">
        <v>346</v>
      </c>
      <c r="B17" t="s">
        <v>43</v>
      </c>
      <c r="C17">
        <v>342609</v>
      </c>
      <c r="D17">
        <v>29290</v>
      </c>
      <c r="E17">
        <v>5672</v>
      </c>
      <c r="F17">
        <v>165399</v>
      </c>
      <c r="G17">
        <v>92730</v>
      </c>
      <c r="H17">
        <v>327008</v>
      </c>
      <c r="I17">
        <v>159594</v>
      </c>
      <c r="J17">
        <v>669617</v>
      </c>
      <c r="K17">
        <v>521595</v>
      </c>
      <c r="L17">
        <v>114523</v>
      </c>
      <c r="M17">
        <v>98790</v>
      </c>
      <c r="N17">
        <v>148022</v>
      </c>
      <c r="O17">
        <v>38786</v>
      </c>
      <c r="AF17">
        <v>108001</v>
      </c>
      <c r="AH17">
        <v>0</v>
      </c>
      <c r="AI17">
        <v>26468</v>
      </c>
      <c r="AJ17">
        <v>521595</v>
      </c>
      <c r="AM17" s="21"/>
      <c r="AN17" s="26" t="s">
        <v>1178</v>
      </c>
      <c r="AO17" s="22" t="s">
        <v>1174</v>
      </c>
      <c r="AP17" s="22" t="s">
        <v>1175</v>
      </c>
      <c r="AQ17" s="22" t="s">
        <v>1176</v>
      </c>
      <c r="AR17" s="27" t="s">
        <v>1177</v>
      </c>
    </row>
    <row r="18" spans="1:44" ht="14.4" thickBot="1" x14ac:dyDescent="0.3">
      <c r="A18" t="s">
        <v>449</v>
      </c>
      <c r="B18" t="s">
        <v>43</v>
      </c>
      <c r="C18">
        <v>283117</v>
      </c>
      <c r="D18">
        <v>26213</v>
      </c>
      <c r="E18">
        <v>6736</v>
      </c>
      <c r="F18">
        <v>126232</v>
      </c>
      <c r="G18">
        <v>98588</v>
      </c>
      <c r="H18">
        <v>294291</v>
      </c>
      <c r="I18">
        <v>119742</v>
      </c>
      <c r="J18">
        <v>577407</v>
      </c>
      <c r="K18">
        <v>441752</v>
      </c>
      <c r="L18">
        <v>40594</v>
      </c>
      <c r="M18">
        <v>119804</v>
      </c>
      <c r="N18">
        <v>135655</v>
      </c>
      <c r="O18">
        <v>38689</v>
      </c>
      <c r="AF18">
        <v>75559</v>
      </c>
      <c r="AH18">
        <v>0</v>
      </c>
      <c r="AI18">
        <v>25563</v>
      </c>
      <c r="AJ18">
        <v>441752</v>
      </c>
      <c r="AM18" s="23" t="str">
        <f>AL4</f>
        <v>2023</v>
      </c>
      <c r="AN18" s="6">
        <f>PnL_Y!AA4</f>
        <v>89954</v>
      </c>
      <c r="AO18" s="24">
        <f>AO13/$AN$19</f>
        <v>15.788069457722836</v>
      </c>
      <c r="AP18" s="24">
        <f>AP13/$AN$19</f>
        <v>67.494497187451358</v>
      </c>
      <c r="AQ18" s="24">
        <f>BA13/AN19</f>
        <v>63.852635791626831</v>
      </c>
      <c r="AR18" s="25">
        <f>AO18+AP18-AQ18</f>
        <v>19.429930853547368</v>
      </c>
    </row>
    <row r="19" spans="1:44" x14ac:dyDescent="0.25">
      <c r="A19" t="s">
        <v>450</v>
      </c>
      <c r="B19" t="s">
        <v>43</v>
      </c>
      <c r="C19">
        <v>161374</v>
      </c>
      <c r="D19">
        <v>18352</v>
      </c>
      <c r="E19">
        <v>8080</v>
      </c>
      <c r="F19">
        <v>72187</v>
      </c>
      <c r="G19">
        <v>50425</v>
      </c>
      <c r="H19">
        <v>267010</v>
      </c>
      <c r="I19">
        <v>130696</v>
      </c>
      <c r="J19">
        <v>428384</v>
      </c>
      <c r="K19">
        <v>268813</v>
      </c>
      <c r="L19">
        <v>20037</v>
      </c>
      <c r="M19">
        <v>102011</v>
      </c>
      <c r="N19">
        <v>159572</v>
      </c>
      <c r="O19">
        <v>38676</v>
      </c>
      <c r="AF19">
        <v>40562</v>
      </c>
      <c r="AH19">
        <v>0</v>
      </c>
      <c r="AI19">
        <v>59098</v>
      </c>
      <c r="AJ19">
        <v>268813</v>
      </c>
      <c r="AM19" t="s">
        <v>1179</v>
      </c>
      <c r="AN19" s="20">
        <f>AN18/360</f>
        <v>249.87222222222223</v>
      </c>
    </row>
    <row r="20" spans="1:44" ht="14.4" thickBot="1" x14ac:dyDescent="0.3">
      <c r="A20" t="s">
        <v>451</v>
      </c>
      <c r="B20" t="s">
        <v>43</v>
      </c>
      <c r="C20">
        <v>166014</v>
      </c>
      <c r="D20">
        <v>29404</v>
      </c>
      <c r="E20">
        <v>10414</v>
      </c>
      <c r="F20">
        <v>52396</v>
      </c>
      <c r="G20">
        <v>62495</v>
      </c>
      <c r="H20">
        <v>256490</v>
      </c>
      <c r="I20">
        <v>125640</v>
      </c>
      <c r="J20">
        <v>422504</v>
      </c>
      <c r="K20">
        <v>286651</v>
      </c>
      <c r="L20">
        <v>25972</v>
      </c>
      <c r="M20">
        <v>98309</v>
      </c>
      <c r="N20">
        <v>135853</v>
      </c>
      <c r="O20">
        <v>34448</v>
      </c>
      <c r="AF20">
        <v>43450</v>
      </c>
      <c r="AH20">
        <v>0</v>
      </c>
      <c r="AI20">
        <v>56657</v>
      </c>
      <c r="AJ20">
        <v>286651</v>
      </c>
    </row>
    <row r="21" spans="1:44" ht="14.4" thickBot="1" x14ac:dyDescent="0.3">
      <c r="A21" t="s">
        <v>452</v>
      </c>
      <c r="B21" t="s">
        <v>43</v>
      </c>
      <c r="C21">
        <v>197393</v>
      </c>
      <c r="D21">
        <v>18447</v>
      </c>
      <c r="E21">
        <v>11173</v>
      </c>
      <c r="F21">
        <v>63872</v>
      </c>
      <c r="G21">
        <v>83809</v>
      </c>
      <c r="H21">
        <v>206348</v>
      </c>
      <c r="I21">
        <v>108269</v>
      </c>
      <c r="J21">
        <v>403741</v>
      </c>
      <c r="K21">
        <v>283152</v>
      </c>
      <c r="L21">
        <v>32996</v>
      </c>
      <c r="M21">
        <v>84430</v>
      </c>
      <c r="N21">
        <v>120589</v>
      </c>
      <c r="O21">
        <v>34309</v>
      </c>
      <c r="AF21">
        <v>52864</v>
      </c>
      <c r="AH21">
        <v>0</v>
      </c>
      <c r="AI21">
        <v>44171</v>
      </c>
      <c r="AJ21">
        <v>283152</v>
      </c>
      <c r="AN21" s="26" t="s">
        <v>1181</v>
      </c>
      <c r="AO21" s="21" t="s">
        <v>1182</v>
      </c>
      <c r="AP21" s="22" t="s">
        <v>1183</v>
      </c>
      <c r="AQ21" s="69" t="s">
        <v>1184</v>
      </c>
    </row>
    <row r="22" spans="1:44" ht="14.4" thickBot="1" x14ac:dyDescent="0.3">
      <c r="A22" t="s">
        <v>346</v>
      </c>
      <c r="B22" t="s">
        <v>47</v>
      </c>
      <c r="C22">
        <v>10036</v>
      </c>
      <c r="D22">
        <v>4102</v>
      </c>
      <c r="E22">
        <v>1071</v>
      </c>
      <c r="F22">
        <v>1613</v>
      </c>
      <c r="G22">
        <v>640</v>
      </c>
      <c r="H22">
        <v>37617</v>
      </c>
      <c r="I22">
        <v>413</v>
      </c>
      <c r="J22">
        <v>47654</v>
      </c>
      <c r="K22">
        <v>9827</v>
      </c>
      <c r="L22">
        <v>20</v>
      </c>
      <c r="M22">
        <v>3916</v>
      </c>
      <c r="N22">
        <v>37827</v>
      </c>
      <c r="O22">
        <v>23288</v>
      </c>
      <c r="AF22">
        <v>1170</v>
      </c>
      <c r="AH22">
        <v>0</v>
      </c>
      <c r="AI22">
        <v>23</v>
      </c>
      <c r="AJ22">
        <v>9827</v>
      </c>
      <c r="AN22" s="6">
        <f>PnL_Y!AB13</f>
        <v>11793</v>
      </c>
      <c r="AO22" s="70">
        <f>AN22/AN13</f>
        <v>0.18060000918850211</v>
      </c>
      <c r="AP22" s="28">
        <f>AN22/AT13</f>
        <v>0.1343870364883652</v>
      </c>
      <c r="AQ22" s="71">
        <f>AN18/AT13</f>
        <v>1.0250700822754519</v>
      </c>
    </row>
    <row r="23" spans="1:44" ht="14.4" thickBot="1" x14ac:dyDescent="0.3">
      <c r="A23" t="s">
        <v>449</v>
      </c>
      <c r="B23" t="s">
        <v>47</v>
      </c>
      <c r="C23">
        <v>10535</v>
      </c>
      <c r="D23">
        <v>7020</v>
      </c>
      <c r="E23">
        <v>97</v>
      </c>
      <c r="F23">
        <v>1404</v>
      </c>
      <c r="G23">
        <v>1178</v>
      </c>
      <c r="H23">
        <v>32166</v>
      </c>
      <c r="I23">
        <v>418</v>
      </c>
      <c r="J23">
        <v>42701</v>
      </c>
      <c r="K23">
        <v>9276</v>
      </c>
      <c r="L23">
        <v>1065</v>
      </c>
      <c r="M23">
        <v>2121</v>
      </c>
      <c r="N23">
        <v>33425</v>
      </c>
      <c r="O23">
        <v>23288</v>
      </c>
      <c r="AF23">
        <v>1161</v>
      </c>
      <c r="AH23">
        <v>0</v>
      </c>
      <c r="AI23">
        <v>32</v>
      </c>
      <c r="AJ23">
        <v>9276</v>
      </c>
    </row>
    <row r="24" spans="1:44" x14ac:dyDescent="0.25">
      <c r="A24" t="s">
        <v>450</v>
      </c>
      <c r="B24" t="s">
        <v>47</v>
      </c>
      <c r="C24">
        <v>6827</v>
      </c>
      <c r="D24">
        <v>3297</v>
      </c>
      <c r="E24">
        <v>190</v>
      </c>
      <c r="F24">
        <v>1488</v>
      </c>
      <c r="G24">
        <v>583</v>
      </c>
      <c r="H24">
        <v>31047</v>
      </c>
      <c r="I24">
        <v>439</v>
      </c>
      <c r="J24">
        <v>37873</v>
      </c>
      <c r="K24">
        <v>7223</v>
      </c>
      <c r="L24">
        <v>20</v>
      </c>
      <c r="M24">
        <v>3138</v>
      </c>
      <c r="N24">
        <v>30651</v>
      </c>
      <c r="O24">
        <v>23288</v>
      </c>
      <c r="AF24">
        <v>839</v>
      </c>
      <c r="AH24">
        <v>0</v>
      </c>
      <c r="AI24">
        <v>35</v>
      </c>
      <c r="AJ24">
        <v>7223</v>
      </c>
      <c r="AO24" s="21" t="s">
        <v>1222</v>
      </c>
      <c r="AP24" s="22" t="s">
        <v>1223</v>
      </c>
      <c r="AQ24" s="69" t="s">
        <v>1224</v>
      </c>
    </row>
    <row r="25" spans="1:44" ht="14.4" thickBot="1" x14ac:dyDescent="0.3">
      <c r="A25" t="s">
        <v>451</v>
      </c>
      <c r="B25" t="s">
        <v>47</v>
      </c>
      <c r="C25">
        <v>7012</v>
      </c>
      <c r="D25">
        <v>3051</v>
      </c>
      <c r="E25">
        <v>1894</v>
      </c>
      <c r="F25">
        <v>1446</v>
      </c>
      <c r="G25">
        <v>520</v>
      </c>
      <c r="H25">
        <v>32804</v>
      </c>
      <c r="I25">
        <v>450</v>
      </c>
      <c r="J25">
        <v>39816</v>
      </c>
      <c r="K25">
        <v>10481</v>
      </c>
      <c r="L25">
        <v>20</v>
      </c>
      <c r="M25">
        <v>5706</v>
      </c>
      <c r="N25">
        <v>29336</v>
      </c>
      <c r="O25">
        <v>23288</v>
      </c>
      <c r="AF25">
        <v>787</v>
      </c>
      <c r="AH25">
        <v>0</v>
      </c>
      <c r="AI25">
        <v>34</v>
      </c>
      <c r="AJ25">
        <v>10481</v>
      </c>
      <c r="AO25" s="53">
        <f>AR13+AN13-AY13</f>
        <v>44033</v>
      </c>
      <c r="AP25" s="42">
        <f>AV13-AW13-AX13-BA13</f>
        <v>5509</v>
      </c>
      <c r="AQ25" s="41">
        <f>AO25-AP25</f>
        <v>38524</v>
      </c>
    </row>
    <row r="26" spans="1:44" x14ac:dyDescent="0.25">
      <c r="A26" t="s">
        <v>452</v>
      </c>
      <c r="B26" t="s">
        <v>47</v>
      </c>
      <c r="C26">
        <v>5070</v>
      </c>
      <c r="D26">
        <v>1388</v>
      </c>
      <c r="E26">
        <v>789</v>
      </c>
      <c r="F26">
        <v>724</v>
      </c>
      <c r="G26">
        <v>986</v>
      </c>
      <c r="H26">
        <v>30768</v>
      </c>
      <c r="I26">
        <v>474</v>
      </c>
      <c r="J26">
        <v>35839</v>
      </c>
      <c r="K26">
        <v>8885</v>
      </c>
      <c r="L26">
        <v>19</v>
      </c>
      <c r="M26">
        <v>2765</v>
      </c>
      <c r="N26">
        <v>26954</v>
      </c>
      <c r="O26">
        <v>23288</v>
      </c>
      <c r="AF26">
        <v>831</v>
      </c>
      <c r="AH26">
        <v>0</v>
      </c>
      <c r="AI26">
        <v>34</v>
      </c>
      <c r="AJ26">
        <v>8885</v>
      </c>
    </row>
    <row r="27" spans="1:44" x14ac:dyDescent="0.25">
      <c r="A27" t="s">
        <v>346</v>
      </c>
      <c r="B27" t="s">
        <v>51</v>
      </c>
      <c r="C27">
        <v>122497</v>
      </c>
      <c r="D27">
        <v>4789</v>
      </c>
      <c r="E27">
        <v>101566</v>
      </c>
      <c r="F27">
        <v>12376</v>
      </c>
      <c r="G27">
        <v>114</v>
      </c>
      <c r="H27">
        <v>98709</v>
      </c>
      <c r="I27">
        <v>1811</v>
      </c>
      <c r="J27">
        <v>221206</v>
      </c>
      <c r="K27">
        <v>199009</v>
      </c>
      <c r="L27">
        <v>3373</v>
      </c>
      <c r="M27">
        <v>1</v>
      </c>
      <c r="N27">
        <v>22197</v>
      </c>
      <c r="O27">
        <v>7423</v>
      </c>
      <c r="AF27">
        <v>506</v>
      </c>
      <c r="AH27">
        <v>0</v>
      </c>
      <c r="AI27">
        <v>918</v>
      </c>
      <c r="AJ27">
        <v>199009</v>
      </c>
      <c r="AQ27">
        <f>AW13+AX13-AS13-AU13</f>
        <v>38524</v>
      </c>
    </row>
    <row r="28" spans="1:44" ht="14.4" thickBot="1" x14ac:dyDescent="0.3">
      <c r="A28" t="s">
        <v>449</v>
      </c>
      <c r="B28" t="s">
        <v>51</v>
      </c>
      <c r="C28">
        <v>117373</v>
      </c>
      <c r="D28">
        <v>2206</v>
      </c>
      <c r="E28">
        <v>102408</v>
      </c>
      <c r="F28">
        <v>9015</v>
      </c>
      <c r="G28">
        <v>131</v>
      </c>
      <c r="H28">
        <v>84291</v>
      </c>
      <c r="I28">
        <v>1886</v>
      </c>
      <c r="J28">
        <v>201664</v>
      </c>
      <c r="K28">
        <v>180393</v>
      </c>
      <c r="L28">
        <v>981</v>
      </c>
      <c r="M28">
        <v>91</v>
      </c>
      <c r="N28">
        <v>21271</v>
      </c>
      <c r="O28">
        <v>7423</v>
      </c>
      <c r="AF28">
        <v>977</v>
      </c>
      <c r="AH28">
        <v>0</v>
      </c>
      <c r="AI28">
        <v>881</v>
      </c>
      <c r="AJ28">
        <v>180393</v>
      </c>
    </row>
    <row r="29" spans="1:44" x14ac:dyDescent="0.25">
      <c r="A29" t="s">
        <v>450</v>
      </c>
      <c r="B29" t="s">
        <v>51</v>
      </c>
      <c r="C29">
        <v>99468</v>
      </c>
      <c r="D29">
        <v>5354</v>
      </c>
      <c r="E29">
        <v>82007</v>
      </c>
      <c r="F29">
        <v>9232</v>
      </c>
      <c r="G29">
        <v>142</v>
      </c>
      <c r="H29">
        <v>70036</v>
      </c>
      <c r="I29">
        <v>1934</v>
      </c>
      <c r="J29">
        <v>169505</v>
      </c>
      <c r="K29">
        <v>147473</v>
      </c>
      <c r="L29">
        <v>2506</v>
      </c>
      <c r="M29">
        <v>267</v>
      </c>
      <c r="N29">
        <v>22031</v>
      </c>
      <c r="O29">
        <v>7423</v>
      </c>
      <c r="AF29">
        <v>1097</v>
      </c>
      <c r="AH29">
        <v>0</v>
      </c>
      <c r="AI29">
        <v>836</v>
      </c>
      <c r="AJ29">
        <v>147473</v>
      </c>
      <c r="AN29" s="75" t="s">
        <v>1226</v>
      </c>
      <c r="AO29" s="22" t="s">
        <v>1225</v>
      </c>
      <c r="AP29" s="22" t="s">
        <v>1226</v>
      </c>
      <c r="AQ29" s="69" t="s">
        <v>1229</v>
      </c>
    </row>
    <row r="30" spans="1:44" ht="14.4" thickBot="1" x14ac:dyDescent="0.3">
      <c r="A30" t="s">
        <v>451</v>
      </c>
      <c r="B30" t="s">
        <v>51</v>
      </c>
      <c r="C30">
        <v>91842</v>
      </c>
      <c r="D30">
        <v>6781</v>
      </c>
      <c r="E30">
        <v>73718</v>
      </c>
      <c r="F30">
        <v>8299</v>
      </c>
      <c r="G30">
        <v>124</v>
      </c>
      <c r="H30">
        <v>54571</v>
      </c>
      <c r="I30">
        <v>1789</v>
      </c>
      <c r="J30">
        <v>146413</v>
      </c>
      <c r="K30">
        <v>125591</v>
      </c>
      <c r="L30">
        <v>896</v>
      </c>
      <c r="M30">
        <v>317</v>
      </c>
      <c r="N30">
        <v>20822</v>
      </c>
      <c r="O30">
        <v>7423</v>
      </c>
      <c r="AF30">
        <v>940</v>
      </c>
      <c r="AH30">
        <v>0</v>
      </c>
      <c r="AI30">
        <v>755</v>
      </c>
      <c r="AJ30">
        <v>125591</v>
      </c>
      <c r="AN30" s="6"/>
      <c r="AO30" s="74">
        <f>AN13/AT13</f>
        <v>0.74411422841124053</v>
      </c>
      <c r="AP30" s="74">
        <f>(AR13+AS13+AU13)/AN13</f>
        <v>9.9557420481171222E-2</v>
      </c>
      <c r="AQ30" s="73">
        <f>(AR13+AS13-AW13-AX13)/AN13</f>
        <v>-0.53412762829446081</v>
      </c>
    </row>
    <row r="31" spans="1:44" x14ac:dyDescent="0.25">
      <c r="A31" t="s">
        <v>452</v>
      </c>
      <c r="B31" t="s">
        <v>51</v>
      </c>
      <c r="C31">
        <v>79755</v>
      </c>
      <c r="D31">
        <v>4743</v>
      </c>
      <c r="E31">
        <v>63081</v>
      </c>
      <c r="F31">
        <v>8066</v>
      </c>
      <c r="G31">
        <v>126</v>
      </c>
      <c r="H31">
        <v>48483</v>
      </c>
      <c r="I31">
        <v>1898</v>
      </c>
      <c r="J31">
        <v>128238</v>
      </c>
      <c r="K31">
        <v>108336</v>
      </c>
      <c r="L31">
        <v>107</v>
      </c>
      <c r="M31">
        <v>633</v>
      </c>
      <c r="N31">
        <v>19903</v>
      </c>
      <c r="O31">
        <v>7423</v>
      </c>
      <c r="AF31">
        <v>486</v>
      </c>
      <c r="AH31">
        <v>0</v>
      </c>
      <c r="AI31">
        <v>735</v>
      </c>
      <c r="AJ31">
        <v>108336</v>
      </c>
      <c r="AO31" t="s">
        <v>1227</v>
      </c>
      <c r="AP31" t="s">
        <v>1228</v>
      </c>
      <c r="AQ31" t="s">
        <v>1230</v>
      </c>
    </row>
    <row r="32" spans="1:44" ht="14.4" thickBot="1" x14ac:dyDescent="0.3">
      <c r="A32" t="s">
        <v>346</v>
      </c>
      <c r="B32" t="s">
        <v>59</v>
      </c>
      <c r="C32">
        <v>29152</v>
      </c>
      <c r="D32">
        <v>8592</v>
      </c>
      <c r="E32">
        <v>2239</v>
      </c>
      <c r="F32">
        <v>14641</v>
      </c>
      <c r="G32">
        <v>2168</v>
      </c>
      <c r="H32">
        <v>41195</v>
      </c>
      <c r="I32">
        <v>26401</v>
      </c>
      <c r="J32">
        <v>70347</v>
      </c>
      <c r="K32">
        <v>36181</v>
      </c>
      <c r="L32">
        <v>5500</v>
      </c>
      <c r="M32">
        <v>7179</v>
      </c>
      <c r="N32">
        <v>34166</v>
      </c>
      <c r="O32">
        <v>23419</v>
      </c>
      <c r="AF32">
        <v>2688</v>
      </c>
      <c r="AH32">
        <v>0</v>
      </c>
      <c r="AI32">
        <v>2714</v>
      </c>
      <c r="AJ32">
        <v>36181</v>
      </c>
    </row>
    <row r="33" spans="1:43" x14ac:dyDescent="0.25">
      <c r="A33" t="s">
        <v>449</v>
      </c>
      <c r="B33" t="s">
        <v>59</v>
      </c>
      <c r="C33">
        <v>24925</v>
      </c>
      <c r="D33">
        <v>8252</v>
      </c>
      <c r="E33">
        <v>1650</v>
      </c>
      <c r="F33">
        <v>12538</v>
      </c>
      <c r="G33">
        <v>2086</v>
      </c>
      <c r="H33">
        <v>31918</v>
      </c>
      <c r="I33">
        <v>29155</v>
      </c>
      <c r="J33">
        <v>56843</v>
      </c>
      <c r="K33">
        <v>23562</v>
      </c>
      <c r="L33">
        <v>5635</v>
      </c>
      <c r="M33">
        <v>3382</v>
      </c>
      <c r="N33">
        <v>33281</v>
      </c>
      <c r="O33">
        <v>23419</v>
      </c>
      <c r="AF33">
        <v>2653</v>
      </c>
      <c r="AH33">
        <v>0</v>
      </c>
      <c r="AI33">
        <v>2765</v>
      </c>
      <c r="AJ33">
        <v>23562</v>
      </c>
      <c r="AN33" s="75" t="s">
        <v>1231</v>
      </c>
      <c r="AO33" s="21" t="s">
        <v>1233</v>
      </c>
      <c r="AP33" s="22" t="s">
        <v>1235</v>
      </c>
      <c r="AQ33" s="69" t="s">
        <v>1236</v>
      </c>
    </row>
    <row r="34" spans="1:43" ht="14.4" thickBot="1" x14ac:dyDescent="0.3">
      <c r="A34" t="s">
        <v>450</v>
      </c>
      <c r="B34" t="s">
        <v>59</v>
      </c>
      <c r="C34">
        <v>18420</v>
      </c>
      <c r="D34">
        <v>8224</v>
      </c>
      <c r="E34">
        <v>531</v>
      </c>
      <c r="F34">
        <v>5799</v>
      </c>
      <c r="G34">
        <v>1838</v>
      </c>
      <c r="H34">
        <v>34557</v>
      </c>
      <c r="I34">
        <v>31869</v>
      </c>
      <c r="J34">
        <v>52977</v>
      </c>
      <c r="K34">
        <v>21852</v>
      </c>
      <c r="L34">
        <v>4769</v>
      </c>
      <c r="M34">
        <v>3689</v>
      </c>
      <c r="N34">
        <v>31125</v>
      </c>
      <c r="O34">
        <v>23419</v>
      </c>
      <c r="AF34">
        <v>2353</v>
      </c>
      <c r="AH34">
        <v>0</v>
      </c>
      <c r="AI34">
        <v>2488</v>
      </c>
      <c r="AJ34">
        <v>21852</v>
      </c>
      <c r="AN34" s="6" t="s">
        <v>1232</v>
      </c>
      <c r="AO34" s="76">
        <f>(AS13+AR13+AU13-AW13-AX13)/'CF_Y'!N3</f>
        <v>-2.5898230757598668</v>
      </c>
      <c r="AP34" s="28">
        <f>PnL_Y!AF13/PnL_Y!AD13</f>
        <v>-2.6344335967766929E-2</v>
      </c>
      <c r="AQ34" s="34">
        <f>(AS13+AR13+AU13)/PnL_Y!AC13</f>
        <v>0.38410635155096012</v>
      </c>
    </row>
    <row r="35" spans="1:43" x14ac:dyDescent="0.25">
      <c r="A35" t="s">
        <v>451</v>
      </c>
      <c r="B35" t="s">
        <v>59</v>
      </c>
      <c r="C35">
        <v>16897</v>
      </c>
      <c r="D35">
        <v>7070</v>
      </c>
      <c r="E35">
        <v>789</v>
      </c>
      <c r="F35">
        <v>7196</v>
      </c>
      <c r="G35">
        <v>1728</v>
      </c>
      <c r="H35">
        <v>37153</v>
      </c>
      <c r="I35">
        <v>34614</v>
      </c>
      <c r="J35">
        <v>54050</v>
      </c>
      <c r="K35">
        <v>22784</v>
      </c>
      <c r="L35">
        <v>7019</v>
      </c>
      <c r="M35">
        <v>5391</v>
      </c>
      <c r="N35">
        <v>31267</v>
      </c>
      <c r="O35">
        <v>23419</v>
      </c>
      <c r="AF35">
        <v>1981</v>
      </c>
      <c r="AH35">
        <v>0</v>
      </c>
      <c r="AI35">
        <v>2729</v>
      </c>
      <c r="AJ35">
        <v>22784</v>
      </c>
      <c r="AO35" t="s">
        <v>1234</v>
      </c>
      <c r="AP35" t="s">
        <v>1237</v>
      </c>
      <c r="AQ35" t="s">
        <v>1238</v>
      </c>
    </row>
    <row r="36" spans="1:43" ht="14.4" thickBot="1" x14ac:dyDescent="0.3">
      <c r="A36" t="s">
        <v>452</v>
      </c>
      <c r="B36" t="s">
        <v>59</v>
      </c>
      <c r="C36">
        <v>16075</v>
      </c>
      <c r="D36">
        <v>5083</v>
      </c>
      <c r="E36">
        <v>658</v>
      </c>
      <c r="F36">
        <v>8714</v>
      </c>
      <c r="G36">
        <v>1428</v>
      </c>
      <c r="H36">
        <v>39621</v>
      </c>
      <c r="I36">
        <v>37320</v>
      </c>
      <c r="J36">
        <v>55696</v>
      </c>
      <c r="K36">
        <v>26186</v>
      </c>
      <c r="L36">
        <v>9158</v>
      </c>
      <c r="M36">
        <v>8394</v>
      </c>
      <c r="N36">
        <v>29509</v>
      </c>
      <c r="O36">
        <v>23419</v>
      </c>
      <c r="AF36">
        <v>1328</v>
      </c>
      <c r="AH36">
        <v>0</v>
      </c>
      <c r="AI36">
        <v>2623</v>
      </c>
      <c r="AJ36">
        <v>26186</v>
      </c>
      <c r="AP36" s="28">
        <f>(PnL_Y!AF13+PnL_Y!AI13)/PnL_Y!AD13</f>
        <v>0.13435611343561135</v>
      </c>
    </row>
    <row r="37" spans="1:43" x14ac:dyDescent="0.25">
      <c r="A37" t="s">
        <v>346</v>
      </c>
      <c r="B37" t="s">
        <v>65</v>
      </c>
      <c r="C37">
        <v>62218</v>
      </c>
      <c r="D37">
        <v>5669</v>
      </c>
      <c r="E37">
        <v>35085</v>
      </c>
      <c r="F37">
        <v>16865</v>
      </c>
      <c r="G37">
        <v>3945</v>
      </c>
      <c r="H37">
        <v>25537</v>
      </c>
      <c r="I37">
        <v>19532</v>
      </c>
      <c r="J37">
        <v>87754</v>
      </c>
      <c r="K37">
        <v>22456</v>
      </c>
      <c r="L37">
        <v>1605</v>
      </c>
      <c r="M37">
        <v>4271</v>
      </c>
      <c r="N37">
        <v>65299</v>
      </c>
      <c r="O37">
        <v>22967</v>
      </c>
      <c r="AF37">
        <v>625</v>
      </c>
      <c r="AH37">
        <v>0</v>
      </c>
      <c r="AI37">
        <v>1250</v>
      </c>
      <c r="AJ37">
        <v>22456</v>
      </c>
      <c r="AP37" t="s">
        <v>1244</v>
      </c>
    </row>
    <row r="38" spans="1:43" x14ac:dyDescent="0.25">
      <c r="A38" t="s">
        <v>449</v>
      </c>
      <c r="B38" t="s">
        <v>65</v>
      </c>
      <c r="C38">
        <v>55652</v>
      </c>
      <c r="D38">
        <v>10549</v>
      </c>
      <c r="E38">
        <v>23726</v>
      </c>
      <c r="F38">
        <v>16191</v>
      </c>
      <c r="G38">
        <v>4102</v>
      </c>
      <c r="H38">
        <v>27011</v>
      </c>
      <c r="I38">
        <v>16370</v>
      </c>
      <c r="J38">
        <v>82663</v>
      </c>
      <c r="K38">
        <v>21489</v>
      </c>
      <c r="L38">
        <v>45</v>
      </c>
      <c r="M38">
        <v>6038</v>
      </c>
      <c r="N38">
        <v>61174</v>
      </c>
      <c r="O38">
        <v>19140</v>
      </c>
      <c r="AF38">
        <v>836</v>
      </c>
      <c r="AH38">
        <v>0</v>
      </c>
      <c r="AI38">
        <v>1316</v>
      </c>
      <c r="AJ38">
        <v>21489</v>
      </c>
    </row>
    <row r="39" spans="1:43" x14ac:dyDescent="0.25">
      <c r="A39" t="s">
        <v>450</v>
      </c>
      <c r="B39" t="s">
        <v>65</v>
      </c>
      <c r="C39">
        <v>51395</v>
      </c>
      <c r="D39">
        <v>5300</v>
      </c>
      <c r="E39">
        <v>24800</v>
      </c>
      <c r="F39">
        <v>16920</v>
      </c>
      <c r="G39">
        <v>3241</v>
      </c>
      <c r="H39">
        <v>27373</v>
      </c>
      <c r="I39">
        <v>18098</v>
      </c>
      <c r="J39">
        <v>78768</v>
      </c>
      <c r="K39">
        <v>26575</v>
      </c>
      <c r="L39">
        <v>485</v>
      </c>
      <c r="M39">
        <v>7510</v>
      </c>
      <c r="N39">
        <v>52193</v>
      </c>
      <c r="O39">
        <v>19140</v>
      </c>
      <c r="AF39">
        <v>1471</v>
      </c>
      <c r="AH39">
        <v>0</v>
      </c>
      <c r="AI39">
        <v>1098</v>
      </c>
      <c r="AJ39">
        <v>26575</v>
      </c>
    </row>
    <row r="40" spans="1:43" ht="14.4" thickBot="1" x14ac:dyDescent="0.3">
      <c r="A40" t="s">
        <v>451</v>
      </c>
      <c r="B40" t="s">
        <v>65</v>
      </c>
      <c r="C40">
        <v>39472</v>
      </c>
      <c r="D40">
        <v>5237</v>
      </c>
      <c r="E40">
        <v>21613</v>
      </c>
      <c r="F40">
        <v>10239</v>
      </c>
      <c r="G40">
        <v>1663</v>
      </c>
      <c r="H40">
        <v>23736</v>
      </c>
      <c r="I40">
        <v>19774</v>
      </c>
      <c r="J40">
        <v>63208</v>
      </c>
      <c r="K40">
        <v>13709</v>
      </c>
      <c r="L40">
        <v>1017</v>
      </c>
      <c r="M40">
        <v>1964</v>
      </c>
      <c r="N40">
        <v>49500</v>
      </c>
      <c r="O40">
        <v>19140</v>
      </c>
      <c r="AF40">
        <v>749</v>
      </c>
      <c r="AH40">
        <v>0</v>
      </c>
      <c r="AI40">
        <v>1064</v>
      </c>
      <c r="AJ40">
        <v>13709</v>
      </c>
    </row>
    <row r="41" spans="1:43" x14ac:dyDescent="0.25">
      <c r="A41" t="s">
        <v>452</v>
      </c>
      <c r="B41" t="s">
        <v>65</v>
      </c>
      <c r="C41">
        <v>41815</v>
      </c>
      <c r="D41">
        <v>4476</v>
      </c>
      <c r="E41">
        <v>24915</v>
      </c>
      <c r="F41">
        <v>10359</v>
      </c>
      <c r="G41">
        <v>1575</v>
      </c>
      <c r="H41">
        <v>20363</v>
      </c>
      <c r="I41">
        <v>15850</v>
      </c>
      <c r="J41">
        <v>62179</v>
      </c>
      <c r="K41">
        <v>12564</v>
      </c>
      <c r="L41">
        <v>1341</v>
      </c>
      <c r="M41">
        <v>1456</v>
      </c>
      <c r="N41">
        <v>49615</v>
      </c>
      <c r="O41">
        <v>19140</v>
      </c>
      <c r="AF41">
        <v>1029</v>
      </c>
      <c r="AH41">
        <v>0</v>
      </c>
      <c r="AI41">
        <v>1108</v>
      </c>
      <c r="AJ41">
        <v>12564</v>
      </c>
      <c r="AN41" s="75" t="s">
        <v>1221</v>
      </c>
      <c r="AO41" s="21" t="s">
        <v>1239</v>
      </c>
      <c r="AP41" s="69" t="s">
        <v>1241</v>
      </c>
    </row>
    <row r="42" spans="1:43" ht="14.4" thickBot="1" x14ac:dyDescent="0.3">
      <c r="A42" t="s">
        <v>346</v>
      </c>
      <c r="B42" t="s">
        <v>70</v>
      </c>
      <c r="D42">
        <v>6909</v>
      </c>
      <c r="I42">
        <v>4763</v>
      </c>
      <c r="J42">
        <v>718795</v>
      </c>
      <c r="K42">
        <v>647839</v>
      </c>
      <c r="N42">
        <v>70956</v>
      </c>
      <c r="O42">
        <v>38841</v>
      </c>
      <c r="P42">
        <v>18505</v>
      </c>
      <c r="Q42">
        <v>114644</v>
      </c>
      <c r="R42">
        <v>280</v>
      </c>
      <c r="S42">
        <v>80780</v>
      </c>
      <c r="T42">
        <v>487602</v>
      </c>
      <c r="U42">
        <v>5887</v>
      </c>
      <c r="V42">
        <v>-5367</v>
      </c>
      <c r="W42">
        <v>482235</v>
      </c>
      <c r="X42">
        <v>10552</v>
      </c>
      <c r="Y42">
        <v>80719</v>
      </c>
      <c r="Z42">
        <v>8787</v>
      </c>
      <c r="AA42">
        <v>0</v>
      </c>
      <c r="AB42">
        <v>52410</v>
      </c>
      <c r="AC42">
        <v>7682</v>
      </c>
      <c r="AD42">
        <v>4283</v>
      </c>
      <c r="AE42">
        <v>482703</v>
      </c>
      <c r="AF42">
        <v>23060</v>
      </c>
      <c r="AG42">
        <v>11557</v>
      </c>
      <c r="AH42">
        <v>20286</v>
      </c>
      <c r="AI42">
        <v>0</v>
      </c>
      <c r="AJ42">
        <v>647839</v>
      </c>
      <c r="AN42" s="6"/>
      <c r="AO42" s="32">
        <f>AW13*360/(BA13+AS13+AU13)</f>
        <v>112.22656035193842</v>
      </c>
      <c r="AP42" s="72">
        <f>AV13/(AS13+AU13+BA13)</f>
        <v>3.4213912565301072</v>
      </c>
    </row>
    <row r="43" spans="1:43" x14ac:dyDescent="0.25">
      <c r="A43" t="s">
        <v>449</v>
      </c>
      <c r="B43" t="s">
        <v>70</v>
      </c>
      <c r="D43">
        <v>8461</v>
      </c>
      <c r="I43">
        <v>3981</v>
      </c>
      <c r="J43">
        <v>607875</v>
      </c>
      <c r="K43">
        <v>549437</v>
      </c>
      <c r="N43">
        <v>58439</v>
      </c>
      <c r="O43">
        <v>33774</v>
      </c>
      <c r="P43">
        <v>13658</v>
      </c>
      <c r="Q43">
        <v>82339</v>
      </c>
      <c r="R43">
        <v>3683</v>
      </c>
      <c r="S43">
        <v>76813</v>
      </c>
      <c r="T43">
        <v>413706</v>
      </c>
      <c r="U43">
        <v>3045</v>
      </c>
      <c r="V43">
        <v>-4850</v>
      </c>
      <c r="W43">
        <v>408857</v>
      </c>
      <c r="X43">
        <v>9858</v>
      </c>
      <c r="Y43">
        <v>60003</v>
      </c>
      <c r="Z43">
        <v>7838</v>
      </c>
      <c r="AA43">
        <v>506</v>
      </c>
      <c r="AB43">
        <v>44304</v>
      </c>
      <c r="AC43">
        <v>5564</v>
      </c>
      <c r="AD43">
        <v>4090</v>
      </c>
      <c r="AE43">
        <v>413953</v>
      </c>
      <c r="AF43">
        <v>22772</v>
      </c>
      <c r="AG43">
        <v>9220</v>
      </c>
      <c r="AH43">
        <v>15172</v>
      </c>
      <c r="AI43">
        <v>0</v>
      </c>
      <c r="AJ43">
        <v>549437</v>
      </c>
      <c r="AO43" t="s">
        <v>1240</v>
      </c>
      <c r="AP43" t="s">
        <v>1242</v>
      </c>
    </row>
    <row r="44" spans="1:43" x14ac:dyDescent="0.25">
      <c r="A44" t="s">
        <v>450</v>
      </c>
      <c r="B44" t="s">
        <v>70</v>
      </c>
      <c r="D44">
        <v>7510</v>
      </c>
      <c r="I44">
        <v>3763</v>
      </c>
      <c r="J44">
        <v>527770</v>
      </c>
      <c r="K44">
        <v>482869</v>
      </c>
      <c r="N44">
        <v>44901</v>
      </c>
      <c r="O44">
        <v>27019</v>
      </c>
      <c r="P44">
        <v>32350</v>
      </c>
      <c r="Q44">
        <v>43713</v>
      </c>
      <c r="R44">
        <v>6106</v>
      </c>
      <c r="S44">
        <v>70906</v>
      </c>
      <c r="T44">
        <v>361913</v>
      </c>
      <c r="U44">
        <v>2799</v>
      </c>
      <c r="V44">
        <v>-5862</v>
      </c>
      <c r="W44">
        <v>356051</v>
      </c>
      <c r="X44">
        <v>6929</v>
      </c>
      <c r="Y44">
        <v>41381</v>
      </c>
      <c r="Z44">
        <v>13013</v>
      </c>
      <c r="AA44">
        <v>0</v>
      </c>
      <c r="AB44">
        <v>30548</v>
      </c>
      <c r="AC44">
        <v>4638</v>
      </c>
      <c r="AD44">
        <v>3172</v>
      </c>
      <c r="AE44">
        <v>379921</v>
      </c>
      <c r="AF44">
        <v>17920</v>
      </c>
      <c r="AG44">
        <v>7164</v>
      </c>
      <c r="AH44">
        <v>10445</v>
      </c>
      <c r="AI44">
        <v>0</v>
      </c>
      <c r="AJ44">
        <v>482869</v>
      </c>
    </row>
    <row r="45" spans="1:43" x14ac:dyDescent="0.25">
      <c r="A45" t="s">
        <v>451</v>
      </c>
      <c r="B45" t="s">
        <v>70</v>
      </c>
      <c r="D45">
        <v>6968</v>
      </c>
      <c r="I45">
        <v>3783</v>
      </c>
      <c r="J45">
        <v>444530</v>
      </c>
      <c r="K45">
        <v>409082</v>
      </c>
      <c r="N45">
        <v>35448</v>
      </c>
      <c r="O45">
        <v>21616</v>
      </c>
      <c r="P45">
        <v>16617</v>
      </c>
      <c r="Q45">
        <v>23311</v>
      </c>
      <c r="R45">
        <v>8360</v>
      </c>
      <c r="S45">
        <v>69666</v>
      </c>
      <c r="T45">
        <v>311479</v>
      </c>
      <c r="U45">
        <v>1840</v>
      </c>
      <c r="V45">
        <v>-2950</v>
      </c>
      <c r="W45">
        <v>308529</v>
      </c>
      <c r="X45">
        <v>6893</v>
      </c>
      <c r="Y45">
        <v>15081</v>
      </c>
      <c r="Z45">
        <v>8794</v>
      </c>
      <c r="AA45">
        <v>0</v>
      </c>
      <c r="AB45">
        <v>22050</v>
      </c>
      <c r="AC45">
        <v>5097</v>
      </c>
      <c r="AD45">
        <v>3638</v>
      </c>
      <c r="AE45">
        <v>353196</v>
      </c>
      <c r="AF45">
        <v>9844</v>
      </c>
      <c r="AG45">
        <v>5742</v>
      </c>
      <c r="AH45">
        <v>7819</v>
      </c>
      <c r="AI45">
        <v>0</v>
      </c>
      <c r="AJ45">
        <v>409082</v>
      </c>
    </row>
    <row r="46" spans="1:43" x14ac:dyDescent="0.25">
      <c r="A46" t="s">
        <v>452</v>
      </c>
      <c r="B46" t="s">
        <v>70</v>
      </c>
      <c r="D46">
        <v>6438</v>
      </c>
      <c r="I46">
        <v>3770</v>
      </c>
      <c r="J46">
        <v>383514</v>
      </c>
      <c r="K46">
        <v>355749</v>
      </c>
      <c r="N46">
        <v>27765</v>
      </c>
      <c r="O46">
        <v>16627</v>
      </c>
      <c r="P46">
        <v>10420</v>
      </c>
      <c r="Q46">
        <v>19391</v>
      </c>
      <c r="R46">
        <v>11051</v>
      </c>
      <c r="S46">
        <v>59039</v>
      </c>
      <c r="T46">
        <v>268701</v>
      </c>
      <c r="U46">
        <v>1449</v>
      </c>
      <c r="V46">
        <v>-2536</v>
      </c>
      <c r="W46">
        <v>266165</v>
      </c>
      <c r="X46">
        <v>6891</v>
      </c>
      <c r="Y46">
        <v>16674</v>
      </c>
      <c r="Z46">
        <v>2575</v>
      </c>
      <c r="AA46">
        <v>0</v>
      </c>
      <c r="AB46">
        <v>20831</v>
      </c>
      <c r="AC46">
        <v>4363</v>
      </c>
      <c r="AD46">
        <v>3676</v>
      </c>
      <c r="AE46">
        <v>308129</v>
      </c>
      <c r="AF46">
        <v>7384</v>
      </c>
      <c r="AG46">
        <v>4596</v>
      </c>
      <c r="AH46">
        <v>6370</v>
      </c>
      <c r="AI46">
        <v>0</v>
      </c>
      <c r="AJ46">
        <v>355749</v>
      </c>
    </row>
    <row r="47" spans="1:43" x14ac:dyDescent="0.25">
      <c r="A47" t="s">
        <v>346</v>
      </c>
      <c r="B47" t="s">
        <v>76</v>
      </c>
      <c r="D47">
        <v>11029</v>
      </c>
      <c r="I47">
        <v>11096</v>
      </c>
      <c r="J47">
        <v>2300814</v>
      </c>
      <c r="K47">
        <v>2177897</v>
      </c>
      <c r="N47">
        <v>122917</v>
      </c>
      <c r="O47">
        <v>57004</v>
      </c>
      <c r="P47">
        <v>51616</v>
      </c>
      <c r="Q47">
        <v>197329</v>
      </c>
      <c r="R47">
        <v>14564</v>
      </c>
      <c r="S47">
        <v>232479</v>
      </c>
      <c r="T47">
        <v>1777665</v>
      </c>
      <c r="U47">
        <v>22229</v>
      </c>
      <c r="V47">
        <v>-40420</v>
      </c>
      <c r="W47">
        <v>1737245</v>
      </c>
      <c r="X47">
        <v>45541</v>
      </c>
      <c r="Y47">
        <v>143991</v>
      </c>
      <c r="Z47">
        <v>38262</v>
      </c>
      <c r="AA47">
        <v>35896</v>
      </c>
      <c r="AB47">
        <v>189487</v>
      </c>
      <c r="AC47">
        <v>34434</v>
      </c>
      <c r="AD47">
        <v>15556</v>
      </c>
      <c r="AE47">
        <v>1704269</v>
      </c>
      <c r="AF47">
        <v>53457</v>
      </c>
      <c r="AG47">
        <v>12454</v>
      </c>
      <c r="AH47">
        <v>33589</v>
      </c>
      <c r="AI47">
        <v>4966</v>
      </c>
      <c r="AJ47">
        <v>2177897</v>
      </c>
    </row>
    <row r="48" spans="1:43" x14ac:dyDescent="0.25">
      <c r="A48" t="s">
        <v>449</v>
      </c>
      <c r="B48" t="s">
        <v>76</v>
      </c>
      <c r="D48">
        <v>13745</v>
      </c>
      <c r="I48">
        <v>10534</v>
      </c>
      <c r="J48">
        <v>2120609</v>
      </c>
      <c r="K48">
        <v>2016419</v>
      </c>
      <c r="N48">
        <v>104190</v>
      </c>
      <c r="O48">
        <v>50585</v>
      </c>
      <c r="P48">
        <v>111418</v>
      </c>
      <c r="Q48">
        <v>203467</v>
      </c>
      <c r="R48">
        <v>17796</v>
      </c>
      <c r="S48">
        <v>240316</v>
      </c>
      <c r="T48">
        <v>1522222</v>
      </c>
      <c r="U48">
        <v>17622</v>
      </c>
      <c r="V48">
        <v>-38226</v>
      </c>
      <c r="W48">
        <v>1483996</v>
      </c>
      <c r="X48">
        <v>38384</v>
      </c>
      <c r="Y48">
        <v>137045</v>
      </c>
      <c r="Z48">
        <v>40176</v>
      </c>
      <c r="AA48">
        <v>152753</v>
      </c>
      <c r="AB48">
        <v>157052</v>
      </c>
      <c r="AC48">
        <v>26052</v>
      </c>
      <c r="AD48">
        <v>13016</v>
      </c>
      <c r="AE48">
        <v>1473598</v>
      </c>
      <c r="AF48">
        <v>42558</v>
      </c>
      <c r="AG48">
        <v>12448</v>
      </c>
      <c r="AH48">
        <v>21576</v>
      </c>
      <c r="AI48">
        <v>4722</v>
      </c>
      <c r="AJ48">
        <v>2016419</v>
      </c>
    </row>
    <row r="49" spans="1:36" x14ac:dyDescent="0.25">
      <c r="A49" t="s">
        <v>450</v>
      </c>
      <c r="B49" t="s">
        <v>76</v>
      </c>
      <c r="D49">
        <v>12661</v>
      </c>
      <c r="I49">
        <v>10741</v>
      </c>
      <c r="J49">
        <v>1761696</v>
      </c>
      <c r="K49">
        <v>1675367</v>
      </c>
      <c r="N49">
        <v>86329</v>
      </c>
      <c r="O49">
        <v>50585</v>
      </c>
      <c r="P49">
        <v>68851</v>
      </c>
      <c r="Q49">
        <v>112043</v>
      </c>
      <c r="R49">
        <v>24027</v>
      </c>
      <c r="S49">
        <v>186005</v>
      </c>
      <c r="T49">
        <v>1354633</v>
      </c>
      <c r="U49">
        <v>13546</v>
      </c>
      <c r="V49">
        <v>-29104</v>
      </c>
      <c r="W49">
        <v>1325529</v>
      </c>
      <c r="X49">
        <v>21776</v>
      </c>
      <c r="Y49">
        <v>58954</v>
      </c>
      <c r="Z49">
        <v>39054</v>
      </c>
      <c r="AA49">
        <v>25340</v>
      </c>
      <c r="AB49">
        <v>123682</v>
      </c>
      <c r="AC49">
        <v>21527</v>
      </c>
      <c r="AD49">
        <v>10902</v>
      </c>
      <c r="AE49">
        <v>1380398</v>
      </c>
      <c r="AF49">
        <v>33590</v>
      </c>
      <c r="AG49">
        <v>9685</v>
      </c>
      <c r="AH49">
        <v>8673</v>
      </c>
      <c r="AI49">
        <v>3194</v>
      </c>
      <c r="AJ49">
        <v>1675367</v>
      </c>
    </row>
    <row r="50" spans="1:36" x14ac:dyDescent="0.25">
      <c r="A50" t="s">
        <v>451</v>
      </c>
      <c r="B50" t="s">
        <v>76</v>
      </c>
      <c r="D50">
        <v>12294</v>
      </c>
      <c r="I50">
        <v>10422</v>
      </c>
      <c r="J50">
        <v>1516686</v>
      </c>
      <c r="K50">
        <v>1437039</v>
      </c>
      <c r="N50">
        <v>79647</v>
      </c>
      <c r="O50">
        <v>40220</v>
      </c>
      <c r="P50">
        <v>49432</v>
      </c>
      <c r="Q50">
        <v>62191</v>
      </c>
      <c r="R50">
        <v>23295</v>
      </c>
      <c r="S50">
        <v>138045</v>
      </c>
      <c r="T50">
        <v>1214296</v>
      </c>
      <c r="U50">
        <v>21369</v>
      </c>
      <c r="V50">
        <v>-19056</v>
      </c>
      <c r="W50">
        <v>1195240</v>
      </c>
      <c r="X50">
        <v>25736</v>
      </c>
      <c r="Y50">
        <v>40828</v>
      </c>
      <c r="Z50">
        <v>41432</v>
      </c>
      <c r="AA50">
        <v>17223</v>
      </c>
      <c r="AB50">
        <v>63237</v>
      </c>
      <c r="AC50">
        <v>22428</v>
      </c>
      <c r="AD50">
        <v>12821</v>
      </c>
      <c r="AE50">
        <v>1226674</v>
      </c>
      <c r="AF50">
        <v>34792</v>
      </c>
      <c r="AG50">
        <v>8064</v>
      </c>
      <c r="AH50">
        <v>13517</v>
      </c>
      <c r="AI50">
        <v>3235</v>
      </c>
      <c r="AJ50">
        <v>1437039</v>
      </c>
    </row>
    <row r="51" spans="1:36" x14ac:dyDescent="0.25">
      <c r="A51" t="s">
        <v>452</v>
      </c>
      <c r="B51" t="s">
        <v>76</v>
      </c>
      <c r="D51">
        <v>14117</v>
      </c>
      <c r="I51">
        <v>10605</v>
      </c>
      <c r="J51">
        <v>1489957</v>
      </c>
      <c r="K51">
        <v>1412304</v>
      </c>
      <c r="N51">
        <v>77653</v>
      </c>
      <c r="O51">
        <v>40220</v>
      </c>
      <c r="P51">
        <v>135255</v>
      </c>
      <c r="Q51">
        <v>43719</v>
      </c>
      <c r="R51">
        <v>10718</v>
      </c>
      <c r="S51">
        <v>147368</v>
      </c>
      <c r="T51">
        <v>1116998</v>
      </c>
      <c r="U51">
        <v>19496</v>
      </c>
      <c r="V51">
        <v>-14632</v>
      </c>
      <c r="W51">
        <v>1102366</v>
      </c>
      <c r="X51">
        <v>25864</v>
      </c>
      <c r="Y51">
        <v>28905</v>
      </c>
      <c r="Z51">
        <v>47778</v>
      </c>
      <c r="AA51">
        <v>108760</v>
      </c>
      <c r="AB51">
        <v>62772</v>
      </c>
      <c r="AC51">
        <v>24696</v>
      </c>
      <c r="AD51">
        <v>12846</v>
      </c>
      <c r="AE51">
        <v>1114163</v>
      </c>
      <c r="AF51">
        <v>37540</v>
      </c>
      <c r="AG51">
        <v>5755</v>
      </c>
      <c r="AH51">
        <v>13857</v>
      </c>
      <c r="AI51">
        <v>3130</v>
      </c>
      <c r="AJ51">
        <v>1412304</v>
      </c>
    </row>
    <row r="52" spans="1:36" x14ac:dyDescent="0.25">
      <c r="A52" t="s">
        <v>346</v>
      </c>
      <c r="B52" t="s">
        <v>80</v>
      </c>
      <c r="D52">
        <v>9760</v>
      </c>
      <c r="I52">
        <v>10126</v>
      </c>
      <c r="J52">
        <v>2032690</v>
      </c>
      <c r="K52">
        <v>1905119</v>
      </c>
      <c r="N52">
        <v>127571</v>
      </c>
      <c r="O52">
        <v>53700</v>
      </c>
      <c r="P52">
        <v>40597</v>
      </c>
      <c r="Q52">
        <v>259230</v>
      </c>
      <c r="R52">
        <v>20612</v>
      </c>
      <c r="S52">
        <v>187225</v>
      </c>
      <c r="T52">
        <v>1473345</v>
      </c>
      <c r="U52">
        <v>16608</v>
      </c>
      <c r="V52">
        <v>-27773</v>
      </c>
      <c r="W52">
        <v>1445572</v>
      </c>
      <c r="X52">
        <v>59570</v>
      </c>
      <c r="Y52">
        <v>259893</v>
      </c>
      <c r="Z52">
        <v>44531</v>
      </c>
      <c r="AA52">
        <v>21814</v>
      </c>
      <c r="AB52">
        <v>115376</v>
      </c>
      <c r="AC52">
        <v>27875</v>
      </c>
      <c r="AD52">
        <v>14710</v>
      </c>
      <c r="AE52">
        <v>1410899</v>
      </c>
      <c r="AF52">
        <v>49813</v>
      </c>
      <c r="AG52">
        <v>19057</v>
      </c>
      <c r="AH52">
        <v>44055</v>
      </c>
      <c r="AI52">
        <v>861</v>
      </c>
      <c r="AJ52">
        <v>1905119</v>
      </c>
    </row>
    <row r="53" spans="1:36" x14ac:dyDescent="0.25">
      <c r="A53" t="s">
        <v>449</v>
      </c>
      <c r="B53" t="s">
        <v>80</v>
      </c>
      <c r="D53">
        <v>11067</v>
      </c>
      <c r="I53">
        <v>10202</v>
      </c>
      <c r="J53">
        <v>1808430</v>
      </c>
      <c r="K53">
        <v>1700262</v>
      </c>
      <c r="N53">
        <v>108168</v>
      </c>
      <c r="O53">
        <v>48058</v>
      </c>
      <c r="P53">
        <v>29727</v>
      </c>
      <c r="Q53">
        <v>222455</v>
      </c>
      <c r="R53">
        <v>19977</v>
      </c>
      <c r="S53">
        <v>185238</v>
      </c>
      <c r="T53">
        <v>1274822</v>
      </c>
      <c r="U53">
        <v>15801</v>
      </c>
      <c r="V53">
        <v>-29764</v>
      </c>
      <c r="W53">
        <v>1245058</v>
      </c>
      <c r="X53">
        <v>81646</v>
      </c>
      <c r="Y53">
        <v>139933</v>
      </c>
      <c r="Z53">
        <v>69497</v>
      </c>
      <c r="AA53">
        <v>104779</v>
      </c>
      <c r="AB53">
        <v>91370</v>
      </c>
      <c r="AC53">
        <v>21588</v>
      </c>
      <c r="AD53">
        <v>12399</v>
      </c>
      <c r="AE53">
        <v>1249176</v>
      </c>
      <c r="AF53">
        <v>43114</v>
      </c>
      <c r="AG53">
        <v>16075</v>
      </c>
      <c r="AH53">
        <v>33364</v>
      </c>
      <c r="AI53">
        <v>739</v>
      </c>
      <c r="AJ53">
        <v>1700262</v>
      </c>
    </row>
    <row r="54" spans="1:36" x14ac:dyDescent="0.25">
      <c r="A54" t="s">
        <v>450</v>
      </c>
      <c r="B54" t="s">
        <v>80</v>
      </c>
      <c r="D54">
        <v>11331</v>
      </c>
      <c r="I54">
        <v>10496</v>
      </c>
      <c r="J54">
        <v>1531587</v>
      </c>
      <c r="K54">
        <v>1437938</v>
      </c>
      <c r="N54">
        <v>93650</v>
      </c>
      <c r="O54">
        <v>48058</v>
      </c>
      <c r="P54">
        <v>23383</v>
      </c>
      <c r="Q54">
        <v>129799</v>
      </c>
      <c r="R54">
        <v>19517</v>
      </c>
      <c r="S54">
        <v>183310</v>
      </c>
      <c r="T54">
        <v>1130668</v>
      </c>
      <c r="U54">
        <v>14300</v>
      </c>
      <c r="V54">
        <v>-25795</v>
      </c>
      <c r="W54">
        <v>1104873</v>
      </c>
      <c r="X54">
        <v>47423</v>
      </c>
      <c r="Y54">
        <v>33671</v>
      </c>
      <c r="Z54">
        <v>105163</v>
      </c>
      <c r="AA54">
        <v>33294</v>
      </c>
      <c r="AB54">
        <v>64497</v>
      </c>
      <c r="AC54">
        <v>16867</v>
      </c>
      <c r="AD54">
        <v>9857</v>
      </c>
      <c r="AE54">
        <v>1161848</v>
      </c>
      <c r="AF54">
        <v>36937</v>
      </c>
      <c r="AG54">
        <v>13673</v>
      </c>
      <c r="AH54">
        <v>21488</v>
      </c>
      <c r="AI54">
        <v>695</v>
      </c>
      <c r="AJ54">
        <v>1437938</v>
      </c>
    </row>
    <row r="55" spans="1:36" x14ac:dyDescent="0.25">
      <c r="A55" t="s">
        <v>451</v>
      </c>
      <c r="B55" t="s">
        <v>80</v>
      </c>
      <c r="D55">
        <v>9930</v>
      </c>
      <c r="I55">
        <v>10811</v>
      </c>
      <c r="J55">
        <v>1341436</v>
      </c>
      <c r="K55">
        <v>1256025</v>
      </c>
      <c r="N55">
        <v>85411</v>
      </c>
      <c r="O55">
        <v>37234</v>
      </c>
      <c r="P55">
        <v>57617</v>
      </c>
      <c r="Q55">
        <v>92628</v>
      </c>
      <c r="R55">
        <v>9905</v>
      </c>
      <c r="S55">
        <v>123879</v>
      </c>
      <c r="T55">
        <v>1015333</v>
      </c>
      <c r="U55">
        <v>9519</v>
      </c>
      <c r="V55">
        <v>-12561</v>
      </c>
      <c r="W55">
        <v>1002772</v>
      </c>
      <c r="X55">
        <v>33757</v>
      </c>
      <c r="Y55">
        <v>98537</v>
      </c>
      <c r="Z55">
        <v>29982</v>
      </c>
      <c r="AA55">
        <v>44597</v>
      </c>
      <c r="AB55">
        <v>59876</v>
      </c>
      <c r="AC55">
        <v>16085</v>
      </c>
      <c r="AD55">
        <v>7799</v>
      </c>
      <c r="AE55">
        <v>990331</v>
      </c>
      <c r="AF55">
        <v>29969</v>
      </c>
      <c r="AG55">
        <v>11605</v>
      </c>
      <c r="AH55">
        <v>26001</v>
      </c>
      <c r="AI55">
        <v>599</v>
      </c>
      <c r="AJ55">
        <v>1256025</v>
      </c>
    </row>
    <row r="56" spans="1:36" x14ac:dyDescent="0.25">
      <c r="A56" t="s">
        <v>452</v>
      </c>
      <c r="B56" t="s">
        <v>80</v>
      </c>
      <c r="D56">
        <v>8283</v>
      </c>
      <c r="I56">
        <v>10997</v>
      </c>
      <c r="J56">
        <v>1240711</v>
      </c>
      <c r="K56">
        <v>1163357</v>
      </c>
      <c r="N56">
        <v>77355</v>
      </c>
      <c r="O56">
        <v>37234</v>
      </c>
      <c r="P56">
        <v>24874</v>
      </c>
      <c r="Q56">
        <v>123085</v>
      </c>
      <c r="R56">
        <v>6304</v>
      </c>
      <c r="S56">
        <v>111723</v>
      </c>
      <c r="T56">
        <v>935271</v>
      </c>
      <c r="U56">
        <v>10813</v>
      </c>
      <c r="V56">
        <v>-12946</v>
      </c>
      <c r="W56">
        <v>922325</v>
      </c>
      <c r="X56">
        <v>32651</v>
      </c>
      <c r="Y56">
        <v>82538</v>
      </c>
      <c r="Z56">
        <v>26945</v>
      </c>
      <c r="AA56">
        <v>70603</v>
      </c>
      <c r="AB56">
        <v>57066</v>
      </c>
      <c r="AC56">
        <v>17835</v>
      </c>
      <c r="AD56">
        <v>6676</v>
      </c>
      <c r="AE56">
        <v>892785</v>
      </c>
      <c r="AF56">
        <v>27643</v>
      </c>
      <c r="AG56">
        <v>9610</v>
      </c>
      <c r="AH56">
        <v>19833</v>
      </c>
      <c r="AI56">
        <v>561</v>
      </c>
      <c r="AJ56">
        <v>1163357</v>
      </c>
    </row>
    <row r="57" spans="1:36" x14ac:dyDescent="0.25">
      <c r="A57" t="s">
        <v>346</v>
      </c>
      <c r="B57" t="s">
        <v>84</v>
      </c>
      <c r="D57">
        <v>2810</v>
      </c>
      <c r="I57">
        <v>1423</v>
      </c>
      <c r="J57">
        <v>602315</v>
      </c>
      <c r="K57">
        <v>555915</v>
      </c>
      <c r="N57">
        <v>46400</v>
      </c>
      <c r="O57">
        <v>29076</v>
      </c>
      <c r="P57">
        <v>41482</v>
      </c>
      <c r="Q57">
        <v>88120</v>
      </c>
      <c r="R57">
        <v>8395</v>
      </c>
      <c r="S57">
        <v>62817</v>
      </c>
      <c r="T57">
        <v>343404</v>
      </c>
      <c r="U57">
        <v>6160</v>
      </c>
      <c r="V57">
        <v>-4054</v>
      </c>
      <c r="W57">
        <v>339350</v>
      </c>
      <c r="X57">
        <v>57809</v>
      </c>
      <c r="Y57">
        <v>62598</v>
      </c>
      <c r="Z57">
        <v>49489</v>
      </c>
      <c r="AA57">
        <v>27</v>
      </c>
      <c r="AB57">
        <v>50938</v>
      </c>
      <c r="AC57">
        <v>10346</v>
      </c>
      <c r="AD57">
        <v>6017</v>
      </c>
      <c r="AE57">
        <v>370778</v>
      </c>
      <c r="AF57">
        <v>19274</v>
      </c>
      <c r="AG57">
        <v>4708</v>
      </c>
      <c r="AH57">
        <v>10562</v>
      </c>
      <c r="AI57">
        <v>1931</v>
      </c>
      <c r="AJ57">
        <v>555915</v>
      </c>
    </row>
    <row r="58" spans="1:36" x14ac:dyDescent="0.25">
      <c r="A58" t="s">
        <v>449</v>
      </c>
      <c r="B58" t="s">
        <v>84</v>
      </c>
      <c r="D58">
        <v>2938</v>
      </c>
      <c r="I58">
        <v>1315</v>
      </c>
      <c r="J58">
        <v>416273</v>
      </c>
      <c r="K58">
        <v>377278</v>
      </c>
      <c r="N58">
        <v>38995</v>
      </c>
      <c r="O58">
        <v>25303</v>
      </c>
      <c r="P58">
        <v>11273</v>
      </c>
      <c r="Q58">
        <v>40322</v>
      </c>
      <c r="R58">
        <v>8810</v>
      </c>
      <c r="S58">
        <v>50731</v>
      </c>
      <c r="T58">
        <v>263856</v>
      </c>
      <c r="U58">
        <v>4404</v>
      </c>
      <c r="V58">
        <v>-3102</v>
      </c>
      <c r="W58">
        <v>260755</v>
      </c>
      <c r="X58">
        <v>40128</v>
      </c>
      <c r="Y58">
        <v>49441</v>
      </c>
      <c r="Z58">
        <v>43213</v>
      </c>
      <c r="AA58">
        <v>10821</v>
      </c>
      <c r="AB58">
        <v>44162</v>
      </c>
      <c r="AC58">
        <v>5053</v>
      </c>
      <c r="AD58">
        <v>4404</v>
      </c>
      <c r="AE58">
        <v>215797</v>
      </c>
      <c r="AF58">
        <v>10758</v>
      </c>
      <c r="AG58">
        <v>3528</v>
      </c>
      <c r="AH58">
        <v>8000</v>
      </c>
      <c r="AI58">
        <v>2041</v>
      </c>
      <c r="AJ58">
        <v>377278</v>
      </c>
    </row>
    <row r="59" spans="1:36" x14ac:dyDescent="0.25">
      <c r="A59" t="s">
        <v>450</v>
      </c>
      <c r="B59" t="s">
        <v>84</v>
      </c>
      <c r="D59">
        <v>2446</v>
      </c>
      <c r="I59">
        <v>1366</v>
      </c>
      <c r="J59">
        <v>374612</v>
      </c>
      <c r="K59">
        <v>343821</v>
      </c>
      <c r="N59">
        <v>30790</v>
      </c>
      <c r="O59">
        <v>20073</v>
      </c>
      <c r="P59">
        <v>11848</v>
      </c>
      <c r="Q59">
        <v>55837</v>
      </c>
      <c r="R59">
        <v>105</v>
      </c>
      <c r="S59">
        <v>76835</v>
      </c>
      <c r="T59">
        <v>203211</v>
      </c>
      <c r="U59">
        <v>3360</v>
      </c>
      <c r="V59">
        <v>-2452</v>
      </c>
      <c r="W59">
        <v>200759</v>
      </c>
      <c r="X59">
        <v>25415</v>
      </c>
      <c r="Y59">
        <v>59852</v>
      </c>
      <c r="Z59">
        <v>47391</v>
      </c>
      <c r="AA59">
        <v>93</v>
      </c>
      <c r="AB59">
        <v>42756</v>
      </c>
      <c r="AC59">
        <v>4383</v>
      </c>
      <c r="AD59">
        <v>3256</v>
      </c>
      <c r="AE59">
        <v>183283</v>
      </c>
      <c r="AF59">
        <v>7495</v>
      </c>
      <c r="AG59">
        <v>2547</v>
      </c>
      <c r="AH59">
        <v>6290</v>
      </c>
      <c r="AI59">
        <v>1757</v>
      </c>
      <c r="AJ59">
        <v>343821</v>
      </c>
    </row>
    <row r="60" spans="1:36" x14ac:dyDescent="0.25">
      <c r="A60" t="s">
        <v>451</v>
      </c>
      <c r="B60" t="s">
        <v>84</v>
      </c>
      <c r="D60">
        <v>2257</v>
      </c>
      <c r="I60">
        <v>1059</v>
      </c>
      <c r="J60">
        <v>319127</v>
      </c>
      <c r="K60">
        <v>294423</v>
      </c>
      <c r="N60">
        <v>24704</v>
      </c>
      <c r="O60">
        <v>16088</v>
      </c>
      <c r="P60">
        <v>7788</v>
      </c>
      <c r="Q60">
        <v>44711</v>
      </c>
      <c r="R60">
        <v>100</v>
      </c>
      <c r="S60">
        <v>70869</v>
      </c>
      <c r="T60">
        <v>178323</v>
      </c>
      <c r="U60">
        <v>2357</v>
      </c>
      <c r="V60">
        <v>-1935</v>
      </c>
      <c r="W60">
        <v>176388</v>
      </c>
      <c r="X60">
        <v>15935</v>
      </c>
      <c r="Y60">
        <v>38994</v>
      </c>
      <c r="Z60">
        <v>36181</v>
      </c>
      <c r="AA60">
        <v>143</v>
      </c>
      <c r="AB60">
        <v>34332</v>
      </c>
      <c r="AC60">
        <v>4435</v>
      </c>
      <c r="AD60">
        <v>3091</v>
      </c>
      <c r="AE60">
        <v>174620</v>
      </c>
      <c r="AF60">
        <v>6900</v>
      </c>
      <c r="AG60">
        <v>1847</v>
      </c>
      <c r="AH60">
        <v>4939</v>
      </c>
      <c r="AI60">
        <v>1707</v>
      </c>
      <c r="AJ60">
        <v>294423</v>
      </c>
    </row>
    <row r="61" spans="1:36" x14ac:dyDescent="0.25">
      <c r="A61" t="s">
        <v>452</v>
      </c>
      <c r="B61" t="s">
        <v>84</v>
      </c>
      <c r="D61">
        <v>2005</v>
      </c>
      <c r="I61">
        <v>904</v>
      </c>
      <c r="J61">
        <v>229477</v>
      </c>
      <c r="K61">
        <v>209096</v>
      </c>
      <c r="N61">
        <v>20381</v>
      </c>
      <c r="O61">
        <v>9810</v>
      </c>
      <c r="P61">
        <v>4504</v>
      </c>
      <c r="Q61">
        <v>23855</v>
      </c>
      <c r="R61">
        <v>810</v>
      </c>
      <c r="S61">
        <v>40852</v>
      </c>
      <c r="T61">
        <v>146324</v>
      </c>
      <c r="U61">
        <v>1997</v>
      </c>
      <c r="V61">
        <v>-1625</v>
      </c>
      <c r="W61">
        <v>144700</v>
      </c>
      <c r="X61">
        <v>11805</v>
      </c>
      <c r="Y61">
        <v>26221</v>
      </c>
      <c r="Z61">
        <v>23573</v>
      </c>
      <c r="AA61">
        <v>209</v>
      </c>
      <c r="AB61">
        <v>25013</v>
      </c>
      <c r="AC61">
        <v>3249</v>
      </c>
      <c r="AD61">
        <v>3198</v>
      </c>
      <c r="AE61">
        <v>126019</v>
      </c>
      <c r="AF61">
        <v>5004</v>
      </c>
      <c r="AG61">
        <v>1248</v>
      </c>
      <c r="AH61">
        <v>6131</v>
      </c>
      <c r="AI61">
        <v>1309</v>
      </c>
      <c r="AJ61">
        <v>209096</v>
      </c>
    </row>
    <row r="62" spans="1:36" x14ac:dyDescent="0.25">
      <c r="A62" t="s">
        <v>346</v>
      </c>
      <c r="B62" t="s">
        <v>88</v>
      </c>
      <c r="D62">
        <v>3675</v>
      </c>
      <c r="I62">
        <v>4854</v>
      </c>
      <c r="J62">
        <v>944954</v>
      </c>
      <c r="K62">
        <v>848242</v>
      </c>
      <c r="N62">
        <v>96711</v>
      </c>
      <c r="O62">
        <v>52141</v>
      </c>
      <c r="P62">
        <v>66322</v>
      </c>
      <c r="Q62">
        <v>39120</v>
      </c>
      <c r="R62">
        <v>7230</v>
      </c>
      <c r="S62">
        <v>192790</v>
      </c>
      <c r="T62">
        <v>611049</v>
      </c>
      <c r="U62">
        <v>9805</v>
      </c>
      <c r="V62">
        <v>-11470</v>
      </c>
      <c r="W62">
        <v>599579</v>
      </c>
      <c r="X62">
        <v>29218</v>
      </c>
      <c r="Y62">
        <v>68813</v>
      </c>
      <c r="Z62">
        <v>30998</v>
      </c>
      <c r="AA62">
        <v>9</v>
      </c>
      <c r="AB62">
        <v>126463</v>
      </c>
      <c r="AC62">
        <v>13390</v>
      </c>
      <c r="AD62">
        <v>8669</v>
      </c>
      <c r="AE62">
        <v>567533</v>
      </c>
      <c r="AF62">
        <v>51628</v>
      </c>
      <c r="AG62">
        <v>12194</v>
      </c>
      <c r="AH62">
        <v>25560</v>
      </c>
      <c r="AI62">
        <v>3973</v>
      </c>
      <c r="AJ62">
        <v>848242</v>
      </c>
    </row>
    <row r="63" spans="1:36" x14ac:dyDescent="0.25">
      <c r="A63" t="s">
        <v>449</v>
      </c>
      <c r="B63" t="s">
        <v>88</v>
      </c>
      <c r="D63">
        <v>3744</v>
      </c>
      <c r="I63">
        <v>5074</v>
      </c>
      <c r="J63">
        <v>728532</v>
      </c>
      <c r="K63">
        <v>648919</v>
      </c>
      <c r="N63">
        <v>79613</v>
      </c>
      <c r="O63">
        <v>45340</v>
      </c>
      <c r="P63">
        <v>39655</v>
      </c>
      <c r="Q63">
        <v>24836</v>
      </c>
      <c r="R63">
        <v>8102</v>
      </c>
      <c r="S63">
        <v>164311</v>
      </c>
      <c r="T63">
        <v>460574</v>
      </c>
      <c r="U63">
        <v>5031</v>
      </c>
      <c r="V63">
        <v>-11976</v>
      </c>
      <c r="W63">
        <v>448599</v>
      </c>
      <c r="X63">
        <v>32901</v>
      </c>
      <c r="Y63">
        <v>33059</v>
      </c>
      <c r="Z63">
        <v>32057</v>
      </c>
      <c r="AA63">
        <v>32</v>
      </c>
      <c r="AB63">
        <v>96578</v>
      </c>
      <c r="AC63">
        <v>7688</v>
      </c>
      <c r="AD63">
        <v>6786</v>
      </c>
      <c r="AE63">
        <v>443606</v>
      </c>
      <c r="AF63">
        <v>41584</v>
      </c>
      <c r="AG63">
        <v>9289</v>
      </c>
      <c r="AH63">
        <v>19064</v>
      </c>
      <c r="AI63">
        <v>3664</v>
      </c>
      <c r="AJ63">
        <v>648919</v>
      </c>
    </row>
    <row r="64" spans="1:36" x14ac:dyDescent="0.25">
      <c r="A64" t="s">
        <v>450</v>
      </c>
      <c r="B64" t="s">
        <v>88</v>
      </c>
      <c r="D64">
        <v>3475</v>
      </c>
      <c r="I64">
        <v>4678</v>
      </c>
      <c r="J64">
        <v>607140</v>
      </c>
      <c r="K64">
        <v>544654</v>
      </c>
      <c r="N64">
        <v>62486</v>
      </c>
      <c r="O64">
        <v>37783</v>
      </c>
      <c r="P64">
        <v>38051</v>
      </c>
      <c r="Q64">
        <v>24155</v>
      </c>
      <c r="R64">
        <v>11909</v>
      </c>
      <c r="S64">
        <v>137185</v>
      </c>
      <c r="T64">
        <v>363555</v>
      </c>
      <c r="U64">
        <v>3268</v>
      </c>
      <c r="V64">
        <v>-8758</v>
      </c>
      <c r="W64">
        <v>354797</v>
      </c>
      <c r="X64">
        <v>32426</v>
      </c>
      <c r="Y64">
        <v>13871</v>
      </c>
      <c r="Z64">
        <v>45690</v>
      </c>
      <c r="AA64">
        <v>262</v>
      </c>
      <c r="AB64">
        <v>66887</v>
      </c>
      <c r="AC64">
        <v>5078</v>
      </c>
      <c r="AD64">
        <v>4599</v>
      </c>
      <c r="AE64">
        <v>384692</v>
      </c>
      <c r="AF64">
        <v>31254</v>
      </c>
      <c r="AG64">
        <v>7341</v>
      </c>
      <c r="AH64">
        <v>12915</v>
      </c>
      <c r="AI64">
        <v>2911</v>
      </c>
      <c r="AJ64">
        <v>544654</v>
      </c>
    </row>
    <row r="65" spans="1:36" x14ac:dyDescent="0.25">
      <c r="A65" t="s">
        <v>451</v>
      </c>
      <c r="B65" t="s">
        <v>88</v>
      </c>
      <c r="D65">
        <v>3109</v>
      </c>
      <c r="I65">
        <v>4311</v>
      </c>
      <c r="J65">
        <v>494982</v>
      </c>
      <c r="K65">
        <v>444883</v>
      </c>
      <c r="N65">
        <v>50099</v>
      </c>
      <c r="O65">
        <v>27988</v>
      </c>
      <c r="P65">
        <v>17297</v>
      </c>
      <c r="Q65">
        <v>41939</v>
      </c>
      <c r="R65">
        <v>5949</v>
      </c>
      <c r="S65">
        <v>103684</v>
      </c>
      <c r="T65">
        <v>298297</v>
      </c>
      <c r="U65">
        <v>3248</v>
      </c>
      <c r="V65">
        <v>-4354</v>
      </c>
      <c r="W65">
        <v>293943</v>
      </c>
      <c r="X65">
        <v>24465</v>
      </c>
      <c r="Y65">
        <v>24984</v>
      </c>
      <c r="Z65">
        <v>25892</v>
      </c>
      <c r="AA65">
        <v>15</v>
      </c>
      <c r="AB65">
        <v>50924</v>
      </c>
      <c r="AC65">
        <v>4766</v>
      </c>
      <c r="AD65">
        <v>3782</v>
      </c>
      <c r="AE65">
        <v>310960</v>
      </c>
      <c r="AF65">
        <v>31900</v>
      </c>
      <c r="AG65">
        <v>6225</v>
      </c>
      <c r="AH65">
        <v>12956</v>
      </c>
      <c r="AI65">
        <v>2193</v>
      </c>
      <c r="AJ65">
        <v>444883</v>
      </c>
    </row>
    <row r="66" spans="1:36" x14ac:dyDescent="0.25">
      <c r="A66" t="s">
        <v>452</v>
      </c>
      <c r="B66" t="s">
        <v>88</v>
      </c>
      <c r="D66">
        <v>2344</v>
      </c>
      <c r="I66">
        <v>2798</v>
      </c>
      <c r="J66">
        <v>411488</v>
      </c>
      <c r="K66">
        <v>371602</v>
      </c>
      <c r="N66">
        <v>39886</v>
      </c>
      <c r="O66">
        <v>23727</v>
      </c>
      <c r="P66">
        <v>14347</v>
      </c>
      <c r="Q66">
        <v>29339</v>
      </c>
      <c r="R66">
        <v>10549</v>
      </c>
      <c r="S66">
        <v>87684</v>
      </c>
      <c r="T66">
        <v>250331</v>
      </c>
      <c r="U66">
        <v>2898</v>
      </c>
      <c r="V66">
        <v>-3201</v>
      </c>
      <c r="W66">
        <v>247130</v>
      </c>
      <c r="X66">
        <v>17447</v>
      </c>
      <c r="Y66">
        <v>29550</v>
      </c>
      <c r="Z66">
        <v>20764</v>
      </c>
      <c r="AA66">
        <v>17</v>
      </c>
      <c r="AB66">
        <v>26289</v>
      </c>
      <c r="AC66">
        <v>4599</v>
      </c>
      <c r="AD66">
        <v>3772</v>
      </c>
      <c r="AE66">
        <v>272710</v>
      </c>
      <c r="AF66">
        <v>21971</v>
      </c>
      <c r="AG66">
        <v>4937</v>
      </c>
      <c r="AH66">
        <v>10342</v>
      </c>
      <c r="AI66">
        <v>1888</v>
      </c>
      <c r="AJ66">
        <v>371602</v>
      </c>
    </row>
    <row r="67" spans="1:36" x14ac:dyDescent="0.25">
      <c r="A67" t="s">
        <v>346</v>
      </c>
      <c r="B67" t="s">
        <v>92</v>
      </c>
      <c r="D67">
        <v>851</v>
      </c>
      <c r="I67">
        <v>1269</v>
      </c>
      <c r="J67">
        <v>266107</v>
      </c>
      <c r="K67">
        <v>235810</v>
      </c>
      <c r="N67">
        <v>30297</v>
      </c>
      <c r="O67">
        <v>24957</v>
      </c>
      <c r="P67">
        <v>2800</v>
      </c>
      <c r="Q67">
        <v>45808</v>
      </c>
      <c r="R67">
        <v>2891</v>
      </c>
      <c r="S67">
        <v>22766</v>
      </c>
      <c r="T67">
        <v>179752</v>
      </c>
      <c r="U67">
        <v>3483</v>
      </c>
      <c r="V67">
        <v>-2978</v>
      </c>
      <c r="W67">
        <v>176774</v>
      </c>
      <c r="X67">
        <v>12892</v>
      </c>
      <c r="Y67">
        <v>47047</v>
      </c>
      <c r="Z67">
        <v>19651</v>
      </c>
      <c r="AA67">
        <v>2539</v>
      </c>
      <c r="AB67">
        <v>16846</v>
      </c>
      <c r="AC67">
        <v>3743</v>
      </c>
      <c r="AD67">
        <v>3405</v>
      </c>
      <c r="AE67">
        <v>144840</v>
      </c>
      <c r="AF67">
        <v>4779</v>
      </c>
      <c r="AG67">
        <v>1715</v>
      </c>
      <c r="AH67">
        <v>3518</v>
      </c>
      <c r="AI67">
        <v>0</v>
      </c>
      <c r="AJ67">
        <v>235810</v>
      </c>
    </row>
    <row r="68" spans="1:36" x14ac:dyDescent="0.25">
      <c r="A68" t="s">
        <v>449</v>
      </c>
      <c r="B68" t="s">
        <v>92</v>
      </c>
      <c r="D68">
        <v>1038</v>
      </c>
      <c r="I68">
        <v>1086</v>
      </c>
      <c r="J68">
        <v>231423</v>
      </c>
      <c r="K68">
        <v>205191</v>
      </c>
      <c r="N68">
        <v>26232</v>
      </c>
      <c r="O68">
        <v>20403</v>
      </c>
      <c r="P68">
        <v>9827</v>
      </c>
      <c r="Q68">
        <v>41462</v>
      </c>
      <c r="R68">
        <v>3606</v>
      </c>
      <c r="S68">
        <v>12695</v>
      </c>
      <c r="T68">
        <v>153956</v>
      </c>
      <c r="U68">
        <v>2460</v>
      </c>
      <c r="V68">
        <v>-2433</v>
      </c>
      <c r="W68">
        <v>151523</v>
      </c>
      <c r="X68">
        <v>10128</v>
      </c>
      <c r="Y68">
        <v>44266</v>
      </c>
      <c r="Z68">
        <v>15454</v>
      </c>
      <c r="AA68">
        <v>3839</v>
      </c>
      <c r="AB68">
        <v>21505</v>
      </c>
      <c r="AC68">
        <v>3700</v>
      </c>
      <c r="AD68">
        <v>2594</v>
      </c>
      <c r="AE68">
        <v>115547</v>
      </c>
      <c r="AF68">
        <v>4565</v>
      </c>
      <c r="AG68">
        <v>1156</v>
      </c>
      <c r="AH68">
        <v>3469</v>
      </c>
      <c r="AI68">
        <v>0</v>
      </c>
      <c r="AJ68">
        <v>205191</v>
      </c>
    </row>
    <row r="69" spans="1:36" x14ac:dyDescent="0.25">
      <c r="A69" t="s">
        <v>450</v>
      </c>
      <c r="B69" t="s">
        <v>92</v>
      </c>
      <c r="D69">
        <v>1076</v>
      </c>
      <c r="I69">
        <v>883</v>
      </c>
      <c r="J69">
        <v>211664</v>
      </c>
      <c r="K69">
        <v>193000</v>
      </c>
      <c r="N69">
        <v>18663</v>
      </c>
      <c r="O69">
        <v>14785</v>
      </c>
      <c r="P69">
        <v>4799</v>
      </c>
      <c r="Q69">
        <v>35233</v>
      </c>
      <c r="R69">
        <v>7357</v>
      </c>
      <c r="S69">
        <v>29988</v>
      </c>
      <c r="T69">
        <v>127588</v>
      </c>
      <c r="U69">
        <v>2105</v>
      </c>
      <c r="V69">
        <v>-1782</v>
      </c>
      <c r="W69">
        <v>125807</v>
      </c>
      <c r="X69">
        <v>6456</v>
      </c>
      <c r="Y69">
        <v>35553</v>
      </c>
      <c r="Z69">
        <v>22813</v>
      </c>
      <c r="AA69">
        <v>2173</v>
      </c>
      <c r="AB69">
        <v>19053</v>
      </c>
      <c r="AC69">
        <v>2948</v>
      </c>
      <c r="AD69">
        <v>1680</v>
      </c>
      <c r="AE69">
        <v>109785</v>
      </c>
      <c r="AF69">
        <v>3575</v>
      </c>
      <c r="AG69">
        <v>856</v>
      </c>
      <c r="AH69">
        <v>2212</v>
      </c>
      <c r="AI69">
        <v>0</v>
      </c>
      <c r="AJ69">
        <v>193000</v>
      </c>
    </row>
    <row r="70" spans="1:36" x14ac:dyDescent="0.25">
      <c r="A70" t="s">
        <v>451</v>
      </c>
      <c r="B70" t="s">
        <v>92</v>
      </c>
      <c r="D70">
        <v>1012</v>
      </c>
      <c r="I70">
        <v>862</v>
      </c>
      <c r="J70">
        <v>180207</v>
      </c>
      <c r="K70">
        <v>166537</v>
      </c>
      <c r="N70">
        <v>13670</v>
      </c>
      <c r="O70">
        <v>12087</v>
      </c>
      <c r="P70">
        <v>3374</v>
      </c>
      <c r="Q70">
        <v>25641</v>
      </c>
      <c r="R70">
        <v>100</v>
      </c>
      <c r="S70">
        <v>34977</v>
      </c>
      <c r="T70">
        <v>108869</v>
      </c>
      <c r="U70">
        <v>2021</v>
      </c>
      <c r="V70">
        <v>-1108</v>
      </c>
      <c r="W70">
        <v>107761</v>
      </c>
      <c r="X70">
        <v>6094</v>
      </c>
      <c r="Y70">
        <v>25388</v>
      </c>
      <c r="Z70">
        <v>17128</v>
      </c>
      <c r="AA70">
        <v>206</v>
      </c>
      <c r="AB70">
        <v>7065</v>
      </c>
      <c r="AC70">
        <v>3065</v>
      </c>
      <c r="AD70">
        <v>2598</v>
      </c>
      <c r="AE70">
        <v>113277</v>
      </c>
      <c r="AF70">
        <v>3472</v>
      </c>
      <c r="AG70">
        <v>456</v>
      </c>
      <c r="AH70">
        <v>1127</v>
      </c>
      <c r="AI70">
        <v>0</v>
      </c>
      <c r="AJ70">
        <v>166537</v>
      </c>
    </row>
    <row r="71" spans="1:36" x14ac:dyDescent="0.25">
      <c r="A71" t="s">
        <v>452</v>
      </c>
      <c r="B71" t="s">
        <v>92</v>
      </c>
      <c r="D71">
        <v>1290</v>
      </c>
      <c r="I71">
        <v>771</v>
      </c>
      <c r="J71">
        <v>157398</v>
      </c>
      <c r="K71">
        <v>146472</v>
      </c>
      <c r="N71">
        <v>10926</v>
      </c>
      <c r="O71">
        <v>9369</v>
      </c>
      <c r="P71">
        <v>3232</v>
      </c>
      <c r="Q71">
        <v>24135</v>
      </c>
      <c r="R71">
        <v>1265</v>
      </c>
      <c r="S71">
        <v>22038</v>
      </c>
      <c r="T71">
        <v>98614</v>
      </c>
      <c r="U71">
        <v>2280</v>
      </c>
      <c r="V71">
        <v>-1129</v>
      </c>
      <c r="W71">
        <v>97484</v>
      </c>
      <c r="X71">
        <v>6909</v>
      </c>
      <c r="Y71">
        <v>21275</v>
      </c>
      <c r="Z71">
        <v>10195</v>
      </c>
      <c r="AA71">
        <v>239</v>
      </c>
      <c r="AB71">
        <v>15679</v>
      </c>
      <c r="AC71">
        <v>3019</v>
      </c>
      <c r="AD71">
        <v>3380</v>
      </c>
      <c r="AE71">
        <v>95727</v>
      </c>
      <c r="AF71">
        <v>3357</v>
      </c>
      <c r="AG71">
        <v>232</v>
      </c>
      <c r="AH71">
        <v>1325</v>
      </c>
      <c r="AI71">
        <v>0</v>
      </c>
      <c r="AJ71">
        <v>146472</v>
      </c>
    </row>
    <row r="72" spans="1:36" x14ac:dyDescent="0.25">
      <c r="A72" t="s">
        <v>346</v>
      </c>
      <c r="B72" t="s">
        <v>96</v>
      </c>
      <c r="D72">
        <v>1371</v>
      </c>
      <c r="I72">
        <v>5229</v>
      </c>
      <c r="J72">
        <v>630425</v>
      </c>
      <c r="K72">
        <v>580545</v>
      </c>
      <c r="N72">
        <v>49880</v>
      </c>
      <c r="O72">
        <v>36194</v>
      </c>
      <c r="P72">
        <v>54764</v>
      </c>
      <c r="Q72">
        <v>54826</v>
      </c>
      <c r="R72">
        <v>8841</v>
      </c>
      <c r="S72">
        <v>40272</v>
      </c>
      <c r="T72">
        <v>438464</v>
      </c>
      <c r="U72">
        <v>12483</v>
      </c>
      <c r="V72">
        <v>-9700</v>
      </c>
      <c r="W72">
        <v>428764</v>
      </c>
      <c r="X72">
        <v>36477</v>
      </c>
      <c r="Y72">
        <v>65293</v>
      </c>
      <c r="Z72">
        <v>5480</v>
      </c>
      <c r="AA72">
        <v>1334</v>
      </c>
      <c r="AB72">
        <v>42822</v>
      </c>
      <c r="AC72">
        <v>14065</v>
      </c>
      <c r="AD72">
        <v>14559</v>
      </c>
      <c r="AE72">
        <v>447503</v>
      </c>
      <c r="AF72">
        <v>16405</v>
      </c>
      <c r="AG72">
        <v>4034</v>
      </c>
      <c r="AH72">
        <v>8896</v>
      </c>
      <c r="AI72">
        <v>0</v>
      </c>
      <c r="AJ72">
        <v>580545</v>
      </c>
    </row>
    <row r="73" spans="1:36" x14ac:dyDescent="0.25">
      <c r="A73" t="s">
        <v>449</v>
      </c>
      <c r="B73" t="s">
        <v>96</v>
      </c>
      <c r="D73">
        <v>1898</v>
      </c>
      <c r="I73">
        <v>4954</v>
      </c>
      <c r="J73">
        <v>550904</v>
      </c>
      <c r="K73">
        <v>508000</v>
      </c>
      <c r="N73">
        <v>42904</v>
      </c>
      <c r="O73">
        <v>30674</v>
      </c>
      <c r="P73">
        <v>15146</v>
      </c>
      <c r="Q73">
        <v>52457</v>
      </c>
      <c r="R73">
        <v>10652</v>
      </c>
      <c r="S73">
        <v>33003</v>
      </c>
      <c r="T73">
        <v>385633</v>
      </c>
      <c r="U73">
        <v>10853</v>
      </c>
      <c r="V73">
        <v>-7058</v>
      </c>
      <c r="W73">
        <v>378575</v>
      </c>
      <c r="X73">
        <v>54049</v>
      </c>
      <c r="Y73">
        <v>72871</v>
      </c>
      <c r="Z73">
        <v>5413</v>
      </c>
      <c r="AA73">
        <v>9715</v>
      </c>
      <c r="AB73">
        <v>36440</v>
      </c>
      <c r="AC73">
        <v>9069</v>
      </c>
      <c r="AD73">
        <v>15296</v>
      </c>
      <c r="AE73">
        <v>361676</v>
      </c>
      <c r="AF73">
        <v>20269</v>
      </c>
      <c r="AG73">
        <v>4062</v>
      </c>
      <c r="AH73">
        <v>7331</v>
      </c>
      <c r="AI73">
        <v>0</v>
      </c>
      <c r="AJ73">
        <v>508000</v>
      </c>
    </row>
    <row r="74" spans="1:36" x14ac:dyDescent="0.25">
      <c r="A74" t="s">
        <v>450</v>
      </c>
      <c r="B74" t="s">
        <v>96</v>
      </c>
      <c r="D74">
        <v>1878</v>
      </c>
      <c r="I74">
        <v>4979</v>
      </c>
      <c r="J74">
        <v>506604</v>
      </c>
      <c r="K74">
        <v>471073</v>
      </c>
      <c r="N74">
        <v>35532</v>
      </c>
      <c r="O74">
        <v>26674</v>
      </c>
      <c r="P74">
        <v>14352</v>
      </c>
      <c r="Q74">
        <v>55579</v>
      </c>
      <c r="R74">
        <v>8593</v>
      </c>
      <c r="S74">
        <v>25239</v>
      </c>
      <c r="T74">
        <v>362416</v>
      </c>
      <c r="U74">
        <v>6113</v>
      </c>
      <c r="V74">
        <v>-4638</v>
      </c>
      <c r="W74">
        <v>357779</v>
      </c>
      <c r="X74">
        <v>37993</v>
      </c>
      <c r="Y74">
        <v>74429</v>
      </c>
      <c r="Z74">
        <v>5304</v>
      </c>
      <c r="AA74">
        <v>1511</v>
      </c>
      <c r="AB74">
        <v>46292</v>
      </c>
      <c r="AC74">
        <v>7687</v>
      </c>
      <c r="AD74">
        <v>6132</v>
      </c>
      <c r="AE74">
        <v>327197</v>
      </c>
      <c r="AF74">
        <v>11388</v>
      </c>
      <c r="AG74">
        <v>2923</v>
      </c>
      <c r="AH74">
        <v>4784</v>
      </c>
      <c r="AI74">
        <v>0</v>
      </c>
      <c r="AJ74">
        <v>471073</v>
      </c>
    </row>
    <row r="75" spans="1:36" x14ac:dyDescent="0.25">
      <c r="A75" t="s">
        <v>451</v>
      </c>
      <c r="B75" t="s">
        <v>96</v>
      </c>
      <c r="D75">
        <v>1620</v>
      </c>
      <c r="I75">
        <v>4866</v>
      </c>
      <c r="J75">
        <v>412680</v>
      </c>
      <c r="K75">
        <v>388643</v>
      </c>
      <c r="N75">
        <v>24036</v>
      </c>
      <c r="O75">
        <v>17510</v>
      </c>
      <c r="P75">
        <v>14806</v>
      </c>
      <c r="Q75">
        <v>31154</v>
      </c>
      <c r="R75">
        <v>97</v>
      </c>
      <c r="S75">
        <v>28774</v>
      </c>
      <c r="T75">
        <v>305637</v>
      </c>
      <c r="U75">
        <v>5599</v>
      </c>
      <c r="V75">
        <v>-3438</v>
      </c>
      <c r="W75">
        <v>302199</v>
      </c>
      <c r="X75">
        <v>29030</v>
      </c>
      <c r="Y75">
        <v>21838</v>
      </c>
      <c r="Z75">
        <v>17124</v>
      </c>
      <c r="AA75">
        <v>610</v>
      </c>
      <c r="AB75">
        <v>31034</v>
      </c>
      <c r="AC75">
        <v>8633</v>
      </c>
      <c r="AD75">
        <v>7561</v>
      </c>
      <c r="AE75">
        <v>303582</v>
      </c>
      <c r="AF75">
        <v>10942</v>
      </c>
      <c r="AG75">
        <v>2204</v>
      </c>
      <c r="AH75">
        <v>4323</v>
      </c>
      <c r="AI75">
        <v>0</v>
      </c>
      <c r="AJ75">
        <v>388643</v>
      </c>
    </row>
    <row r="76" spans="1:36" x14ac:dyDescent="0.25">
      <c r="A76" t="s">
        <v>452</v>
      </c>
      <c r="B76" t="s">
        <v>96</v>
      </c>
      <c r="D76">
        <v>1755</v>
      </c>
      <c r="I76">
        <v>4818</v>
      </c>
      <c r="J76">
        <v>365254</v>
      </c>
      <c r="K76">
        <v>346747</v>
      </c>
      <c r="N76">
        <v>18507</v>
      </c>
      <c r="O76">
        <v>12036</v>
      </c>
      <c r="P76">
        <v>10163</v>
      </c>
      <c r="Q76">
        <v>33617</v>
      </c>
      <c r="R76">
        <v>91</v>
      </c>
      <c r="S76">
        <v>21738</v>
      </c>
      <c r="T76">
        <v>265162</v>
      </c>
      <c r="U76">
        <v>5056</v>
      </c>
      <c r="V76">
        <v>-3130</v>
      </c>
      <c r="W76">
        <v>262031</v>
      </c>
      <c r="X76">
        <v>30868</v>
      </c>
      <c r="Y76">
        <v>31626</v>
      </c>
      <c r="Z76">
        <v>16998</v>
      </c>
      <c r="AA76">
        <v>725</v>
      </c>
      <c r="AB76">
        <v>26733</v>
      </c>
      <c r="AC76">
        <v>8428</v>
      </c>
      <c r="AD76">
        <v>8065</v>
      </c>
      <c r="AE76">
        <v>259237</v>
      </c>
      <c r="AF76">
        <v>8919</v>
      </c>
      <c r="AG76">
        <v>1817</v>
      </c>
      <c r="AH76">
        <v>4608</v>
      </c>
      <c r="AI76">
        <v>0</v>
      </c>
      <c r="AJ76">
        <v>346747</v>
      </c>
    </row>
    <row r="77" spans="1:36" x14ac:dyDescent="0.25">
      <c r="A77" t="s">
        <v>346</v>
      </c>
      <c r="B77" t="s">
        <v>98</v>
      </c>
      <c r="D77">
        <v>7545</v>
      </c>
      <c r="I77">
        <v>7269</v>
      </c>
      <c r="J77">
        <v>674390</v>
      </c>
      <c r="K77">
        <v>628656</v>
      </c>
      <c r="N77">
        <v>45734</v>
      </c>
      <c r="O77">
        <v>18852</v>
      </c>
      <c r="P77">
        <v>12848</v>
      </c>
      <c r="Q77">
        <v>50114</v>
      </c>
      <c r="R77">
        <v>219</v>
      </c>
      <c r="S77">
        <v>74718</v>
      </c>
      <c r="T77">
        <v>482731</v>
      </c>
      <c r="U77">
        <v>10984</v>
      </c>
      <c r="V77">
        <v>-7562</v>
      </c>
      <c r="W77">
        <v>475169</v>
      </c>
      <c r="X77">
        <v>46506</v>
      </c>
      <c r="Y77">
        <v>34386</v>
      </c>
      <c r="Z77">
        <v>3564</v>
      </c>
      <c r="AA77">
        <v>19</v>
      </c>
      <c r="AB77">
        <v>28992</v>
      </c>
      <c r="AC77">
        <v>11644</v>
      </c>
      <c r="AD77">
        <v>5687</v>
      </c>
      <c r="AE77">
        <v>510744</v>
      </c>
      <c r="AF77">
        <v>50535</v>
      </c>
      <c r="AG77">
        <v>4971</v>
      </c>
      <c r="AH77">
        <v>20387</v>
      </c>
      <c r="AI77">
        <v>0</v>
      </c>
      <c r="AJ77">
        <v>628656</v>
      </c>
    </row>
    <row r="78" spans="1:36" x14ac:dyDescent="0.25">
      <c r="A78" t="s">
        <v>449</v>
      </c>
      <c r="B78" t="s">
        <v>98</v>
      </c>
      <c r="D78">
        <v>7850</v>
      </c>
      <c r="I78">
        <v>7548</v>
      </c>
      <c r="J78">
        <v>591908</v>
      </c>
      <c r="K78">
        <v>553281</v>
      </c>
      <c r="N78">
        <v>38627</v>
      </c>
      <c r="O78">
        <v>18852</v>
      </c>
      <c r="P78">
        <v>12286</v>
      </c>
      <c r="Q78">
        <v>24968</v>
      </c>
      <c r="R78">
        <v>325</v>
      </c>
      <c r="S78">
        <v>68889</v>
      </c>
      <c r="T78">
        <v>438628</v>
      </c>
      <c r="U78">
        <v>4299</v>
      </c>
      <c r="V78">
        <v>-5630</v>
      </c>
      <c r="W78">
        <v>432998</v>
      </c>
      <c r="X78">
        <v>36831</v>
      </c>
      <c r="Y78">
        <v>21730</v>
      </c>
      <c r="Z78">
        <v>6701</v>
      </c>
      <c r="AA78">
        <v>9901</v>
      </c>
      <c r="AB78">
        <v>25820</v>
      </c>
      <c r="AC78">
        <v>7517</v>
      </c>
      <c r="AD78">
        <v>5079</v>
      </c>
      <c r="AE78">
        <v>454740</v>
      </c>
      <c r="AF78">
        <v>34148</v>
      </c>
      <c r="AG78">
        <v>4223</v>
      </c>
      <c r="AH78">
        <v>13972</v>
      </c>
      <c r="AI78">
        <v>0</v>
      </c>
      <c r="AJ78">
        <v>553281</v>
      </c>
    </row>
    <row r="79" spans="1:36" x14ac:dyDescent="0.25">
      <c r="A79" t="s">
        <v>450</v>
      </c>
      <c r="B79" t="s">
        <v>98</v>
      </c>
      <c r="D79">
        <v>8222</v>
      </c>
      <c r="I79">
        <v>8195</v>
      </c>
      <c r="J79">
        <v>521117</v>
      </c>
      <c r="K79">
        <v>486856</v>
      </c>
      <c r="N79">
        <v>34261</v>
      </c>
      <c r="O79">
        <v>18852</v>
      </c>
      <c r="P79">
        <v>12170</v>
      </c>
      <c r="Q79">
        <v>7678</v>
      </c>
      <c r="R79">
        <v>675</v>
      </c>
      <c r="S79">
        <v>69756</v>
      </c>
      <c r="T79">
        <v>387930</v>
      </c>
      <c r="U79">
        <v>5832</v>
      </c>
      <c r="V79">
        <v>-6917</v>
      </c>
      <c r="W79">
        <v>381012</v>
      </c>
      <c r="X79">
        <v>33219</v>
      </c>
      <c r="Y79">
        <v>9191</v>
      </c>
      <c r="Z79">
        <v>6038</v>
      </c>
      <c r="AA79">
        <v>523</v>
      </c>
      <c r="AB79">
        <v>21104</v>
      </c>
      <c r="AC79">
        <v>5884</v>
      </c>
      <c r="AD79">
        <v>9951</v>
      </c>
      <c r="AE79">
        <v>427387</v>
      </c>
      <c r="AF79">
        <v>22226</v>
      </c>
      <c r="AG79">
        <v>3715</v>
      </c>
      <c r="AH79">
        <v>9907</v>
      </c>
      <c r="AI79">
        <v>0</v>
      </c>
      <c r="AJ79">
        <v>486856</v>
      </c>
    </row>
    <row r="80" spans="1:36" x14ac:dyDescent="0.25">
      <c r="A80" t="s">
        <v>451</v>
      </c>
      <c r="B80" t="s">
        <v>98</v>
      </c>
      <c r="D80">
        <v>7679</v>
      </c>
      <c r="I80">
        <v>8575</v>
      </c>
      <c r="J80">
        <v>492516</v>
      </c>
      <c r="K80">
        <v>463560</v>
      </c>
      <c r="N80">
        <v>28956</v>
      </c>
      <c r="O80">
        <v>18852</v>
      </c>
      <c r="P80">
        <v>10053</v>
      </c>
      <c r="Q80">
        <v>17644</v>
      </c>
      <c r="R80">
        <v>754</v>
      </c>
      <c r="S80">
        <v>75281</v>
      </c>
      <c r="T80">
        <v>340268</v>
      </c>
      <c r="U80">
        <v>5780</v>
      </c>
      <c r="V80">
        <v>-5414</v>
      </c>
      <c r="W80">
        <v>334855</v>
      </c>
      <c r="X80">
        <v>37356</v>
      </c>
      <c r="Y80">
        <v>3988</v>
      </c>
      <c r="Z80">
        <v>3892</v>
      </c>
      <c r="AA80">
        <v>144</v>
      </c>
      <c r="AB80">
        <v>11144</v>
      </c>
      <c r="AC80">
        <v>6924</v>
      </c>
      <c r="AD80">
        <v>17500</v>
      </c>
      <c r="AE80">
        <v>427972</v>
      </c>
      <c r="AF80">
        <v>16191</v>
      </c>
      <c r="AG80">
        <v>3337</v>
      </c>
      <c r="AH80">
        <v>7304</v>
      </c>
      <c r="AI80">
        <v>0</v>
      </c>
      <c r="AJ80">
        <v>463560</v>
      </c>
    </row>
    <row r="81" spans="1:36" x14ac:dyDescent="0.25">
      <c r="A81" t="s">
        <v>452</v>
      </c>
      <c r="B81" t="s">
        <v>98</v>
      </c>
      <c r="D81">
        <v>8269</v>
      </c>
      <c r="I81">
        <v>8290</v>
      </c>
      <c r="J81">
        <v>453581</v>
      </c>
      <c r="K81">
        <v>426839</v>
      </c>
      <c r="N81">
        <v>26742</v>
      </c>
      <c r="O81">
        <v>18852</v>
      </c>
      <c r="P81">
        <v>12110</v>
      </c>
      <c r="Q81">
        <v>12717</v>
      </c>
      <c r="R81">
        <v>434</v>
      </c>
      <c r="S81">
        <v>76601</v>
      </c>
      <c r="T81">
        <v>296030</v>
      </c>
      <c r="U81">
        <v>5733</v>
      </c>
      <c r="V81">
        <v>-3971</v>
      </c>
      <c r="W81">
        <v>292059</v>
      </c>
      <c r="X81">
        <v>42653</v>
      </c>
      <c r="Y81">
        <v>400</v>
      </c>
      <c r="Z81">
        <v>3126</v>
      </c>
      <c r="AA81">
        <v>242</v>
      </c>
      <c r="AB81">
        <v>9490</v>
      </c>
      <c r="AC81">
        <v>7105</v>
      </c>
      <c r="AD81">
        <v>19539</v>
      </c>
      <c r="AE81">
        <v>400844</v>
      </c>
      <c r="AF81">
        <v>12654</v>
      </c>
      <c r="AG81">
        <v>2964</v>
      </c>
      <c r="AH81">
        <v>5412</v>
      </c>
      <c r="AI81">
        <v>0</v>
      </c>
      <c r="AJ81">
        <v>426839</v>
      </c>
    </row>
    <row r="82" spans="1:36" x14ac:dyDescent="0.25">
      <c r="A82" t="s">
        <v>346</v>
      </c>
      <c r="B82" t="s">
        <v>102</v>
      </c>
      <c r="D82">
        <v>3621</v>
      </c>
      <c r="I82">
        <v>8893</v>
      </c>
      <c r="J82">
        <v>849482</v>
      </c>
      <c r="K82">
        <v>717854</v>
      </c>
      <c r="N82">
        <v>131628</v>
      </c>
      <c r="O82">
        <v>35225</v>
      </c>
      <c r="P82">
        <v>27141</v>
      </c>
      <c r="Q82">
        <v>80127</v>
      </c>
      <c r="R82">
        <v>24047</v>
      </c>
      <c r="S82">
        <v>112473</v>
      </c>
      <c r="T82">
        <v>518642</v>
      </c>
      <c r="U82">
        <v>5999</v>
      </c>
      <c r="V82">
        <v>-6128</v>
      </c>
      <c r="W82">
        <v>512514</v>
      </c>
      <c r="X82">
        <v>80543</v>
      </c>
      <c r="Y82">
        <v>50620</v>
      </c>
      <c r="Z82">
        <v>102553</v>
      </c>
      <c r="AA82">
        <v>0</v>
      </c>
      <c r="AB82">
        <v>84703</v>
      </c>
      <c r="AC82">
        <v>9419</v>
      </c>
      <c r="AD82">
        <v>9681</v>
      </c>
      <c r="AE82">
        <v>454661</v>
      </c>
      <c r="AF82">
        <v>25317</v>
      </c>
      <c r="AG82">
        <v>45029</v>
      </c>
      <c r="AH82">
        <v>49025</v>
      </c>
      <c r="AI82">
        <v>1317</v>
      </c>
      <c r="AJ82">
        <v>717854</v>
      </c>
    </row>
    <row r="83" spans="1:36" x14ac:dyDescent="0.25">
      <c r="A83" t="s">
        <v>449</v>
      </c>
      <c r="B83" t="s">
        <v>102</v>
      </c>
      <c r="D83">
        <v>4216</v>
      </c>
      <c r="I83">
        <v>8411</v>
      </c>
      <c r="J83">
        <v>699033</v>
      </c>
      <c r="K83">
        <v>585608</v>
      </c>
      <c r="N83">
        <v>113425</v>
      </c>
      <c r="O83">
        <v>35172</v>
      </c>
      <c r="P83">
        <v>11476</v>
      </c>
      <c r="Q83">
        <v>69925</v>
      </c>
      <c r="R83">
        <v>13050</v>
      </c>
      <c r="S83">
        <v>104626</v>
      </c>
      <c r="T83">
        <v>420524</v>
      </c>
      <c r="U83">
        <v>3033</v>
      </c>
      <c r="V83">
        <v>-4771</v>
      </c>
      <c r="W83">
        <v>415752</v>
      </c>
      <c r="X83">
        <v>70517</v>
      </c>
      <c r="Y83">
        <v>61294</v>
      </c>
      <c r="Z83">
        <v>106269</v>
      </c>
      <c r="AA83">
        <v>8</v>
      </c>
      <c r="AB83">
        <v>34007</v>
      </c>
      <c r="AC83">
        <v>6144</v>
      </c>
      <c r="AD83">
        <v>8029</v>
      </c>
      <c r="AE83">
        <v>358404</v>
      </c>
      <c r="AF83">
        <v>23775</v>
      </c>
      <c r="AG83">
        <v>11609</v>
      </c>
      <c r="AH83">
        <v>64483</v>
      </c>
      <c r="AI83">
        <v>1129</v>
      </c>
      <c r="AJ83">
        <v>585608</v>
      </c>
    </row>
    <row r="84" spans="1:36" x14ac:dyDescent="0.25">
      <c r="A84" t="s">
        <v>450</v>
      </c>
      <c r="B84" t="s">
        <v>102</v>
      </c>
      <c r="D84">
        <v>3579</v>
      </c>
      <c r="I84">
        <v>7224</v>
      </c>
      <c r="J84">
        <v>568729</v>
      </c>
      <c r="K84">
        <v>475687</v>
      </c>
      <c r="N84">
        <v>93041</v>
      </c>
      <c r="O84">
        <v>35109</v>
      </c>
      <c r="P84">
        <v>4909</v>
      </c>
      <c r="Q84">
        <v>39451</v>
      </c>
      <c r="R84">
        <v>31065</v>
      </c>
      <c r="S84">
        <v>102670</v>
      </c>
      <c r="T84">
        <v>347341</v>
      </c>
      <c r="U84">
        <v>2294</v>
      </c>
      <c r="V84">
        <v>-3736</v>
      </c>
      <c r="W84">
        <v>343606</v>
      </c>
      <c r="X84">
        <v>34711</v>
      </c>
      <c r="Y84">
        <v>45606</v>
      </c>
      <c r="Z84">
        <v>66853</v>
      </c>
      <c r="AA84">
        <v>1</v>
      </c>
      <c r="AB84">
        <v>33680</v>
      </c>
      <c r="AC84">
        <v>3122</v>
      </c>
      <c r="AD84">
        <v>5808</v>
      </c>
      <c r="AE84">
        <v>314753</v>
      </c>
      <c r="AF84">
        <v>14796</v>
      </c>
      <c r="AG84">
        <v>9156</v>
      </c>
      <c r="AH84">
        <v>47453</v>
      </c>
      <c r="AI84">
        <v>847</v>
      </c>
      <c r="AJ84">
        <v>475687</v>
      </c>
    </row>
    <row r="85" spans="1:36" x14ac:dyDescent="0.25">
      <c r="A85" t="s">
        <v>451</v>
      </c>
      <c r="B85" t="s">
        <v>102</v>
      </c>
      <c r="D85">
        <v>3664</v>
      </c>
      <c r="I85">
        <v>4613</v>
      </c>
      <c r="J85">
        <v>439603</v>
      </c>
      <c r="K85">
        <v>364988</v>
      </c>
      <c r="N85">
        <v>74615</v>
      </c>
      <c r="O85">
        <v>35049</v>
      </c>
      <c r="P85">
        <v>10253</v>
      </c>
      <c r="Q85">
        <v>21113</v>
      </c>
      <c r="R85">
        <v>7882</v>
      </c>
      <c r="S85">
        <v>92807</v>
      </c>
      <c r="T85">
        <v>277525</v>
      </c>
      <c r="U85">
        <v>1295</v>
      </c>
      <c r="V85">
        <v>-2214</v>
      </c>
      <c r="W85">
        <v>275310</v>
      </c>
      <c r="X85">
        <v>22836</v>
      </c>
      <c r="Y85">
        <v>21232</v>
      </c>
      <c r="Z85">
        <v>26253</v>
      </c>
      <c r="AA85">
        <v>0</v>
      </c>
      <c r="AB85">
        <v>27900</v>
      </c>
      <c r="AC85">
        <v>3252</v>
      </c>
      <c r="AD85">
        <v>5185</v>
      </c>
      <c r="AE85">
        <v>277459</v>
      </c>
      <c r="AF85">
        <v>11878</v>
      </c>
      <c r="AG85">
        <v>6790</v>
      </c>
      <c r="AH85">
        <v>31816</v>
      </c>
      <c r="AI85">
        <v>484</v>
      </c>
      <c r="AJ85">
        <v>364988</v>
      </c>
    </row>
    <row r="86" spans="1:36" x14ac:dyDescent="0.25">
      <c r="A86" t="s">
        <v>452</v>
      </c>
      <c r="B86" t="s">
        <v>102</v>
      </c>
      <c r="D86">
        <v>4821</v>
      </c>
      <c r="I86">
        <v>3208</v>
      </c>
      <c r="J86">
        <v>383699</v>
      </c>
      <c r="K86">
        <v>321627</v>
      </c>
      <c r="N86">
        <v>62073</v>
      </c>
      <c r="O86">
        <v>35001</v>
      </c>
      <c r="P86">
        <v>3192</v>
      </c>
      <c r="Q86">
        <v>38596</v>
      </c>
      <c r="R86">
        <v>9394</v>
      </c>
      <c r="S86">
        <v>76108</v>
      </c>
      <c r="T86">
        <v>230802</v>
      </c>
      <c r="U86">
        <v>3078</v>
      </c>
      <c r="V86">
        <v>-2917</v>
      </c>
      <c r="W86">
        <v>227885</v>
      </c>
      <c r="X86">
        <v>19334</v>
      </c>
      <c r="Y86">
        <v>38632</v>
      </c>
      <c r="Z86">
        <v>22634</v>
      </c>
      <c r="AA86">
        <v>0</v>
      </c>
      <c r="AB86">
        <v>17461</v>
      </c>
      <c r="AC86">
        <v>3479</v>
      </c>
      <c r="AD86">
        <v>5554</v>
      </c>
      <c r="AE86">
        <v>231297</v>
      </c>
      <c r="AF86">
        <v>11169</v>
      </c>
      <c r="AG86">
        <v>5173</v>
      </c>
      <c r="AH86">
        <v>21131</v>
      </c>
      <c r="AI86">
        <v>291</v>
      </c>
      <c r="AJ86">
        <v>321627</v>
      </c>
    </row>
    <row r="87" spans="1:36" x14ac:dyDescent="0.25">
      <c r="A87" t="s">
        <v>346</v>
      </c>
      <c r="B87" t="s">
        <v>105</v>
      </c>
      <c r="D87">
        <v>2339</v>
      </c>
      <c r="I87">
        <v>1059</v>
      </c>
      <c r="J87">
        <v>356637</v>
      </c>
      <c r="K87">
        <v>323894</v>
      </c>
      <c r="N87">
        <v>32743</v>
      </c>
      <c r="O87">
        <v>22016</v>
      </c>
      <c r="P87">
        <v>9212</v>
      </c>
      <c r="Q87">
        <v>33888</v>
      </c>
      <c r="R87">
        <v>18464</v>
      </c>
      <c r="S87">
        <v>65336</v>
      </c>
      <c r="T87">
        <v>205262</v>
      </c>
      <c r="U87">
        <v>4200</v>
      </c>
      <c r="V87">
        <v>-2676</v>
      </c>
      <c r="W87">
        <v>202586</v>
      </c>
      <c r="X87">
        <v>23662</v>
      </c>
      <c r="Y87">
        <v>62399</v>
      </c>
      <c r="Z87">
        <v>21566</v>
      </c>
      <c r="AA87">
        <v>338</v>
      </c>
      <c r="AB87">
        <v>24216</v>
      </c>
      <c r="AC87">
        <v>4979</v>
      </c>
      <c r="AD87">
        <v>3868</v>
      </c>
      <c r="AE87">
        <v>208262</v>
      </c>
      <c r="AF87">
        <v>6972</v>
      </c>
      <c r="AG87">
        <v>3052</v>
      </c>
      <c r="AH87">
        <v>7674</v>
      </c>
      <c r="AI87">
        <v>0</v>
      </c>
      <c r="AJ87">
        <v>323894</v>
      </c>
    </row>
    <row r="88" spans="1:36" x14ac:dyDescent="0.25">
      <c r="A88" t="s">
        <v>449</v>
      </c>
      <c r="B88" t="s">
        <v>105</v>
      </c>
      <c r="D88">
        <v>2427</v>
      </c>
      <c r="I88">
        <v>1205</v>
      </c>
      <c r="J88">
        <v>328634</v>
      </c>
      <c r="K88">
        <v>296395</v>
      </c>
      <c r="N88">
        <v>32239</v>
      </c>
      <c r="O88">
        <v>15818</v>
      </c>
      <c r="P88">
        <v>11989</v>
      </c>
      <c r="Q88">
        <v>36886</v>
      </c>
      <c r="R88">
        <v>16479</v>
      </c>
      <c r="S88">
        <v>74377</v>
      </c>
      <c r="T88">
        <v>160993</v>
      </c>
      <c r="U88">
        <v>1357</v>
      </c>
      <c r="V88">
        <v>-1833</v>
      </c>
      <c r="W88">
        <v>159160</v>
      </c>
      <c r="X88">
        <v>25727</v>
      </c>
      <c r="Y88">
        <v>47266</v>
      </c>
      <c r="Z88">
        <v>26230</v>
      </c>
      <c r="AA88">
        <v>433</v>
      </c>
      <c r="AB88">
        <v>20430</v>
      </c>
      <c r="AC88">
        <v>4125</v>
      </c>
      <c r="AD88">
        <v>3141</v>
      </c>
      <c r="AE88">
        <v>194960</v>
      </c>
      <c r="AF88">
        <v>6911</v>
      </c>
      <c r="AG88">
        <v>2113</v>
      </c>
      <c r="AH88">
        <v>11747</v>
      </c>
      <c r="AI88">
        <v>0</v>
      </c>
      <c r="AJ88">
        <v>296395</v>
      </c>
    </row>
    <row r="89" spans="1:36" x14ac:dyDescent="0.25">
      <c r="A89" t="s">
        <v>450</v>
      </c>
      <c r="B89" t="s">
        <v>105</v>
      </c>
      <c r="D89">
        <v>2553</v>
      </c>
      <c r="I89">
        <v>789</v>
      </c>
      <c r="J89">
        <v>292827</v>
      </c>
      <c r="K89">
        <v>266840</v>
      </c>
      <c r="N89">
        <v>25987</v>
      </c>
      <c r="O89">
        <v>15818</v>
      </c>
      <c r="P89">
        <v>18040</v>
      </c>
      <c r="Q89">
        <v>35868</v>
      </c>
      <c r="R89">
        <v>12885</v>
      </c>
      <c r="S89">
        <v>62405</v>
      </c>
      <c r="T89">
        <v>141228</v>
      </c>
      <c r="U89">
        <v>1157</v>
      </c>
      <c r="V89">
        <v>-1765</v>
      </c>
      <c r="W89">
        <v>139463</v>
      </c>
      <c r="X89">
        <v>19865</v>
      </c>
      <c r="Y89">
        <v>53315</v>
      </c>
      <c r="Z89">
        <v>33700</v>
      </c>
      <c r="AA89">
        <v>564</v>
      </c>
      <c r="AB89">
        <v>35405</v>
      </c>
      <c r="AC89">
        <v>2583</v>
      </c>
      <c r="AD89">
        <v>1935</v>
      </c>
      <c r="AE89">
        <v>139562</v>
      </c>
      <c r="AF89">
        <v>3813</v>
      </c>
      <c r="AG89">
        <v>1389</v>
      </c>
      <c r="AH89">
        <v>6220</v>
      </c>
      <c r="AI89">
        <v>0</v>
      </c>
      <c r="AJ89">
        <v>266840</v>
      </c>
    </row>
    <row r="90" spans="1:36" x14ac:dyDescent="0.25">
      <c r="A90" t="s">
        <v>451</v>
      </c>
      <c r="B90" t="s">
        <v>105</v>
      </c>
      <c r="D90">
        <v>2214</v>
      </c>
      <c r="I90">
        <v>709</v>
      </c>
      <c r="J90">
        <v>206315</v>
      </c>
      <c r="K90">
        <v>189570</v>
      </c>
      <c r="N90">
        <v>16744</v>
      </c>
      <c r="O90">
        <v>10717</v>
      </c>
      <c r="P90">
        <v>9109</v>
      </c>
      <c r="Q90">
        <v>8686</v>
      </c>
      <c r="R90">
        <v>4013</v>
      </c>
      <c r="S90">
        <v>48095</v>
      </c>
      <c r="T90">
        <v>119991</v>
      </c>
      <c r="U90">
        <v>1420</v>
      </c>
      <c r="V90">
        <v>-1906</v>
      </c>
      <c r="W90">
        <v>118085</v>
      </c>
      <c r="X90">
        <v>14284</v>
      </c>
      <c r="Y90">
        <v>19401</v>
      </c>
      <c r="Z90">
        <v>21479</v>
      </c>
      <c r="AA90">
        <v>698</v>
      </c>
      <c r="AB90">
        <v>27439</v>
      </c>
      <c r="AC90">
        <v>2608</v>
      </c>
      <c r="AD90">
        <v>1677</v>
      </c>
      <c r="AE90">
        <v>115904</v>
      </c>
      <c r="AF90">
        <v>3961</v>
      </c>
      <c r="AG90">
        <v>862</v>
      </c>
      <c r="AH90">
        <v>6023</v>
      </c>
      <c r="AI90">
        <v>0</v>
      </c>
      <c r="AJ90">
        <v>189570</v>
      </c>
    </row>
    <row r="91" spans="1:36" x14ac:dyDescent="0.25">
      <c r="A91" t="s">
        <v>452</v>
      </c>
      <c r="B91" t="s">
        <v>105</v>
      </c>
      <c r="D91">
        <v>1655</v>
      </c>
      <c r="I91">
        <v>571</v>
      </c>
      <c r="J91">
        <v>164439</v>
      </c>
      <c r="K91">
        <v>151364</v>
      </c>
      <c r="N91">
        <v>13075</v>
      </c>
      <c r="O91">
        <v>8566</v>
      </c>
      <c r="P91">
        <v>7761</v>
      </c>
      <c r="Q91">
        <v>19261</v>
      </c>
      <c r="R91">
        <v>1763</v>
      </c>
      <c r="S91">
        <v>26075</v>
      </c>
      <c r="T91">
        <v>95644</v>
      </c>
      <c r="U91">
        <v>1235</v>
      </c>
      <c r="V91">
        <v>-1208</v>
      </c>
      <c r="W91">
        <v>94435</v>
      </c>
      <c r="X91">
        <v>11863</v>
      </c>
      <c r="Y91">
        <v>28948</v>
      </c>
      <c r="Z91">
        <v>11266</v>
      </c>
      <c r="AA91">
        <v>828</v>
      </c>
      <c r="AB91">
        <v>14426</v>
      </c>
      <c r="AC91">
        <v>2035</v>
      </c>
      <c r="AD91">
        <v>1311</v>
      </c>
      <c r="AE91">
        <v>92439</v>
      </c>
      <c r="AF91">
        <v>2750</v>
      </c>
      <c r="AG91">
        <v>576</v>
      </c>
      <c r="AH91">
        <v>4616</v>
      </c>
      <c r="AI91">
        <v>0</v>
      </c>
      <c r="AJ91">
        <v>151364</v>
      </c>
    </row>
    <row r="92" spans="1:36" x14ac:dyDescent="0.25">
      <c r="A92" t="s">
        <v>346</v>
      </c>
      <c r="B92" t="s">
        <v>108</v>
      </c>
      <c r="D92">
        <v>14505</v>
      </c>
      <c r="I92">
        <v>7708</v>
      </c>
      <c r="J92">
        <v>1839223</v>
      </c>
      <c r="K92">
        <v>1670680</v>
      </c>
      <c r="N92">
        <v>168543</v>
      </c>
      <c r="O92">
        <v>55891</v>
      </c>
      <c r="P92">
        <v>58105</v>
      </c>
      <c r="Q92">
        <v>311150</v>
      </c>
      <c r="R92">
        <v>30176</v>
      </c>
      <c r="S92">
        <v>150500</v>
      </c>
      <c r="T92">
        <v>1270359</v>
      </c>
      <c r="U92">
        <v>12455</v>
      </c>
      <c r="V92">
        <v>-28684</v>
      </c>
      <c r="W92">
        <v>1241675</v>
      </c>
      <c r="X92">
        <v>31114</v>
      </c>
      <c r="Y92">
        <v>193966</v>
      </c>
      <c r="Z92">
        <v>19876</v>
      </c>
      <c r="AA92">
        <v>1671</v>
      </c>
      <c r="AB92">
        <v>19913</v>
      </c>
      <c r="AC92">
        <v>19527</v>
      </c>
      <c r="AD92">
        <v>9200</v>
      </c>
      <c r="AE92">
        <v>1395695</v>
      </c>
      <c r="AF92">
        <v>39442</v>
      </c>
      <c r="AG92">
        <v>22562</v>
      </c>
      <c r="AH92">
        <v>85174</v>
      </c>
      <c r="AI92">
        <v>94</v>
      </c>
      <c r="AJ92">
        <v>1670680</v>
      </c>
    </row>
    <row r="93" spans="1:36" x14ac:dyDescent="0.25">
      <c r="A93" t="s">
        <v>449</v>
      </c>
      <c r="B93" t="s">
        <v>108</v>
      </c>
      <c r="D93">
        <v>18349</v>
      </c>
      <c r="I93">
        <v>7985</v>
      </c>
      <c r="J93">
        <v>1813815</v>
      </c>
      <c r="K93">
        <v>1678169</v>
      </c>
      <c r="N93">
        <v>135646</v>
      </c>
      <c r="O93">
        <v>47325</v>
      </c>
      <c r="P93">
        <v>92558</v>
      </c>
      <c r="Q93">
        <v>283728</v>
      </c>
      <c r="R93">
        <v>40750</v>
      </c>
      <c r="S93">
        <v>199864</v>
      </c>
      <c r="T93">
        <v>1145066</v>
      </c>
      <c r="U93">
        <v>7820</v>
      </c>
      <c r="V93">
        <v>-24779</v>
      </c>
      <c r="W93">
        <v>1120287</v>
      </c>
      <c r="X93">
        <v>60978</v>
      </c>
      <c r="Y93">
        <v>222041</v>
      </c>
      <c r="Z93">
        <v>10470</v>
      </c>
      <c r="AA93">
        <v>67315</v>
      </c>
      <c r="AB93">
        <v>25338</v>
      </c>
      <c r="AC93">
        <v>12485</v>
      </c>
      <c r="AD93">
        <v>9209</v>
      </c>
      <c r="AE93">
        <v>1243468</v>
      </c>
      <c r="AF93">
        <v>109534</v>
      </c>
      <c r="AG93">
        <v>22557</v>
      </c>
      <c r="AH93">
        <v>60733</v>
      </c>
      <c r="AI93">
        <v>88</v>
      </c>
      <c r="AJ93">
        <v>1678169</v>
      </c>
    </row>
    <row r="94" spans="1:36" x14ac:dyDescent="0.25">
      <c r="A94" t="s">
        <v>450</v>
      </c>
      <c r="B94" t="s">
        <v>108</v>
      </c>
      <c r="D94">
        <v>18012</v>
      </c>
      <c r="I94">
        <v>8636</v>
      </c>
      <c r="J94">
        <v>1414986</v>
      </c>
      <c r="K94">
        <v>1305800</v>
      </c>
      <c r="N94">
        <v>109186</v>
      </c>
      <c r="O94">
        <v>37089</v>
      </c>
      <c r="P94">
        <v>22507</v>
      </c>
      <c r="Q94">
        <v>181037</v>
      </c>
      <c r="R94">
        <v>48728</v>
      </c>
      <c r="S94">
        <v>175743</v>
      </c>
      <c r="T94">
        <v>960750</v>
      </c>
      <c r="U94">
        <v>6121</v>
      </c>
      <c r="V94">
        <v>-25740</v>
      </c>
      <c r="W94">
        <v>935010</v>
      </c>
      <c r="X94">
        <v>28964</v>
      </c>
      <c r="Y94">
        <v>104044</v>
      </c>
      <c r="Z94">
        <v>5714</v>
      </c>
      <c r="AA94">
        <v>9468</v>
      </c>
      <c r="AB94">
        <v>17388</v>
      </c>
      <c r="AC94">
        <v>9326</v>
      </c>
      <c r="AD94">
        <v>7148</v>
      </c>
      <c r="AE94">
        <v>1135324</v>
      </c>
      <c r="AF94">
        <v>33855</v>
      </c>
      <c r="AG94">
        <v>18173</v>
      </c>
      <c r="AH94">
        <v>48503</v>
      </c>
      <c r="AI94">
        <v>87</v>
      </c>
      <c r="AJ94">
        <v>1305800</v>
      </c>
    </row>
    <row r="95" spans="1:36" x14ac:dyDescent="0.25">
      <c r="A95" t="s">
        <v>451</v>
      </c>
      <c r="B95" t="s">
        <v>108</v>
      </c>
      <c r="D95">
        <v>15095</v>
      </c>
      <c r="I95">
        <v>8539</v>
      </c>
      <c r="J95">
        <v>1326230</v>
      </c>
      <c r="K95">
        <v>1232135</v>
      </c>
      <c r="N95">
        <v>94095</v>
      </c>
      <c r="O95">
        <v>37089</v>
      </c>
      <c r="P95">
        <v>33139</v>
      </c>
      <c r="Q95">
        <v>204714</v>
      </c>
      <c r="R95">
        <v>64256</v>
      </c>
      <c r="S95">
        <v>161124</v>
      </c>
      <c r="T95">
        <v>839788</v>
      </c>
      <c r="U95">
        <v>5230</v>
      </c>
      <c r="V95">
        <v>-19243</v>
      </c>
      <c r="W95">
        <v>820545</v>
      </c>
      <c r="X95">
        <v>19817</v>
      </c>
      <c r="Y95">
        <v>100916</v>
      </c>
      <c r="Z95">
        <v>2667</v>
      </c>
      <c r="AA95">
        <v>41177</v>
      </c>
      <c r="AB95">
        <v>21240</v>
      </c>
      <c r="AC95">
        <v>9798</v>
      </c>
      <c r="AD95">
        <v>7206</v>
      </c>
      <c r="AE95">
        <v>1032114</v>
      </c>
      <c r="AF95">
        <v>33954</v>
      </c>
      <c r="AG95">
        <v>14926</v>
      </c>
      <c r="AH95">
        <v>36650</v>
      </c>
      <c r="AI95">
        <v>85</v>
      </c>
      <c r="AJ95">
        <v>1232135</v>
      </c>
    </row>
    <row r="96" spans="1:36" x14ac:dyDescent="0.25">
      <c r="A96" t="s">
        <v>452</v>
      </c>
      <c r="B96" t="s">
        <v>108</v>
      </c>
      <c r="D96">
        <v>13778</v>
      </c>
      <c r="I96">
        <v>6707</v>
      </c>
      <c r="J96">
        <v>1222814</v>
      </c>
      <c r="K96">
        <v>1141859</v>
      </c>
      <c r="N96">
        <v>80954</v>
      </c>
      <c r="O96">
        <v>37089</v>
      </c>
      <c r="P96">
        <v>34684</v>
      </c>
      <c r="Q96">
        <v>190100</v>
      </c>
      <c r="R96">
        <v>62370</v>
      </c>
      <c r="S96">
        <v>171795</v>
      </c>
      <c r="T96">
        <v>734707</v>
      </c>
      <c r="U96">
        <v>5370</v>
      </c>
      <c r="V96">
        <v>-10234</v>
      </c>
      <c r="W96">
        <v>724473</v>
      </c>
      <c r="X96">
        <v>21807</v>
      </c>
      <c r="Y96">
        <v>71047</v>
      </c>
      <c r="Z96">
        <v>2571</v>
      </c>
      <c r="AA96">
        <v>92366</v>
      </c>
      <c r="AB96">
        <v>21384</v>
      </c>
      <c r="AC96">
        <v>10363</v>
      </c>
      <c r="AD96">
        <v>8065</v>
      </c>
      <c r="AE96">
        <v>928451</v>
      </c>
      <c r="AF96">
        <v>26021</v>
      </c>
      <c r="AG96">
        <v>12186</v>
      </c>
      <c r="AH96">
        <v>26127</v>
      </c>
      <c r="AI96">
        <v>83</v>
      </c>
      <c r="AJ96">
        <v>1141859</v>
      </c>
    </row>
    <row r="97" spans="1:36" x14ac:dyDescent="0.25">
      <c r="A97" t="s">
        <v>346</v>
      </c>
      <c r="B97" t="s">
        <v>111</v>
      </c>
      <c r="D97">
        <v>1681</v>
      </c>
      <c r="I97">
        <v>756</v>
      </c>
      <c r="J97">
        <v>409881</v>
      </c>
      <c r="K97">
        <v>371942</v>
      </c>
      <c r="N97">
        <v>37939</v>
      </c>
      <c r="O97">
        <v>25368</v>
      </c>
      <c r="P97">
        <v>8218</v>
      </c>
      <c r="Q97">
        <v>56382</v>
      </c>
      <c r="R97">
        <v>11815</v>
      </c>
      <c r="S97">
        <v>61058</v>
      </c>
      <c r="T97">
        <v>266346</v>
      </c>
      <c r="U97">
        <v>8375</v>
      </c>
      <c r="V97">
        <v>-4271</v>
      </c>
      <c r="W97">
        <v>262074</v>
      </c>
      <c r="X97">
        <v>7720</v>
      </c>
      <c r="Y97">
        <v>74756</v>
      </c>
      <c r="Z97">
        <v>23884</v>
      </c>
      <c r="AA97">
        <v>0</v>
      </c>
      <c r="AB97">
        <v>23897</v>
      </c>
      <c r="AC97">
        <v>4218</v>
      </c>
      <c r="AD97">
        <v>3663</v>
      </c>
      <c r="AE97">
        <v>236577</v>
      </c>
      <c r="AF97">
        <v>12821</v>
      </c>
      <c r="AG97">
        <v>3470</v>
      </c>
      <c r="AH97">
        <v>9099</v>
      </c>
      <c r="AI97">
        <v>0</v>
      </c>
      <c r="AJ97">
        <v>371942</v>
      </c>
    </row>
    <row r="98" spans="1:36" x14ac:dyDescent="0.25">
      <c r="A98" t="s">
        <v>449</v>
      </c>
      <c r="B98" t="s">
        <v>111</v>
      </c>
      <c r="D98">
        <v>1618</v>
      </c>
      <c r="I98">
        <v>700</v>
      </c>
      <c r="J98">
        <v>342799</v>
      </c>
      <c r="K98">
        <v>310148</v>
      </c>
      <c r="N98">
        <v>32651</v>
      </c>
      <c r="O98">
        <v>21077</v>
      </c>
      <c r="P98">
        <v>10063</v>
      </c>
      <c r="Q98">
        <v>27161</v>
      </c>
      <c r="R98">
        <v>24739</v>
      </c>
      <c r="S98">
        <v>40348</v>
      </c>
      <c r="T98">
        <v>231944</v>
      </c>
      <c r="U98">
        <v>5687</v>
      </c>
      <c r="V98">
        <v>-3065</v>
      </c>
      <c r="W98">
        <v>228879</v>
      </c>
      <c r="X98">
        <v>9165</v>
      </c>
      <c r="Y98">
        <v>45958</v>
      </c>
      <c r="Z98">
        <v>25209</v>
      </c>
      <c r="AA98">
        <v>0</v>
      </c>
      <c r="AB98">
        <v>31775</v>
      </c>
      <c r="AC98">
        <v>3738</v>
      </c>
      <c r="AD98">
        <v>2432</v>
      </c>
      <c r="AE98">
        <v>200124</v>
      </c>
      <c r="AF98">
        <v>7075</v>
      </c>
      <c r="AG98">
        <v>2518</v>
      </c>
      <c r="AH98">
        <v>9055</v>
      </c>
      <c r="AI98">
        <v>0</v>
      </c>
      <c r="AJ98">
        <v>310148</v>
      </c>
    </row>
    <row r="99" spans="1:36" x14ac:dyDescent="0.25">
      <c r="A99" t="s">
        <v>450</v>
      </c>
      <c r="B99" t="s">
        <v>111</v>
      </c>
      <c r="D99">
        <v>1522</v>
      </c>
      <c r="I99">
        <v>604</v>
      </c>
      <c r="J99">
        <v>309517</v>
      </c>
      <c r="K99">
        <v>285226</v>
      </c>
      <c r="N99">
        <v>24291</v>
      </c>
      <c r="O99">
        <v>15531</v>
      </c>
      <c r="P99">
        <v>24891</v>
      </c>
      <c r="Q99">
        <v>11747</v>
      </c>
      <c r="R99">
        <v>16238</v>
      </c>
      <c r="S99">
        <v>44807</v>
      </c>
      <c r="T99">
        <v>201517</v>
      </c>
      <c r="U99">
        <v>4670</v>
      </c>
      <c r="V99">
        <v>-2400</v>
      </c>
      <c r="W99">
        <v>199116</v>
      </c>
      <c r="X99">
        <v>10431</v>
      </c>
      <c r="Y99">
        <v>38020</v>
      </c>
      <c r="Z99">
        <v>26437</v>
      </c>
      <c r="AA99">
        <v>0</v>
      </c>
      <c r="AB99">
        <v>42298</v>
      </c>
      <c r="AC99">
        <v>2553</v>
      </c>
      <c r="AD99">
        <v>1857</v>
      </c>
      <c r="AE99">
        <v>173565</v>
      </c>
      <c r="AF99">
        <v>4834</v>
      </c>
      <c r="AG99">
        <v>1787</v>
      </c>
      <c r="AH99">
        <v>6971</v>
      </c>
      <c r="AI99">
        <v>0</v>
      </c>
      <c r="AJ99">
        <v>285226</v>
      </c>
    </row>
    <row r="100" spans="1:36" x14ac:dyDescent="0.25">
      <c r="A100" t="s">
        <v>451</v>
      </c>
      <c r="B100" t="s">
        <v>111</v>
      </c>
      <c r="D100">
        <v>1422</v>
      </c>
      <c r="I100">
        <v>404</v>
      </c>
      <c r="J100">
        <v>244676</v>
      </c>
      <c r="K100">
        <v>226702</v>
      </c>
      <c r="N100">
        <v>17974</v>
      </c>
      <c r="O100">
        <v>11094</v>
      </c>
      <c r="P100">
        <v>24592</v>
      </c>
      <c r="Q100">
        <v>2833</v>
      </c>
      <c r="R100">
        <v>1536</v>
      </c>
      <c r="S100">
        <v>41445</v>
      </c>
      <c r="T100">
        <v>169520</v>
      </c>
      <c r="U100">
        <v>2957</v>
      </c>
      <c r="V100">
        <v>-1748</v>
      </c>
      <c r="W100">
        <v>167772</v>
      </c>
      <c r="X100">
        <v>4396</v>
      </c>
      <c r="Y100">
        <v>26886</v>
      </c>
      <c r="Z100">
        <v>15601</v>
      </c>
      <c r="AA100">
        <v>0</v>
      </c>
      <c r="AB100">
        <v>28559</v>
      </c>
      <c r="AC100">
        <v>2826</v>
      </c>
      <c r="AD100">
        <v>1798</v>
      </c>
      <c r="AE100">
        <v>150349</v>
      </c>
      <c r="AF100">
        <v>5296</v>
      </c>
      <c r="AG100">
        <v>1253</v>
      </c>
      <c r="AH100">
        <v>5626</v>
      </c>
      <c r="AI100">
        <v>0</v>
      </c>
      <c r="AJ100">
        <v>226702</v>
      </c>
    </row>
    <row r="101" spans="1:36" x14ac:dyDescent="0.25">
      <c r="A101" t="s">
        <v>452</v>
      </c>
      <c r="B101" t="s">
        <v>111</v>
      </c>
      <c r="D101">
        <v>1160</v>
      </c>
      <c r="I101">
        <v>365</v>
      </c>
      <c r="J101">
        <v>184531</v>
      </c>
      <c r="K101">
        <v>171102</v>
      </c>
      <c r="N101">
        <v>13430</v>
      </c>
      <c r="O101">
        <v>9245</v>
      </c>
      <c r="P101">
        <v>19040</v>
      </c>
      <c r="Q101">
        <v>2873</v>
      </c>
      <c r="R101">
        <v>1139</v>
      </c>
      <c r="S101">
        <v>27948</v>
      </c>
      <c r="T101">
        <v>129200</v>
      </c>
      <c r="U101">
        <v>2537</v>
      </c>
      <c r="V101">
        <v>-1286</v>
      </c>
      <c r="W101">
        <v>127914</v>
      </c>
      <c r="X101">
        <v>3766</v>
      </c>
      <c r="Y101">
        <v>14179</v>
      </c>
      <c r="Z101">
        <v>13046</v>
      </c>
      <c r="AA101">
        <v>0</v>
      </c>
      <c r="AB101">
        <v>17155</v>
      </c>
      <c r="AC101">
        <v>2517</v>
      </c>
      <c r="AD101">
        <v>1496</v>
      </c>
      <c r="AE101">
        <v>122357</v>
      </c>
      <c r="AF101">
        <v>4352</v>
      </c>
      <c r="AG101">
        <v>2593</v>
      </c>
      <c r="AH101">
        <v>1590</v>
      </c>
      <c r="AI101">
        <v>0</v>
      </c>
      <c r="AJ101">
        <v>171102</v>
      </c>
    </row>
    <row r="102" spans="1:36" x14ac:dyDescent="0.25">
      <c r="A102" t="s">
        <v>346</v>
      </c>
      <c r="B102" t="s">
        <v>115</v>
      </c>
      <c r="D102">
        <v>2285</v>
      </c>
      <c r="I102">
        <v>1924</v>
      </c>
      <c r="J102">
        <v>817700</v>
      </c>
      <c r="K102">
        <v>677753</v>
      </c>
      <c r="N102">
        <v>139947</v>
      </c>
      <c r="O102">
        <v>79339</v>
      </c>
      <c r="P102">
        <v>8423</v>
      </c>
      <c r="Q102">
        <v>81299</v>
      </c>
      <c r="R102">
        <v>12795</v>
      </c>
      <c r="S102">
        <v>107102</v>
      </c>
      <c r="T102">
        <v>566271</v>
      </c>
      <c r="U102">
        <v>28344</v>
      </c>
      <c r="V102">
        <v>-14649</v>
      </c>
      <c r="W102">
        <v>551622</v>
      </c>
      <c r="X102">
        <v>51428</v>
      </c>
      <c r="Y102">
        <v>83235</v>
      </c>
      <c r="Z102">
        <v>73122</v>
      </c>
      <c r="AA102">
        <v>4118</v>
      </c>
      <c r="AB102">
        <v>47787</v>
      </c>
      <c r="AC102">
        <v>13812</v>
      </c>
      <c r="AD102">
        <v>8976</v>
      </c>
      <c r="AE102">
        <v>442368</v>
      </c>
      <c r="AF102">
        <v>27100</v>
      </c>
      <c r="AG102">
        <v>12233</v>
      </c>
      <c r="AH102">
        <v>19149</v>
      </c>
      <c r="AI102">
        <v>5232</v>
      </c>
      <c r="AJ102">
        <v>677753</v>
      </c>
    </row>
    <row r="103" spans="1:36" x14ac:dyDescent="0.25">
      <c r="A103" t="s">
        <v>449</v>
      </c>
      <c r="B103" t="s">
        <v>115</v>
      </c>
      <c r="D103">
        <v>2658</v>
      </c>
      <c r="I103">
        <v>1858</v>
      </c>
      <c r="J103">
        <v>631013</v>
      </c>
      <c r="K103">
        <v>527511</v>
      </c>
      <c r="N103">
        <v>103502</v>
      </c>
      <c r="O103">
        <v>67434</v>
      </c>
      <c r="P103">
        <v>9935</v>
      </c>
      <c r="Q103">
        <v>40772</v>
      </c>
      <c r="R103">
        <v>7194</v>
      </c>
      <c r="S103">
        <v>91059</v>
      </c>
      <c r="T103">
        <v>438338</v>
      </c>
      <c r="U103">
        <v>25137</v>
      </c>
      <c r="V103">
        <v>-13676</v>
      </c>
      <c r="W103">
        <v>424662</v>
      </c>
      <c r="X103">
        <v>51981</v>
      </c>
      <c r="Y103">
        <v>51326</v>
      </c>
      <c r="Z103">
        <v>88923</v>
      </c>
      <c r="AA103">
        <v>1929</v>
      </c>
      <c r="AB103">
        <v>63700</v>
      </c>
      <c r="AC103">
        <v>8597</v>
      </c>
      <c r="AD103">
        <v>7879</v>
      </c>
      <c r="AE103">
        <v>303151</v>
      </c>
      <c r="AF103">
        <v>18419</v>
      </c>
      <c r="AG103">
        <v>13535</v>
      </c>
      <c r="AH103">
        <v>16752</v>
      </c>
      <c r="AI103">
        <v>6664</v>
      </c>
      <c r="AJ103">
        <v>527511</v>
      </c>
    </row>
    <row r="104" spans="1:36" x14ac:dyDescent="0.25">
      <c r="A104" t="s">
        <v>450</v>
      </c>
      <c r="B104" t="s">
        <v>115</v>
      </c>
      <c r="D104">
        <v>2346</v>
      </c>
      <c r="I104">
        <v>1873</v>
      </c>
      <c r="J104">
        <v>547409</v>
      </c>
      <c r="K104">
        <v>461131</v>
      </c>
      <c r="N104">
        <v>86278</v>
      </c>
      <c r="O104">
        <v>45057</v>
      </c>
      <c r="P104">
        <v>10861</v>
      </c>
      <c r="Q104">
        <v>40330</v>
      </c>
      <c r="R104">
        <v>16858</v>
      </c>
      <c r="S104">
        <v>83019</v>
      </c>
      <c r="T104">
        <v>355281</v>
      </c>
      <c r="U104">
        <v>16244</v>
      </c>
      <c r="V104">
        <v>-9891</v>
      </c>
      <c r="W104">
        <v>345390</v>
      </c>
      <c r="X104">
        <v>45754</v>
      </c>
      <c r="Y104">
        <v>47107</v>
      </c>
      <c r="Z104">
        <v>67512</v>
      </c>
      <c r="AA104">
        <v>8454</v>
      </c>
      <c r="AB104">
        <v>81296</v>
      </c>
      <c r="AC104">
        <v>5558</v>
      </c>
      <c r="AD104">
        <v>4897</v>
      </c>
      <c r="AE104">
        <v>241837</v>
      </c>
      <c r="AF104">
        <v>14821</v>
      </c>
      <c r="AG104">
        <v>12559</v>
      </c>
      <c r="AH104">
        <v>22439</v>
      </c>
      <c r="AI104">
        <v>7906</v>
      </c>
      <c r="AJ104">
        <v>461131</v>
      </c>
    </row>
    <row r="105" spans="1:36" x14ac:dyDescent="0.25">
      <c r="A105" t="s">
        <v>451</v>
      </c>
      <c r="B105" t="s">
        <v>115</v>
      </c>
      <c r="D105">
        <v>3283</v>
      </c>
      <c r="I105">
        <v>1863</v>
      </c>
      <c r="J105">
        <v>419027</v>
      </c>
      <c r="K105">
        <v>366233</v>
      </c>
      <c r="N105">
        <v>52794</v>
      </c>
      <c r="O105">
        <v>25300</v>
      </c>
      <c r="P105">
        <v>5780</v>
      </c>
      <c r="Q105">
        <v>13829</v>
      </c>
      <c r="R105">
        <v>5726</v>
      </c>
      <c r="S105">
        <v>77217</v>
      </c>
      <c r="T105">
        <v>290816</v>
      </c>
      <c r="U105">
        <v>9924</v>
      </c>
      <c r="V105">
        <v>-4497</v>
      </c>
      <c r="W105">
        <v>286319</v>
      </c>
      <c r="X105">
        <v>24752</v>
      </c>
      <c r="Y105">
        <v>9371</v>
      </c>
      <c r="Z105">
        <v>47140</v>
      </c>
      <c r="AA105">
        <v>14</v>
      </c>
      <c r="AB105">
        <v>62845</v>
      </c>
      <c r="AC105">
        <v>6453</v>
      </c>
      <c r="AD105">
        <v>5037</v>
      </c>
      <c r="AE105">
        <v>233428</v>
      </c>
      <c r="AF105">
        <v>13107</v>
      </c>
      <c r="AG105">
        <v>11912</v>
      </c>
      <c r="AH105">
        <v>17415</v>
      </c>
      <c r="AI105">
        <v>0</v>
      </c>
      <c r="AJ105">
        <v>366233</v>
      </c>
    </row>
    <row r="106" spans="1:36" x14ac:dyDescent="0.25">
      <c r="A106" t="s">
        <v>452</v>
      </c>
      <c r="B106" t="s">
        <v>115</v>
      </c>
      <c r="D106">
        <v>2459</v>
      </c>
      <c r="I106">
        <v>1923</v>
      </c>
      <c r="J106">
        <v>377204</v>
      </c>
      <c r="K106">
        <v>334994</v>
      </c>
      <c r="N106">
        <v>42210</v>
      </c>
      <c r="O106">
        <v>25300</v>
      </c>
      <c r="P106">
        <v>3454</v>
      </c>
      <c r="Q106">
        <v>15483</v>
      </c>
      <c r="R106">
        <v>4615</v>
      </c>
      <c r="S106">
        <v>70460</v>
      </c>
      <c r="T106">
        <v>257184</v>
      </c>
      <c r="U106">
        <v>8798</v>
      </c>
      <c r="V106">
        <v>-4084</v>
      </c>
      <c r="W106">
        <v>253100</v>
      </c>
      <c r="X106">
        <v>25710</v>
      </c>
      <c r="Y106">
        <v>12144</v>
      </c>
      <c r="Z106">
        <v>38724</v>
      </c>
      <c r="AA106">
        <v>19</v>
      </c>
      <c r="AB106">
        <v>57600</v>
      </c>
      <c r="AC106">
        <v>7912</v>
      </c>
      <c r="AD106">
        <v>6032</v>
      </c>
      <c r="AE106">
        <v>213950</v>
      </c>
      <c r="AF106">
        <v>12220</v>
      </c>
      <c r="AG106">
        <v>7107</v>
      </c>
      <c r="AH106">
        <v>11806</v>
      </c>
      <c r="AI106">
        <v>0</v>
      </c>
      <c r="AJ106">
        <v>334994</v>
      </c>
    </row>
    <row r="107" spans="1:36" x14ac:dyDescent="0.25">
      <c r="A107" t="s">
        <v>346</v>
      </c>
      <c r="B107" t="s">
        <v>118</v>
      </c>
      <c r="C107">
        <v>82716</v>
      </c>
      <c r="D107">
        <v>12267</v>
      </c>
      <c r="E107">
        <v>22162</v>
      </c>
      <c r="F107">
        <v>10702</v>
      </c>
      <c r="G107">
        <v>34504</v>
      </c>
      <c r="H107">
        <v>105066</v>
      </c>
      <c r="I107">
        <v>72014</v>
      </c>
      <c r="J107">
        <v>187783</v>
      </c>
      <c r="K107">
        <v>84946</v>
      </c>
      <c r="L107">
        <v>54982</v>
      </c>
      <c r="M107">
        <v>10399</v>
      </c>
      <c r="N107">
        <v>102836</v>
      </c>
      <c r="O107">
        <v>58148</v>
      </c>
      <c r="AF107">
        <v>183</v>
      </c>
      <c r="AH107">
        <v>0</v>
      </c>
      <c r="AI107">
        <v>66</v>
      </c>
      <c r="AJ107">
        <v>84946</v>
      </c>
    </row>
    <row r="108" spans="1:36" x14ac:dyDescent="0.25">
      <c r="A108" t="s">
        <v>449</v>
      </c>
      <c r="B108" t="s">
        <v>118</v>
      </c>
      <c r="C108">
        <v>80515</v>
      </c>
      <c r="D108">
        <v>8325</v>
      </c>
      <c r="E108">
        <v>26268</v>
      </c>
      <c r="F108">
        <v>9893</v>
      </c>
      <c r="G108">
        <v>34491</v>
      </c>
      <c r="H108">
        <v>89821</v>
      </c>
      <c r="I108">
        <v>70833</v>
      </c>
      <c r="J108">
        <v>170336</v>
      </c>
      <c r="K108">
        <v>74223</v>
      </c>
      <c r="L108">
        <v>46749</v>
      </c>
      <c r="M108">
        <v>11152</v>
      </c>
      <c r="N108">
        <v>96113</v>
      </c>
      <c r="O108">
        <v>58148</v>
      </c>
      <c r="AF108">
        <v>419</v>
      </c>
      <c r="AH108">
        <v>0</v>
      </c>
      <c r="AI108">
        <v>106</v>
      </c>
      <c r="AJ108">
        <v>74223</v>
      </c>
    </row>
    <row r="109" spans="1:36" x14ac:dyDescent="0.25">
      <c r="A109" t="s">
        <v>450</v>
      </c>
      <c r="B109" t="s">
        <v>118</v>
      </c>
      <c r="C109">
        <v>94155</v>
      </c>
      <c r="D109">
        <v>22471</v>
      </c>
      <c r="E109">
        <v>18236</v>
      </c>
      <c r="F109">
        <v>7663</v>
      </c>
      <c r="G109">
        <v>42134</v>
      </c>
      <c r="H109">
        <v>84082</v>
      </c>
      <c r="I109">
        <v>69281</v>
      </c>
      <c r="J109">
        <v>178236</v>
      </c>
      <c r="K109">
        <v>87456</v>
      </c>
      <c r="L109">
        <v>43748</v>
      </c>
      <c r="M109">
        <v>13465</v>
      </c>
      <c r="N109">
        <v>90781</v>
      </c>
      <c r="O109">
        <v>44729</v>
      </c>
      <c r="AF109">
        <v>1047</v>
      </c>
      <c r="AH109">
        <v>0</v>
      </c>
      <c r="AI109">
        <v>155</v>
      </c>
      <c r="AJ109">
        <v>87456</v>
      </c>
    </row>
    <row r="110" spans="1:36" x14ac:dyDescent="0.25">
      <c r="A110" t="s">
        <v>451</v>
      </c>
      <c r="B110" t="s">
        <v>118</v>
      </c>
      <c r="C110">
        <v>56747</v>
      </c>
      <c r="D110">
        <v>13696</v>
      </c>
      <c r="E110">
        <v>8127</v>
      </c>
      <c r="F110">
        <v>6125</v>
      </c>
      <c r="G110">
        <v>26287</v>
      </c>
      <c r="H110">
        <v>74764</v>
      </c>
      <c r="I110">
        <v>65562</v>
      </c>
      <c r="J110">
        <v>131511</v>
      </c>
      <c r="K110">
        <v>72292</v>
      </c>
      <c r="L110">
        <v>36798</v>
      </c>
      <c r="M110">
        <v>17343</v>
      </c>
      <c r="N110">
        <v>59220</v>
      </c>
      <c r="O110">
        <v>33133</v>
      </c>
      <c r="AF110">
        <v>328</v>
      </c>
      <c r="AH110">
        <v>0</v>
      </c>
      <c r="AI110">
        <v>149</v>
      </c>
      <c r="AJ110">
        <v>72292</v>
      </c>
    </row>
    <row r="111" spans="1:36" x14ac:dyDescent="0.25">
      <c r="A111" t="s">
        <v>452</v>
      </c>
      <c r="B111" t="s">
        <v>118</v>
      </c>
      <c r="C111">
        <v>30437</v>
      </c>
      <c r="D111">
        <v>4545</v>
      </c>
      <c r="E111">
        <v>1374</v>
      </c>
      <c r="F111">
        <v>3561</v>
      </c>
      <c r="G111">
        <v>19412</v>
      </c>
      <c r="H111">
        <v>71339</v>
      </c>
      <c r="I111">
        <v>31249</v>
      </c>
      <c r="J111">
        <v>101776</v>
      </c>
      <c r="K111">
        <v>53989</v>
      </c>
      <c r="L111">
        <v>16838</v>
      </c>
      <c r="M111">
        <v>19842</v>
      </c>
      <c r="N111">
        <v>47787</v>
      </c>
      <c r="O111">
        <v>27611</v>
      </c>
      <c r="AF111">
        <v>237</v>
      </c>
      <c r="AH111">
        <v>0</v>
      </c>
      <c r="AI111">
        <v>163</v>
      </c>
      <c r="AJ111">
        <v>53989</v>
      </c>
    </row>
    <row r="112" spans="1:36" x14ac:dyDescent="0.25">
      <c r="A112" t="s">
        <v>346</v>
      </c>
      <c r="B112" t="s">
        <v>125</v>
      </c>
      <c r="C112">
        <v>24186</v>
      </c>
      <c r="D112">
        <v>5678</v>
      </c>
      <c r="E112">
        <v>11227</v>
      </c>
      <c r="F112">
        <v>2867</v>
      </c>
      <c r="G112">
        <v>3377</v>
      </c>
      <c r="H112">
        <v>54200</v>
      </c>
      <c r="I112">
        <v>34459</v>
      </c>
      <c r="J112">
        <v>78385</v>
      </c>
      <c r="K112">
        <v>23532</v>
      </c>
      <c r="L112">
        <v>2844</v>
      </c>
      <c r="M112">
        <v>3735</v>
      </c>
      <c r="N112">
        <v>54854</v>
      </c>
      <c r="O112">
        <v>40000</v>
      </c>
      <c r="AF112">
        <v>1128</v>
      </c>
      <c r="AH112">
        <v>0</v>
      </c>
      <c r="AI112">
        <v>5149</v>
      </c>
      <c r="AJ112">
        <v>23532</v>
      </c>
    </row>
    <row r="113" spans="1:36" x14ac:dyDescent="0.25">
      <c r="A113" t="s">
        <v>449</v>
      </c>
      <c r="B113" t="s">
        <v>125</v>
      </c>
      <c r="C113">
        <v>23396</v>
      </c>
      <c r="D113">
        <v>4370</v>
      </c>
      <c r="E113">
        <v>11212</v>
      </c>
      <c r="F113">
        <v>2732</v>
      </c>
      <c r="G113">
        <v>4116</v>
      </c>
      <c r="H113">
        <v>54981</v>
      </c>
      <c r="I113">
        <v>33944</v>
      </c>
      <c r="J113">
        <v>78377</v>
      </c>
      <c r="K113">
        <v>24911</v>
      </c>
      <c r="L113">
        <v>2817</v>
      </c>
      <c r="M113">
        <v>4596</v>
      </c>
      <c r="N113">
        <v>53466</v>
      </c>
      <c r="O113">
        <v>40000</v>
      </c>
      <c r="AF113">
        <v>1637</v>
      </c>
      <c r="AH113">
        <v>0</v>
      </c>
      <c r="AI113">
        <v>4433</v>
      </c>
      <c r="AJ113">
        <v>24911</v>
      </c>
    </row>
    <row r="114" spans="1:36" x14ac:dyDescent="0.25">
      <c r="A114" t="s">
        <v>450</v>
      </c>
      <c r="B114" t="s">
        <v>125</v>
      </c>
      <c r="C114">
        <v>22769</v>
      </c>
      <c r="D114">
        <v>5304</v>
      </c>
      <c r="E114">
        <v>10279</v>
      </c>
      <c r="F114">
        <v>2849</v>
      </c>
      <c r="G114">
        <v>3471</v>
      </c>
      <c r="H114">
        <v>56245</v>
      </c>
      <c r="I114">
        <v>32559</v>
      </c>
      <c r="J114">
        <v>79014</v>
      </c>
      <c r="K114">
        <v>27074</v>
      </c>
      <c r="L114">
        <v>2662</v>
      </c>
      <c r="M114">
        <v>6344</v>
      </c>
      <c r="N114">
        <v>51940</v>
      </c>
      <c r="O114">
        <v>40000</v>
      </c>
      <c r="AF114">
        <v>2028</v>
      </c>
      <c r="AH114">
        <v>0</v>
      </c>
      <c r="AI114">
        <v>4051</v>
      </c>
      <c r="AJ114">
        <v>27074</v>
      </c>
    </row>
    <row r="115" spans="1:36" x14ac:dyDescent="0.25">
      <c r="A115" t="s">
        <v>451</v>
      </c>
      <c r="B115" t="s">
        <v>125</v>
      </c>
      <c r="C115">
        <v>22167</v>
      </c>
      <c r="D115">
        <v>5528</v>
      </c>
      <c r="E115">
        <v>10765</v>
      </c>
      <c r="F115">
        <v>2949</v>
      </c>
      <c r="G115">
        <v>2079</v>
      </c>
      <c r="H115">
        <v>58111</v>
      </c>
      <c r="I115">
        <v>30562</v>
      </c>
      <c r="J115">
        <v>80278</v>
      </c>
      <c r="K115">
        <v>28848</v>
      </c>
      <c r="L115">
        <v>3772</v>
      </c>
      <c r="M115">
        <v>8335</v>
      </c>
      <c r="N115">
        <v>51431</v>
      </c>
      <c r="O115">
        <v>40000</v>
      </c>
      <c r="AF115">
        <v>1956</v>
      </c>
      <c r="AH115">
        <v>0</v>
      </c>
      <c r="AI115">
        <v>3843</v>
      </c>
      <c r="AJ115">
        <v>28848</v>
      </c>
    </row>
    <row r="116" spans="1:36" x14ac:dyDescent="0.25">
      <c r="A116" t="s">
        <v>452</v>
      </c>
      <c r="B116" t="s">
        <v>125</v>
      </c>
      <c r="C116">
        <v>21070</v>
      </c>
      <c r="D116">
        <v>7115</v>
      </c>
      <c r="E116">
        <v>6560</v>
      </c>
      <c r="F116">
        <v>2900</v>
      </c>
      <c r="G116">
        <v>3507</v>
      </c>
      <c r="H116">
        <v>57447</v>
      </c>
      <c r="I116">
        <v>27699</v>
      </c>
      <c r="J116">
        <v>78517</v>
      </c>
      <c r="K116">
        <v>27920</v>
      </c>
      <c r="L116">
        <v>2787</v>
      </c>
      <c r="M116">
        <v>9076</v>
      </c>
      <c r="N116">
        <v>50597</v>
      </c>
      <c r="O116">
        <v>40000</v>
      </c>
      <c r="AF116">
        <v>1870</v>
      </c>
      <c r="AH116">
        <v>0</v>
      </c>
      <c r="AI116">
        <v>3776</v>
      </c>
      <c r="AJ116">
        <v>27920</v>
      </c>
    </row>
    <row r="117" spans="1:36" x14ac:dyDescent="0.25">
      <c r="A117" t="s">
        <v>346</v>
      </c>
      <c r="B117" t="s">
        <v>132</v>
      </c>
      <c r="C117">
        <v>43763</v>
      </c>
      <c r="D117">
        <v>10125</v>
      </c>
      <c r="E117">
        <v>6795</v>
      </c>
      <c r="F117">
        <v>11985</v>
      </c>
      <c r="G117">
        <v>13175</v>
      </c>
      <c r="H117">
        <v>103620</v>
      </c>
      <c r="I117">
        <v>42886</v>
      </c>
      <c r="J117">
        <v>147383</v>
      </c>
      <c r="K117">
        <v>109146</v>
      </c>
      <c r="L117">
        <v>28030</v>
      </c>
      <c r="M117">
        <v>41542</v>
      </c>
      <c r="N117">
        <v>38237</v>
      </c>
      <c r="O117">
        <v>14308</v>
      </c>
      <c r="AF117">
        <v>8920</v>
      </c>
      <c r="AH117">
        <v>0</v>
      </c>
      <c r="AI117">
        <v>11678</v>
      </c>
      <c r="AJ117">
        <v>109146</v>
      </c>
    </row>
    <row r="118" spans="1:36" x14ac:dyDescent="0.25">
      <c r="A118" t="s">
        <v>449</v>
      </c>
      <c r="B118" t="s">
        <v>132</v>
      </c>
      <c r="C118">
        <v>47675</v>
      </c>
      <c r="D118">
        <v>13853</v>
      </c>
      <c r="E118">
        <v>3659</v>
      </c>
      <c r="F118">
        <v>13930</v>
      </c>
      <c r="G118">
        <v>14445</v>
      </c>
      <c r="H118">
        <v>93668</v>
      </c>
      <c r="I118">
        <v>43535</v>
      </c>
      <c r="J118">
        <v>141343</v>
      </c>
      <c r="K118">
        <v>104706</v>
      </c>
      <c r="L118">
        <v>40567</v>
      </c>
      <c r="M118">
        <v>30426</v>
      </c>
      <c r="N118">
        <v>36637</v>
      </c>
      <c r="O118">
        <v>14237</v>
      </c>
      <c r="AF118">
        <v>11672</v>
      </c>
      <c r="AH118">
        <v>0</v>
      </c>
      <c r="AI118">
        <v>10484</v>
      </c>
      <c r="AJ118">
        <v>104706</v>
      </c>
    </row>
    <row r="119" spans="1:36" x14ac:dyDescent="0.25">
      <c r="A119" t="s">
        <v>450</v>
      </c>
      <c r="B119" t="s">
        <v>132</v>
      </c>
      <c r="C119">
        <v>43630</v>
      </c>
      <c r="D119">
        <v>22305</v>
      </c>
      <c r="E119">
        <v>333</v>
      </c>
      <c r="F119">
        <v>6634</v>
      </c>
      <c r="G119">
        <v>12813</v>
      </c>
      <c r="H119">
        <v>82463</v>
      </c>
      <c r="I119">
        <v>42654</v>
      </c>
      <c r="J119">
        <v>126093</v>
      </c>
      <c r="K119">
        <v>83757</v>
      </c>
      <c r="L119">
        <v>18806</v>
      </c>
      <c r="M119">
        <v>39372</v>
      </c>
      <c r="N119">
        <v>42337</v>
      </c>
      <c r="O119">
        <v>11805</v>
      </c>
      <c r="AF119">
        <v>1513</v>
      </c>
      <c r="AH119">
        <v>0</v>
      </c>
      <c r="AI119">
        <v>9526</v>
      </c>
      <c r="AJ119">
        <v>83757</v>
      </c>
    </row>
    <row r="120" spans="1:36" x14ac:dyDescent="0.25">
      <c r="A120" t="s">
        <v>451</v>
      </c>
      <c r="B120" t="s">
        <v>132</v>
      </c>
      <c r="C120">
        <v>29761</v>
      </c>
      <c r="D120">
        <v>7721</v>
      </c>
      <c r="E120">
        <v>447</v>
      </c>
      <c r="F120">
        <v>7051</v>
      </c>
      <c r="G120">
        <v>12498</v>
      </c>
      <c r="H120">
        <v>85976</v>
      </c>
      <c r="I120">
        <v>49582</v>
      </c>
      <c r="J120">
        <v>115737</v>
      </c>
      <c r="K120">
        <v>90706</v>
      </c>
      <c r="L120">
        <v>22545</v>
      </c>
      <c r="M120">
        <v>39466</v>
      </c>
      <c r="N120">
        <v>25030</v>
      </c>
      <c r="O120">
        <v>11747</v>
      </c>
      <c r="AF120">
        <v>2472</v>
      </c>
      <c r="AH120">
        <v>0</v>
      </c>
      <c r="AI120">
        <v>9093</v>
      </c>
      <c r="AJ120">
        <v>90706</v>
      </c>
    </row>
    <row r="121" spans="1:36" x14ac:dyDescent="0.25">
      <c r="A121" t="s">
        <v>452</v>
      </c>
      <c r="B121" t="s">
        <v>132</v>
      </c>
      <c r="C121">
        <v>24262</v>
      </c>
      <c r="D121">
        <v>6801</v>
      </c>
      <c r="E121">
        <v>784</v>
      </c>
      <c r="F121">
        <v>5418</v>
      </c>
      <c r="G121">
        <v>9622</v>
      </c>
      <c r="H121">
        <v>73035</v>
      </c>
      <c r="I121">
        <v>40792</v>
      </c>
      <c r="J121">
        <v>97297</v>
      </c>
      <c r="K121">
        <v>45409</v>
      </c>
      <c r="L121">
        <v>18340</v>
      </c>
      <c r="M121">
        <v>11676</v>
      </c>
      <c r="N121">
        <v>51888</v>
      </c>
      <c r="O121">
        <v>11689</v>
      </c>
      <c r="AF121">
        <v>123</v>
      </c>
      <c r="AH121">
        <v>0</v>
      </c>
      <c r="AI121">
        <v>9108</v>
      </c>
      <c r="AJ121">
        <v>45409</v>
      </c>
    </row>
    <row r="122" spans="1:36" x14ac:dyDescent="0.25">
      <c r="A122" t="s">
        <v>346</v>
      </c>
      <c r="B122" t="s">
        <v>139</v>
      </c>
      <c r="C122">
        <v>35936</v>
      </c>
      <c r="D122">
        <v>2912</v>
      </c>
      <c r="E122">
        <v>20137</v>
      </c>
      <c r="F122">
        <v>6530</v>
      </c>
      <c r="G122">
        <v>6128</v>
      </c>
      <c r="H122">
        <v>16737</v>
      </c>
      <c r="I122">
        <v>12690</v>
      </c>
      <c r="J122">
        <v>52673</v>
      </c>
      <c r="K122">
        <v>17648</v>
      </c>
      <c r="L122">
        <v>8218</v>
      </c>
      <c r="M122">
        <v>238</v>
      </c>
      <c r="N122">
        <v>35026</v>
      </c>
      <c r="O122">
        <v>20900</v>
      </c>
      <c r="AF122">
        <v>1194</v>
      </c>
      <c r="AH122">
        <v>0</v>
      </c>
      <c r="AI122">
        <v>3329</v>
      </c>
      <c r="AJ122">
        <v>17648</v>
      </c>
    </row>
    <row r="123" spans="1:36" x14ac:dyDescent="0.25">
      <c r="A123" t="s">
        <v>449</v>
      </c>
      <c r="B123" t="s">
        <v>139</v>
      </c>
      <c r="C123">
        <v>31560</v>
      </c>
      <c r="D123">
        <v>2300</v>
      </c>
      <c r="E123">
        <v>17414</v>
      </c>
      <c r="F123">
        <v>6100</v>
      </c>
      <c r="G123">
        <v>5538</v>
      </c>
      <c r="H123">
        <v>16922</v>
      </c>
      <c r="I123">
        <v>11903</v>
      </c>
      <c r="J123">
        <v>48483</v>
      </c>
      <c r="K123">
        <v>15666</v>
      </c>
      <c r="L123">
        <v>4867</v>
      </c>
      <c r="M123">
        <v>66</v>
      </c>
      <c r="N123">
        <v>32817</v>
      </c>
      <c r="O123">
        <v>20900</v>
      </c>
      <c r="AF123">
        <v>3056</v>
      </c>
      <c r="AH123">
        <v>0</v>
      </c>
      <c r="AI123">
        <v>2967</v>
      </c>
      <c r="AJ123">
        <v>15666</v>
      </c>
    </row>
    <row r="124" spans="1:36" x14ac:dyDescent="0.25">
      <c r="A124" t="s">
        <v>450</v>
      </c>
      <c r="B124" t="s">
        <v>139</v>
      </c>
      <c r="C124">
        <v>36110</v>
      </c>
      <c r="D124">
        <v>2349</v>
      </c>
      <c r="E124">
        <v>21026</v>
      </c>
      <c r="F124">
        <v>5822</v>
      </c>
      <c r="G124">
        <v>6773</v>
      </c>
      <c r="H124">
        <v>17222</v>
      </c>
      <c r="I124">
        <v>12707</v>
      </c>
      <c r="J124">
        <v>53332</v>
      </c>
      <c r="K124">
        <v>17482</v>
      </c>
      <c r="L124">
        <v>9382</v>
      </c>
      <c r="M124">
        <v>76</v>
      </c>
      <c r="N124">
        <v>35850</v>
      </c>
      <c r="O124">
        <v>20900</v>
      </c>
      <c r="AF124">
        <v>114</v>
      </c>
      <c r="AH124">
        <v>0</v>
      </c>
      <c r="AI124">
        <v>2767</v>
      </c>
      <c r="AJ124">
        <v>17482</v>
      </c>
    </row>
    <row r="125" spans="1:36" x14ac:dyDescent="0.25">
      <c r="A125" t="s">
        <v>451</v>
      </c>
      <c r="B125" t="s">
        <v>139</v>
      </c>
      <c r="C125">
        <v>29666</v>
      </c>
      <c r="D125">
        <v>2111</v>
      </c>
      <c r="E125">
        <v>17314</v>
      </c>
      <c r="F125">
        <v>5187</v>
      </c>
      <c r="G125">
        <v>4905</v>
      </c>
      <c r="H125">
        <v>18767</v>
      </c>
      <c r="I125">
        <v>13854</v>
      </c>
      <c r="J125">
        <v>48432</v>
      </c>
      <c r="K125">
        <v>14785</v>
      </c>
      <c r="L125">
        <v>7316</v>
      </c>
      <c r="M125">
        <v>167</v>
      </c>
      <c r="N125">
        <v>33647</v>
      </c>
      <c r="O125">
        <v>20900</v>
      </c>
      <c r="AF125">
        <v>146</v>
      </c>
      <c r="AH125">
        <v>0</v>
      </c>
      <c r="AI125">
        <v>2350</v>
      </c>
      <c r="AJ125">
        <v>14785</v>
      </c>
    </row>
    <row r="126" spans="1:36" x14ac:dyDescent="0.25">
      <c r="A126" t="s">
        <v>452</v>
      </c>
      <c r="B126" t="s">
        <v>139</v>
      </c>
      <c r="C126">
        <v>24722</v>
      </c>
      <c r="D126">
        <v>2665</v>
      </c>
      <c r="E126">
        <v>12436</v>
      </c>
      <c r="F126">
        <v>4503</v>
      </c>
      <c r="G126">
        <v>4983</v>
      </c>
      <c r="H126">
        <v>19978</v>
      </c>
      <c r="I126">
        <v>14894</v>
      </c>
      <c r="J126">
        <v>44700</v>
      </c>
      <c r="K126">
        <v>14969</v>
      </c>
      <c r="L126">
        <v>5351</v>
      </c>
      <c r="M126">
        <v>123</v>
      </c>
      <c r="N126">
        <v>29731</v>
      </c>
      <c r="O126">
        <v>17417</v>
      </c>
      <c r="AF126">
        <v>1956</v>
      </c>
      <c r="AH126">
        <v>0</v>
      </c>
      <c r="AI126">
        <v>2227</v>
      </c>
      <c r="AJ126">
        <v>14969</v>
      </c>
    </row>
    <row r="127" spans="1:36" x14ac:dyDescent="0.25">
      <c r="A127" t="s">
        <v>346</v>
      </c>
      <c r="B127" t="s">
        <v>143</v>
      </c>
      <c r="C127">
        <v>26553</v>
      </c>
      <c r="D127">
        <v>5040</v>
      </c>
      <c r="E127">
        <v>17741</v>
      </c>
      <c r="F127">
        <v>1229</v>
      </c>
      <c r="G127">
        <v>2318</v>
      </c>
      <c r="H127">
        <v>7503</v>
      </c>
      <c r="I127">
        <v>3970</v>
      </c>
      <c r="J127">
        <v>34057</v>
      </c>
      <c r="K127">
        <v>8571</v>
      </c>
      <c r="L127">
        <v>530</v>
      </c>
      <c r="M127">
        <v>171</v>
      </c>
      <c r="N127">
        <v>25485</v>
      </c>
      <c r="O127">
        <v>12826</v>
      </c>
      <c r="AF127">
        <v>2899</v>
      </c>
      <c r="AH127">
        <v>0</v>
      </c>
      <c r="AI127">
        <v>1273</v>
      </c>
      <c r="AJ127">
        <v>8571</v>
      </c>
    </row>
    <row r="128" spans="1:36" x14ac:dyDescent="0.25">
      <c r="A128" t="s">
        <v>449</v>
      </c>
      <c r="B128" t="s">
        <v>143</v>
      </c>
      <c r="C128">
        <v>26860</v>
      </c>
      <c r="D128">
        <v>4069</v>
      </c>
      <c r="E128">
        <v>19411</v>
      </c>
      <c r="F128">
        <v>898</v>
      </c>
      <c r="G128">
        <v>2194</v>
      </c>
      <c r="H128">
        <v>7605</v>
      </c>
      <c r="I128">
        <v>4455</v>
      </c>
      <c r="J128">
        <v>34465</v>
      </c>
      <c r="K128">
        <v>9874</v>
      </c>
      <c r="L128">
        <v>659</v>
      </c>
      <c r="M128">
        <v>374</v>
      </c>
      <c r="N128">
        <v>24591</v>
      </c>
      <c r="O128">
        <v>6413</v>
      </c>
      <c r="AF128">
        <v>3204</v>
      </c>
      <c r="AH128">
        <v>0</v>
      </c>
      <c r="AI128">
        <v>1451</v>
      </c>
      <c r="AJ128">
        <v>9874</v>
      </c>
    </row>
    <row r="129" spans="1:36" x14ac:dyDescent="0.25">
      <c r="A129" t="s">
        <v>450</v>
      </c>
      <c r="B129" t="s">
        <v>143</v>
      </c>
      <c r="C129">
        <v>22877</v>
      </c>
      <c r="D129">
        <v>3606</v>
      </c>
      <c r="E129">
        <v>16991</v>
      </c>
      <c r="F129">
        <v>468</v>
      </c>
      <c r="G129">
        <v>1668</v>
      </c>
      <c r="H129">
        <v>7610</v>
      </c>
      <c r="I129">
        <v>4402</v>
      </c>
      <c r="J129">
        <v>30487</v>
      </c>
      <c r="K129">
        <v>7892</v>
      </c>
      <c r="L129">
        <v>322</v>
      </c>
      <c r="M129">
        <v>341</v>
      </c>
      <c r="N129">
        <v>22595</v>
      </c>
      <c r="O129">
        <v>6413</v>
      </c>
      <c r="AF129">
        <v>2228</v>
      </c>
      <c r="AH129">
        <v>0</v>
      </c>
      <c r="AI129">
        <v>1373</v>
      </c>
      <c r="AJ129">
        <v>7892</v>
      </c>
    </row>
    <row r="130" spans="1:36" x14ac:dyDescent="0.25">
      <c r="A130" t="s">
        <v>451</v>
      </c>
      <c r="B130" t="s">
        <v>143</v>
      </c>
      <c r="C130">
        <v>19513</v>
      </c>
      <c r="D130">
        <v>2726</v>
      </c>
      <c r="E130">
        <v>14547</v>
      </c>
      <c r="F130">
        <v>591</v>
      </c>
      <c r="G130">
        <v>1447</v>
      </c>
      <c r="H130">
        <v>7862</v>
      </c>
      <c r="I130">
        <v>4875</v>
      </c>
      <c r="J130">
        <v>27375</v>
      </c>
      <c r="K130">
        <v>6160</v>
      </c>
      <c r="L130">
        <v>449</v>
      </c>
      <c r="M130">
        <v>526</v>
      </c>
      <c r="N130">
        <v>21215</v>
      </c>
      <c r="O130">
        <v>6413</v>
      </c>
      <c r="AF130">
        <v>967</v>
      </c>
      <c r="AH130">
        <v>0</v>
      </c>
      <c r="AI130">
        <v>1275</v>
      </c>
      <c r="AJ130">
        <v>6160</v>
      </c>
    </row>
    <row r="131" spans="1:36" x14ac:dyDescent="0.25">
      <c r="A131" t="s">
        <v>452</v>
      </c>
      <c r="B131" t="s">
        <v>143</v>
      </c>
      <c r="C131">
        <v>19165</v>
      </c>
      <c r="D131">
        <v>4116</v>
      </c>
      <c r="E131">
        <v>12393</v>
      </c>
      <c r="F131">
        <v>569</v>
      </c>
      <c r="G131">
        <v>1967</v>
      </c>
      <c r="H131">
        <v>7798</v>
      </c>
      <c r="I131">
        <v>4685</v>
      </c>
      <c r="J131">
        <v>26962</v>
      </c>
      <c r="K131">
        <v>6886</v>
      </c>
      <c r="L131">
        <v>561</v>
      </c>
      <c r="M131">
        <v>494</v>
      </c>
      <c r="N131">
        <v>20076</v>
      </c>
      <c r="O131">
        <v>6413</v>
      </c>
      <c r="AF131">
        <v>1079</v>
      </c>
      <c r="AH131">
        <v>0</v>
      </c>
      <c r="AI131">
        <v>1271</v>
      </c>
      <c r="AJ131">
        <v>6886</v>
      </c>
    </row>
    <row r="132" spans="1:36" x14ac:dyDescent="0.25">
      <c r="A132" t="s">
        <v>346</v>
      </c>
      <c r="B132" t="s">
        <v>147</v>
      </c>
      <c r="C132">
        <v>37272</v>
      </c>
      <c r="D132">
        <v>5051</v>
      </c>
      <c r="E132">
        <v>613</v>
      </c>
      <c r="F132">
        <v>30696</v>
      </c>
      <c r="G132">
        <v>703</v>
      </c>
      <c r="H132">
        <v>47409</v>
      </c>
      <c r="I132">
        <v>8865</v>
      </c>
      <c r="J132">
        <v>84681</v>
      </c>
      <c r="K132">
        <v>69048</v>
      </c>
      <c r="L132">
        <v>13878</v>
      </c>
      <c r="M132">
        <v>17224</v>
      </c>
      <c r="N132">
        <v>15633</v>
      </c>
      <c r="O132">
        <v>5416</v>
      </c>
      <c r="AF132">
        <v>1955</v>
      </c>
      <c r="AH132">
        <v>0</v>
      </c>
      <c r="AI132">
        <v>21</v>
      </c>
      <c r="AJ132">
        <v>69048</v>
      </c>
    </row>
    <row r="133" spans="1:36" x14ac:dyDescent="0.25">
      <c r="A133" t="s">
        <v>449</v>
      </c>
      <c r="B133" t="s">
        <v>147</v>
      </c>
      <c r="C133">
        <v>33587</v>
      </c>
      <c r="D133">
        <v>1858</v>
      </c>
      <c r="E133">
        <v>688</v>
      </c>
      <c r="F133">
        <v>29730</v>
      </c>
      <c r="G133">
        <v>983</v>
      </c>
      <c r="H133">
        <v>34449</v>
      </c>
      <c r="I133">
        <v>5710</v>
      </c>
      <c r="J133">
        <v>68037</v>
      </c>
      <c r="K133">
        <v>53139</v>
      </c>
      <c r="L133">
        <v>8550</v>
      </c>
      <c r="M133">
        <v>10310</v>
      </c>
      <c r="N133">
        <v>14898</v>
      </c>
      <c r="O133">
        <v>5416</v>
      </c>
      <c r="AF133">
        <v>3409</v>
      </c>
      <c r="AH133">
        <v>0</v>
      </c>
      <c r="AI133">
        <v>20</v>
      </c>
      <c r="AJ133">
        <v>53139</v>
      </c>
    </row>
    <row r="134" spans="1:36" x14ac:dyDescent="0.25">
      <c r="A134" t="s">
        <v>450</v>
      </c>
      <c r="B134" t="s">
        <v>147</v>
      </c>
      <c r="C134">
        <v>26867</v>
      </c>
      <c r="D134">
        <v>1868</v>
      </c>
      <c r="E134">
        <v>859</v>
      </c>
      <c r="F134">
        <v>23261</v>
      </c>
      <c r="G134">
        <v>811</v>
      </c>
      <c r="H134">
        <v>24787</v>
      </c>
      <c r="I134">
        <v>1158</v>
      </c>
      <c r="J134">
        <v>51654</v>
      </c>
      <c r="K134">
        <v>34799</v>
      </c>
      <c r="L134">
        <v>7320</v>
      </c>
      <c r="M134">
        <v>8140</v>
      </c>
      <c r="N134">
        <v>16854</v>
      </c>
      <c r="O134">
        <v>5416</v>
      </c>
      <c r="AF134">
        <v>1093</v>
      </c>
      <c r="AH134">
        <v>0</v>
      </c>
      <c r="AI134">
        <v>20</v>
      </c>
      <c r="AJ134">
        <v>34799</v>
      </c>
    </row>
    <row r="135" spans="1:36" x14ac:dyDescent="0.25">
      <c r="A135" t="s">
        <v>451</v>
      </c>
      <c r="B135" t="s">
        <v>147</v>
      </c>
      <c r="C135">
        <v>25383</v>
      </c>
      <c r="D135">
        <v>2926</v>
      </c>
      <c r="E135">
        <v>604</v>
      </c>
      <c r="F135">
        <v>20896</v>
      </c>
      <c r="G135">
        <v>712</v>
      </c>
      <c r="H135">
        <v>19814</v>
      </c>
      <c r="I135">
        <v>850</v>
      </c>
      <c r="J135">
        <v>45197</v>
      </c>
      <c r="K135">
        <v>30218</v>
      </c>
      <c r="L135">
        <v>10095</v>
      </c>
      <c r="M135">
        <v>1347</v>
      </c>
      <c r="N135">
        <v>14978</v>
      </c>
      <c r="O135">
        <v>5416</v>
      </c>
      <c r="AF135">
        <v>1588</v>
      </c>
      <c r="AH135">
        <v>0</v>
      </c>
      <c r="AI135">
        <v>1</v>
      </c>
      <c r="AJ135">
        <v>30218</v>
      </c>
    </row>
    <row r="136" spans="1:36" x14ac:dyDescent="0.25">
      <c r="A136" t="s">
        <v>452</v>
      </c>
      <c r="B136" t="s">
        <v>147</v>
      </c>
      <c r="C136">
        <v>24459</v>
      </c>
      <c r="D136">
        <v>5364</v>
      </c>
      <c r="E136">
        <v>1145</v>
      </c>
      <c r="F136">
        <v>16756</v>
      </c>
      <c r="G136">
        <v>748</v>
      </c>
      <c r="H136">
        <v>24400</v>
      </c>
      <c r="I136">
        <v>1304</v>
      </c>
      <c r="J136">
        <v>48859</v>
      </c>
      <c r="K136">
        <v>33956</v>
      </c>
      <c r="L136">
        <v>8161</v>
      </c>
      <c r="M136">
        <v>3662</v>
      </c>
      <c r="N136">
        <v>14903</v>
      </c>
      <c r="O136">
        <v>5416</v>
      </c>
      <c r="AF136">
        <v>1620</v>
      </c>
      <c r="AH136">
        <v>0</v>
      </c>
      <c r="AI136">
        <v>2</v>
      </c>
      <c r="AJ136">
        <v>33956</v>
      </c>
    </row>
    <row r="137" spans="1:36" x14ac:dyDescent="0.25">
      <c r="A137" t="s">
        <v>346</v>
      </c>
      <c r="B137" t="s">
        <v>153</v>
      </c>
      <c r="C137">
        <v>51947</v>
      </c>
      <c r="D137">
        <v>5366</v>
      </c>
      <c r="E137">
        <v>18937</v>
      </c>
      <c r="F137">
        <v>5159</v>
      </c>
      <c r="G137">
        <v>21824</v>
      </c>
      <c r="H137">
        <v>8161</v>
      </c>
      <c r="I137">
        <v>6500</v>
      </c>
      <c r="J137">
        <v>60108</v>
      </c>
      <c r="K137">
        <v>36748</v>
      </c>
      <c r="L137">
        <v>19129</v>
      </c>
      <c r="M137">
        <v>5985</v>
      </c>
      <c r="N137">
        <v>23360</v>
      </c>
      <c r="O137">
        <v>14634</v>
      </c>
      <c r="AF137">
        <v>1317</v>
      </c>
      <c r="AH137">
        <v>0</v>
      </c>
      <c r="AI137">
        <v>13</v>
      </c>
      <c r="AJ137">
        <v>36748</v>
      </c>
    </row>
    <row r="138" spans="1:36" x14ac:dyDescent="0.25">
      <c r="A138" t="s">
        <v>449</v>
      </c>
      <c r="B138" t="s">
        <v>153</v>
      </c>
      <c r="C138">
        <v>44578</v>
      </c>
      <c r="D138">
        <v>5061</v>
      </c>
      <c r="E138">
        <v>10069</v>
      </c>
      <c r="F138">
        <v>3001</v>
      </c>
      <c r="G138">
        <v>25696</v>
      </c>
      <c r="H138">
        <v>11256</v>
      </c>
      <c r="I138">
        <v>9728</v>
      </c>
      <c r="J138">
        <v>55834</v>
      </c>
      <c r="K138">
        <v>31902</v>
      </c>
      <c r="L138">
        <v>10688</v>
      </c>
      <c r="M138">
        <v>5901</v>
      </c>
      <c r="N138">
        <v>23933</v>
      </c>
      <c r="O138">
        <v>14639</v>
      </c>
      <c r="AF138">
        <v>2972</v>
      </c>
      <c r="AH138">
        <v>0</v>
      </c>
      <c r="AI138">
        <v>15</v>
      </c>
      <c r="AJ138">
        <v>31902</v>
      </c>
    </row>
    <row r="139" spans="1:36" x14ac:dyDescent="0.25">
      <c r="A139" t="s">
        <v>450</v>
      </c>
      <c r="B139" t="s">
        <v>153</v>
      </c>
      <c r="C139">
        <v>51955</v>
      </c>
      <c r="D139">
        <v>4142</v>
      </c>
      <c r="E139">
        <v>14237</v>
      </c>
      <c r="F139">
        <v>3162</v>
      </c>
      <c r="G139">
        <v>29167</v>
      </c>
      <c r="H139">
        <v>11016</v>
      </c>
      <c r="I139">
        <v>9647</v>
      </c>
      <c r="J139">
        <v>62971</v>
      </c>
      <c r="K139">
        <v>42593</v>
      </c>
      <c r="L139">
        <v>24647</v>
      </c>
      <c r="M139">
        <v>0</v>
      </c>
      <c r="N139">
        <v>20378</v>
      </c>
      <c r="O139">
        <v>7131</v>
      </c>
      <c r="AF139">
        <v>476</v>
      </c>
      <c r="AH139">
        <v>0</v>
      </c>
      <c r="AI139">
        <v>12</v>
      </c>
      <c r="AJ139">
        <v>42593</v>
      </c>
    </row>
    <row r="140" spans="1:36" x14ac:dyDescent="0.25">
      <c r="A140" t="s">
        <v>451</v>
      </c>
      <c r="B140" t="s">
        <v>153</v>
      </c>
      <c r="C140">
        <v>37317</v>
      </c>
      <c r="D140">
        <v>7348</v>
      </c>
      <c r="E140">
        <v>8057</v>
      </c>
      <c r="F140">
        <v>1595</v>
      </c>
      <c r="G140">
        <v>19422</v>
      </c>
      <c r="H140">
        <v>8714</v>
      </c>
      <c r="I140">
        <v>7295</v>
      </c>
      <c r="J140">
        <v>46031</v>
      </c>
      <c r="K140">
        <v>30549</v>
      </c>
      <c r="L140">
        <v>15625</v>
      </c>
      <c r="M140">
        <v>1127</v>
      </c>
      <c r="N140">
        <v>15482</v>
      </c>
      <c r="O140">
        <v>4532</v>
      </c>
      <c r="AF140">
        <v>546</v>
      </c>
      <c r="AH140">
        <v>0</v>
      </c>
      <c r="AI140">
        <v>9</v>
      </c>
      <c r="AJ140">
        <v>30549</v>
      </c>
    </row>
    <row r="141" spans="1:36" x14ac:dyDescent="0.25">
      <c r="A141" t="s">
        <v>452</v>
      </c>
      <c r="B141" t="s">
        <v>153</v>
      </c>
      <c r="C141">
        <v>35012</v>
      </c>
      <c r="D141">
        <v>3115</v>
      </c>
      <c r="E141">
        <v>3137</v>
      </c>
      <c r="F141">
        <v>1815</v>
      </c>
      <c r="G141">
        <v>25745</v>
      </c>
      <c r="H141">
        <v>6696</v>
      </c>
      <c r="I141">
        <v>5404</v>
      </c>
      <c r="J141">
        <v>41708</v>
      </c>
      <c r="K141">
        <v>29565</v>
      </c>
      <c r="L141">
        <v>13031</v>
      </c>
      <c r="M141">
        <v>1122</v>
      </c>
      <c r="N141">
        <v>12144</v>
      </c>
      <c r="O141">
        <v>4435</v>
      </c>
      <c r="AF141">
        <v>718</v>
      </c>
      <c r="AH141">
        <v>0</v>
      </c>
      <c r="AI141">
        <v>8</v>
      </c>
      <c r="AJ141">
        <v>29565</v>
      </c>
    </row>
    <row r="142" spans="1:36" x14ac:dyDescent="0.25">
      <c r="A142" t="s">
        <v>346</v>
      </c>
      <c r="B142" t="s">
        <v>159</v>
      </c>
      <c r="C142">
        <v>56667</v>
      </c>
      <c r="D142">
        <v>13379</v>
      </c>
      <c r="E142">
        <v>16537</v>
      </c>
      <c r="F142">
        <v>10973</v>
      </c>
      <c r="G142">
        <v>14634</v>
      </c>
      <c r="H142">
        <v>22295</v>
      </c>
      <c r="I142">
        <v>13655</v>
      </c>
      <c r="J142">
        <v>78962</v>
      </c>
      <c r="K142">
        <v>49777</v>
      </c>
      <c r="L142">
        <v>19186</v>
      </c>
      <c r="M142">
        <v>647</v>
      </c>
      <c r="N142">
        <v>29185</v>
      </c>
      <c r="O142">
        <v>12939</v>
      </c>
      <c r="AF142">
        <v>311</v>
      </c>
      <c r="AH142">
        <v>0</v>
      </c>
      <c r="AI142">
        <v>3260</v>
      </c>
      <c r="AJ142">
        <v>49777</v>
      </c>
    </row>
    <row r="143" spans="1:36" x14ac:dyDescent="0.25">
      <c r="A143" t="s">
        <v>449</v>
      </c>
      <c r="B143" t="s">
        <v>159</v>
      </c>
      <c r="C143">
        <v>50170</v>
      </c>
      <c r="D143">
        <v>11606</v>
      </c>
      <c r="E143">
        <v>7098</v>
      </c>
      <c r="F143">
        <v>12674</v>
      </c>
      <c r="G143">
        <v>17232</v>
      </c>
      <c r="H143">
        <v>24305</v>
      </c>
      <c r="I143">
        <v>14284</v>
      </c>
      <c r="J143">
        <v>74476</v>
      </c>
      <c r="K143">
        <v>46693</v>
      </c>
      <c r="L143">
        <v>13590</v>
      </c>
      <c r="M143">
        <v>823</v>
      </c>
      <c r="N143">
        <v>27783</v>
      </c>
      <c r="O143">
        <v>12939</v>
      </c>
      <c r="AF143">
        <v>2091</v>
      </c>
      <c r="AH143">
        <v>0</v>
      </c>
      <c r="AI143">
        <v>3290</v>
      </c>
      <c r="AJ143">
        <v>46693</v>
      </c>
    </row>
    <row r="144" spans="1:36" x14ac:dyDescent="0.25">
      <c r="A144" t="s">
        <v>450</v>
      </c>
      <c r="B144" t="s">
        <v>159</v>
      </c>
      <c r="C144">
        <v>41304</v>
      </c>
      <c r="D144">
        <v>6192</v>
      </c>
      <c r="E144">
        <v>11832</v>
      </c>
      <c r="F144">
        <v>7600</v>
      </c>
      <c r="G144">
        <v>13163</v>
      </c>
      <c r="H144">
        <v>23488</v>
      </c>
      <c r="I144">
        <v>14779</v>
      </c>
      <c r="J144">
        <v>64791</v>
      </c>
      <c r="K144">
        <v>36531</v>
      </c>
      <c r="L144">
        <v>14225</v>
      </c>
      <c r="M144">
        <v>1144</v>
      </c>
      <c r="N144">
        <v>28260</v>
      </c>
      <c r="O144">
        <v>12939</v>
      </c>
      <c r="AF144">
        <v>228</v>
      </c>
      <c r="AH144">
        <v>0</v>
      </c>
      <c r="AI144">
        <v>3137</v>
      </c>
      <c r="AJ144">
        <v>36531</v>
      </c>
    </row>
    <row r="145" spans="1:36" x14ac:dyDescent="0.25">
      <c r="A145" t="s">
        <v>451</v>
      </c>
      <c r="B145" t="s">
        <v>159</v>
      </c>
      <c r="C145">
        <v>37797</v>
      </c>
      <c r="D145">
        <v>10612</v>
      </c>
      <c r="E145">
        <v>8559</v>
      </c>
      <c r="F145">
        <v>7216</v>
      </c>
      <c r="G145">
        <v>9400</v>
      </c>
      <c r="H145">
        <v>23309</v>
      </c>
      <c r="I145">
        <v>15578</v>
      </c>
      <c r="J145">
        <v>61106</v>
      </c>
      <c r="K145">
        <v>36980</v>
      </c>
      <c r="L145">
        <v>14722</v>
      </c>
      <c r="M145">
        <v>1299</v>
      </c>
      <c r="N145">
        <v>24126</v>
      </c>
      <c r="O145">
        <v>12939</v>
      </c>
      <c r="AF145">
        <v>230</v>
      </c>
      <c r="AH145">
        <v>0</v>
      </c>
      <c r="AI145">
        <v>2964</v>
      </c>
      <c r="AJ145">
        <v>36980</v>
      </c>
    </row>
    <row r="146" spans="1:36" x14ac:dyDescent="0.25">
      <c r="A146" t="s">
        <v>452</v>
      </c>
      <c r="B146" t="s">
        <v>159</v>
      </c>
      <c r="C146">
        <v>38753</v>
      </c>
      <c r="D146">
        <v>11275</v>
      </c>
      <c r="E146">
        <v>5397</v>
      </c>
      <c r="F146">
        <v>8344</v>
      </c>
      <c r="G146">
        <v>11773</v>
      </c>
      <c r="H146">
        <v>23010</v>
      </c>
      <c r="I146">
        <v>15406</v>
      </c>
      <c r="J146">
        <v>61762</v>
      </c>
      <c r="K146">
        <v>35839</v>
      </c>
      <c r="L146">
        <v>13953</v>
      </c>
      <c r="M146">
        <v>1445</v>
      </c>
      <c r="N146">
        <v>25923</v>
      </c>
      <c r="O146">
        <v>12939</v>
      </c>
      <c r="AF146">
        <v>343</v>
      </c>
      <c r="AH146">
        <v>0</v>
      </c>
      <c r="AI146">
        <v>2887</v>
      </c>
      <c r="AJ146">
        <v>35839</v>
      </c>
    </row>
    <row r="147" spans="1:36" x14ac:dyDescent="0.25">
      <c r="A147" t="s">
        <v>346</v>
      </c>
      <c r="B147" t="s">
        <v>166</v>
      </c>
      <c r="C147">
        <v>36710</v>
      </c>
      <c r="D147">
        <v>8279</v>
      </c>
      <c r="E147">
        <v>16104</v>
      </c>
      <c r="F147">
        <v>9534</v>
      </c>
      <c r="G147">
        <v>1593</v>
      </c>
      <c r="H147">
        <v>23616</v>
      </c>
      <c r="I147">
        <v>13643</v>
      </c>
      <c r="J147">
        <v>60325</v>
      </c>
      <c r="K147">
        <v>30377</v>
      </c>
      <c r="L147">
        <v>13838</v>
      </c>
      <c r="M147">
        <v>208</v>
      </c>
      <c r="N147">
        <v>29948</v>
      </c>
      <c r="O147">
        <v>12700</v>
      </c>
      <c r="AF147">
        <v>1007</v>
      </c>
      <c r="AH147">
        <v>0</v>
      </c>
      <c r="AI147">
        <v>4958</v>
      </c>
      <c r="AJ147">
        <v>30377</v>
      </c>
    </row>
    <row r="148" spans="1:36" x14ac:dyDescent="0.25">
      <c r="A148" t="s">
        <v>449</v>
      </c>
      <c r="B148" t="s">
        <v>166</v>
      </c>
      <c r="C148">
        <v>30938</v>
      </c>
      <c r="D148">
        <v>6440</v>
      </c>
      <c r="E148">
        <v>13047</v>
      </c>
      <c r="F148">
        <v>8503</v>
      </c>
      <c r="G148">
        <v>1966</v>
      </c>
      <c r="H148">
        <v>20713</v>
      </c>
      <c r="I148">
        <v>12033</v>
      </c>
      <c r="J148">
        <v>51650</v>
      </c>
      <c r="K148">
        <v>26294</v>
      </c>
      <c r="L148">
        <v>10904</v>
      </c>
      <c r="M148">
        <v>1478</v>
      </c>
      <c r="N148">
        <v>25356</v>
      </c>
      <c r="O148">
        <v>10970</v>
      </c>
      <c r="AF148">
        <v>569</v>
      </c>
      <c r="AH148">
        <v>0</v>
      </c>
      <c r="AI148">
        <v>4310</v>
      </c>
      <c r="AJ148">
        <v>26294</v>
      </c>
    </row>
    <row r="149" spans="1:36" x14ac:dyDescent="0.25">
      <c r="A149" t="s">
        <v>450</v>
      </c>
      <c r="B149" t="s">
        <v>166</v>
      </c>
      <c r="C149">
        <v>35118</v>
      </c>
      <c r="D149">
        <v>5418</v>
      </c>
      <c r="E149">
        <v>20731</v>
      </c>
      <c r="F149">
        <v>6882</v>
      </c>
      <c r="G149">
        <v>1507</v>
      </c>
      <c r="H149">
        <v>18580</v>
      </c>
      <c r="I149">
        <v>10399</v>
      </c>
      <c r="J149">
        <v>53698</v>
      </c>
      <c r="K149">
        <v>32280</v>
      </c>
      <c r="L149">
        <v>17799</v>
      </c>
      <c r="M149">
        <v>2296</v>
      </c>
      <c r="N149">
        <v>21418</v>
      </c>
      <c r="O149">
        <v>9076</v>
      </c>
      <c r="AF149">
        <v>555</v>
      </c>
      <c r="AH149">
        <v>0</v>
      </c>
      <c r="AI149">
        <v>3477</v>
      </c>
      <c r="AJ149">
        <v>32280</v>
      </c>
    </row>
    <row r="150" spans="1:36" x14ac:dyDescent="0.25">
      <c r="A150" t="s">
        <v>451</v>
      </c>
      <c r="B150" t="s">
        <v>166</v>
      </c>
      <c r="C150">
        <v>25266</v>
      </c>
      <c r="D150">
        <v>4686</v>
      </c>
      <c r="E150">
        <v>12436</v>
      </c>
      <c r="F150">
        <v>6265</v>
      </c>
      <c r="G150">
        <v>1290</v>
      </c>
      <c r="H150">
        <v>16468</v>
      </c>
      <c r="I150">
        <v>8318</v>
      </c>
      <c r="J150">
        <v>41734</v>
      </c>
      <c r="K150">
        <v>23129</v>
      </c>
      <c r="L150">
        <v>12062</v>
      </c>
      <c r="M150">
        <v>678</v>
      </c>
      <c r="N150">
        <v>18606</v>
      </c>
      <c r="O150">
        <v>7840</v>
      </c>
      <c r="AF150">
        <v>745</v>
      </c>
      <c r="AH150">
        <v>0</v>
      </c>
      <c r="AI150">
        <v>2860</v>
      </c>
      <c r="AJ150">
        <v>23129</v>
      </c>
    </row>
    <row r="151" spans="1:36" x14ac:dyDescent="0.25">
      <c r="A151" t="s">
        <v>452</v>
      </c>
      <c r="B151" t="s">
        <v>166</v>
      </c>
      <c r="C151">
        <v>18979</v>
      </c>
      <c r="D151">
        <v>3453</v>
      </c>
      <c r="E151">
        <v>6709</v>
      </c>
      <c r="F151">
        <v>6536</v>
      </c>
      <c r="G151">
        <v>1284</v>
      </c>
      <c r="H151">
        <v>14415</v>
      </c>
      <c r="I151">
        <v>7492</v>
      </c>
      <c r="J151">
        <v>33394</v>
      </c>
      <c r="K151">
        <v>16595</v>
      </c>
      <c r="L151">
        <v>7514</v>
      </c>
      <c r="M151">
        <v>350</v>
      </c>
      <c r="N151">
        <v>16799</v>
      </c>
      <c r="O151">
        <v>6784</v>
      </c>
      <c r="AF151">
        <v>387</v>
      </c>
      <c r="AH151">
        <v>0</v>
      </c>
      <c r="AI151">
        <v>2835</v>
      </c>
      <c r="AJ151">
        <v>16595</v>
      </c>
    </row>
    <row r="152" spans="1:36" x14ac:dyDescent="0.25">
      <c r="A152" t="s">
        <v>346</v>
      </c>
      <c r="B152" t="s">
        <v>172</v>
      </c>
      <c r="C152">
        <v>19099</v>
      </c>
      <c r="D152">
        <v>757</v>
      </c>
      <c r="E152">
        <v>590</v>
      </c>
      <c r="F152">
        <v>13577</v>
      </c>
      <c r="G152">
        <v>3782</v>
      </c>
      <c r="H152">
        <v>22880</v>
      </c>
      <c r="I152">
        <v>9598</v>
      </c>
      <c r="J152">
        <v>41979</v>
      </c>
      <c r="K152">
        <v>24523</v>
      </c>
      <c r="L152">
        <v>2827</v>
      </c>
      <c r="M152">
        <v>9314</v>
      </c>
      <c r="N152">
        <v>17456</v>
      </c>
      <c r="O152">
        <v>5335</v>
      </c>
      <c r="AF152">
        <v>2542</v>
      </c>
      <c r="AH152">
        <v>0</v>
      </c>
      <c r="AI152">
        <v>10615</v>
      </c>
      <c r="AJ152">
        <v>24523</v>
      </c>
    </row>
    <row r="153" spans="1:36" x14ac:dyDescent="0.25">
      <c r="A153" t="s">
        <v>449</v>
      </c>
      <c r="B153" t="s">
        <v>172</v>
      </c>
      <c r="C153">
        <v>17762</v>
      </c>
      <c r="D153">
        <v>629</v>
      </c>
      <c r="E153">
        <v>511</v>
      </c>
      <c r="F153">
        <v>13461</v>
      </c>
      <c r="G153">
        <v>2755</v>
      </c>
      <c r="H153">
        <v>26059</v>
      </c>
      <c r="I153">
        <v>8113</v>
      </c>
      <c r="J153">
        <v>43820</v>
      </c>
      <c r="K153">
        <v>30021</v>
      </c>
      <c r="L153">
        <v>3036</v>
      </c>
      <c r="M153">
        <v>11688</v>
      </c>
      <c r="N153">
        <v>13799</v>
      </c>
      <c r="O153">
        <v>5335</v>
      </c>
      <c r="AF153">
        <v>1917</v>
      </c>
      <c r="AH153">
        <v>0</v>
      </c>
      <c r="AI153">
        <v>7145</v>
      </c>
      <c r="AJ153">
        <v>30021</v>
      </c>
    </row>
    <row r="154" spans="1:36" x14ac:dyDescent="0.25">
      <c r="A154" t="s">
        <v>450</v>
      </c>
      <c r="B154" t="s">
        <v>172</v>
      </c>
      <c r="C154">
        <v>16239</v>
      </c>
      <c r="D154">
        <v>1044</v>
      </c>
      <c r="E154">
        <v>1583</v>
      </c>
      <c r="F154">
        <v>10285</v>
      </c>
      <c r="G154">
        <v>2867</v>
      </c>
      <c r="H154">
        <v>21451</v>
      </c>
      <c r="I154">
        <v>5832</v>
      </c>
      <c r="J154">
        <v>37689</v>
      </c>
      <c r="K154">
        <v>29340</v>
      </c>
      <c r="L154">
        <v>2798</v>
      </c>
      <c r="M154">
        <v>10884</v>
      </c>
      <c r="N154">
        <v>8350</v>
      </c>
      <c r="O154">
        <v>2975</v>
      </c>
      <c r="AF154">
        <v>3153</v>
      </c>
      <c r="AH154">
        <v>0</v>
      </c>
      <c r="AI154">
        <v>4777</v>
      </c>
      <c r="AJ154">
        <v>29340</v>
      </c>
    </row>
    <row r="155" spans="1:36" x14ac:dyDescent="0.25">
      <c r="A155" t="s">
        <v>451</v>
      </c>
      <c r="B155" t="s">
        <v>172</v>
      </c>
      <c r="C155">
        <v>11338</v>
      </c>
      <c r="D155">
        <v>903</v>
      </c>
      <c r="E155">
        <v>594</v>
      </c>
      <c r="F155">
        <v>7083</v>
      </c>
      <c r="G155">
        <v>2276</v>
      </c>
      <c r="H155">
        <v>12799</v>
      </c>
      <c r="I155">
        <v>365</v>
      </c>
      <c r="J155">
        <v>24137</v>
      </c>
      <c r="K155">
        <v>21174</v>
      </c>
      <c r="L155">
        <v>2031</v>
      </c>
      <c r="M155">
        <v>2549</v>
      </c>
      <c r="N155">
        <v>2963</v>
      </c>
      <c r="O155">
        <v>1360</v>
      </c>
      <c r="AF155">
        <v>1864</v>
      </c>
      <c r="AH155">
        <v>0</v>
      </c>
      <c r="AI155">
        <v>1387</v>
      </c>
      <c r="AJ155">
        <v>21174</v>
      </c>
    </row>
    <row r="156" spans="1:36" x14ac:dyDescent="0.25">
      <c r="A156" t="s">
        <v>452</v>
      </c>
      <c r="B156" t="s">
        <v>172</v>
      </c>
      <c r="C156">
        <v>2287</v>
      </c>
      <c r="D156">
        <v>150</v>
      </c>
      <c r="E156">
        <v>36</v>
      </c>
      <c r="F156">
        <v>1196</v>
      </c>
      <c r="G156">
        <v>842</v>
      </c>
      <c r="H156">
        <v>4967</v>
      </c>
      <c r="I156">
        <v>311</v>
      </c>
      <c r="J156">
        <v>7255</v>
      </c>
      <c r="K156">
        <v>5630</v>
      </c>
      <c r="L156">
        <v>1245</v>
      </c>
      <c r="M156">
        <v>1137</v>
      </c>
      <c r="N156">
        <v>1625</v>
      </c>
      <c r="O156">
        <v>1080</v>
      </c>
      <c r="AF156">
        <v>357</v>
      </c>
      <c r="AH156">
        <v>0</v>
      </c>
      <c r="AI156">
        <v>410</v>
      </c>
      <c r="AJ156">
        <v>5630</v>
      </c>
    </row>
    <row r="157" spans="1:36" x14ac:dyDescent="0.25">
      <c r="A157" t="s">
        <v>346</v>
      </c>
      <c r="B157" t="s">
        <v>176</v>
      </c>
      <c r="C157">
        <v>8046</v>
      </c>
      <c r="D157">
        <v>1253</v>
      </c>
      <c r="E157">
        <v>6733</v>
      </c>
      <c r="F157">
        <v>55</v>
      </c>
      <c r="G157">
        <v>0</v>
      </c>
      <c r="H157">
        <v>189</v>
      </c>
      <c r="I157">
        <v>155</v>
      </c>
      <c r="J157">
        <v>8235</v>
      </c>
      <c r="K157">
        <v>4591</v>
      </c>
      <c r="L157">
        <v>3148</v>
      </c>
      <c r="M157">
        <v>0</v>
      </c>
      <c r="N157">
        <v>3644</v>
      </c>
      <c r="O157">
        <v>2146</v>
      </c>
      <c r="AF157">
        <v>1306</v>
      </c>
      <c r="AH157">
        <v>0</v>
      </c>
      <c r="AI157">
        <v>0</v>
      </c>
      <c r="AJ157">
        <v>4591</v>
      </c>
    </row>
    <row r="158" spans="1:36" x14ac:dyDescent="0.25">
      <c r="A158" t="s">
        <v>449</v>
      </c>
      <c r="B158" t="s">
        <v>176</v>
      </c>
      <c r="C158">
        <v>5088</v>
      </c>
      <c r="D158">
        <v>263</v>
      </c>
      <c r="E158">
        <v>4796</v>
      </c>
      <c r="F158">
        <v>22</v>
      </c>
      <c r="G158">
        <v>0</v>
      </c>
      <c r="H158">
        <v>200</v>
      </c>
      <c r="I158">
        <v>167</v>
      </c>
      <c r="J158">
        <v>5288</v>
      </c>
      <c r="K158">
        <v>1940</v>
      </c>
      <c r="L158">
        <v>1308</v>
      </c>
      <c r="M158">
        <v>0</v>
      </c>
      <c r="N158">
        <v>3348</v>
      </c>
      <c r="O158">
        <v>1951</v>
      </c>
      <c r="AF158">
        <v>508</v>
      </c>
      <c r="AH158">
        <v>0</v>
      </c>
      <c r="AI158">
        <v>0</v>
      </c>
      <c r="AJ158">
        <v>1940</v>
      </c>
    </row>
    <row r="159" spans="1:36" x14ac:dyDescent="0.25">
      <c r="A159" t="s">
        <v>450</v>
      </c>
      <c r="B159" t="s">
        <v>176</v>
      </c>
      <c r="C159">
        <v>9254</v>
      </c>
      <c r="D159">
        <v>1869</v>
      </c>
      <c r="E159">
        <v>7348</v>
      </c>
      <c r="F159">
        <v>25</v>
      </c>
      <c r="G159">
        <v>0</v>
      </c>
      <c r="H159">
        <v>201</v>
      </c>
      <c r="I159">
        <v>169</v>
      </c>
      <c r="J159">
        <v>9456</v>
      </c>
      <c r="K159">
        <v>6473</v>
      </c>
      <c r="L159">
        <v>978</v>
      </c>
      <c r="M159">
        <v>0</v>
      </c>
      <c r="N159">
        <v>2983</v>
      </c>
      <c r="O159">
        <v>1476</v>
      </c>
      <c r="AF159">
        <v>5356</v>
      </c>
      <c r="AH159">
        <v>0</v>
      </c>
      <c r="AI159">
        <v>0</v>
      </c>
      <c r="AJ159">
        <v>6473</v>
      </c>
    </row>
    <row r="160" spans="1:36" x14ac:dyDescent="0.25">
      <c r="A160" t="s">
        <v>451</v>
      </c>
      <c r="B160" t="s">
        <v>176</v>
      </c>
      <c r="C160">
        <v>3203</v>
      </c>
      <c r="D160">
        <v>206</v>
      </c>
      <c r="E160">
        <v>2977</v>
      </c>
      <c r="F160">
        <v>16</v>
      </c>
      <c r="G160">
        <v>0</v>
      </c>
      <c r="H160">
        <v>193</v>
      </c>
      <c r="I160">
        <v>161</v>
      </c>
      <c r="J160">
        <v>3396</v>
      </c>
      <c r="K160">
        <v>1194</v>
      </c>
      <c r="L160">
        <v>597</v>
      </c>
      <c r="M160">
        <v>0</v>
      </c>
      <c r="N160">
        <v>2202</v>
      </c>
      <c r="O160">
        <v>1323</v>
      </c>
      <c r="AF160">
        <v>526</v>
      </c>
      <c r="AH160">
        <v>0</v>
      </c>
      <c r="AI160">
        <v>0</v>
      </c>
      <c r="AJ160">
        <v>1194</v>
      </c>
    </row>
    <row r="161" spans="1:36" x14ac:dyDescent="0.25">
      <c r="A161" t="s">
        <v>452</v>
      </c>
      <c r="B161" t="s">
        <v>176</v>
      </c>
      <c r="C161">
        <v>2325</v>
      </c>
      <c r="D161">
        <v>50</v>
      </c>
      <c r="E161">
        <v>2263</v>
      </c>
      <c r="F161">
        <v>9</v>
      </c>
      <c r="G161">
        <v>0</v>
      </c>
      <c r="H161">
        <v>199</v>
      </c>
      <c r="I161">
        <v>167</v>
      </c>
      <c r="J161">
        <v>2524</v>
      </c>
      <c r="K161">
        <v>413</v>
      </c>
      <c r="L161">
        <v>362</v>
      </c>
      <c r="M161">
        <v>0</v>
      </c>
      <c r="N161">
        <v>2111</v>
      </c>
      <c r="O161">
        <v>1202</v>
      </c>
      <c r="AF161">
        <v>5</v>
      </c>
      <c r="AH161">
        <v>0</v>
      </c>
      <c r="AI161">
        <v>0</v>
      </c>
      <c r="AJ161">
        <v>413</v>
      </c>
    </row>
    <row r="162" spans="1:36" x14ac:dyDescent="0.25">
      <c r="A162" t="s">
        <v>346</v>
      </c>
      <c r="B162" t="s">
        <v>179</v>
      </c>
      <c r="C162">
        <v>17728</v>
      </c>
      <c r="D162">
        <v>2825</v>
      </c>
      <c r="E162">
        <v>14357</v>
      </c>
      <c r="F162">
        <v>363</v>
      </c>
      <c r="G162">
        <v>0</v>
      </c>
      <c r="H162">
        <v>182</v>
      </c>
      <c r="I162">
        <v>55</v>
      </c>
      <c r="J162">
        <v>17911</v>
      </c>
      <c r="K162">
        <v>9599</v>
      </c>
      <c r="L162">
        <v>9160</v>
      </c>
      <c r="M162">
        <v>0</v>
      </c>
      <c r="N162">
        <v>8312</v>
      </c>
      <c r="O162">
        <v>4581</v>
      </c>
      <c r="AF162">
        <v>57</v>
      </c>
      <c r="AH162">
        <v>0</v>
      </c>
      <c r="AI162">
        <v>0</v>
      </c>
      <c r="AJ162">
        <v>9599</v>
      </c>
    </row>
    <row r="163" spans="1:36" x14ac:dyDescent="0.25">
      <c r="A163" t="s">
        <v>449</v>
      </c>
      <c r="B163" t="s">
        <v>179</v>
      </c>
      <c r="C163">
        <v>15262</v>
      </c>
      <c r="D163">
        <v>5641</v>
      </c>
      <c r="E163">
        <v>8803</v>
      </c>
      <c r="F163">
        <v>752</v>
      </c>
      <c r="G163">
        <v>0</v>
      </c>
      <c r="H163">
        <v>184</v>
      </c>
      <c r="I163">
        <v>58</v>
      </c>
      <c r="J163">
        <v>15447</v>
      </c>
      <c r="K163">
        <v>7555</v>
      </c>
      <c r="L163">
        <v>6938</v>
      </c>
      <c r="M163">
        <v>0</v>
      </c>
      <c r="N163">
        <v>7892</v>
      </c>
      <c r="O163">
        <v>4581</v>
      </c>
      <c r="AF163">
        <v>250</v>
      </c>
      <c r="AH163">
        <v>0</v>
      </c>
      <c r="AI163">
        <v>0</v>
      </c>
      <c r="AJ163">
        <v>7555</v>
      </c>
    </row>
    <row r="164" spans="1:36" x14ac:dyDescent="0.25">
      <c r="A164" t="s">
        <v>450</v>
      </c>
      <c r="B164" t="s">
        <v>179</v>
      </c>
      <c r="C164">
        <v>24187</v>
      </c>
      <c r="D164">
        <v>7199</v>
      </c>
      <c r="E164">
        <v>16062</v>
      </c>
      <c r="F164">
        <v>0</v>
      </c>
      <c r="G164">
        <v>0</v>
      </c>
      <c r="H164">
        <v>182</v>
      </c>
      <c r="I164">
        <v>40</v>
      </c>
      <c r="J164">
        <v>24369</v>
      </c>
      <c r="K164">
        <v>17044</v>
      </c>
      <c r="L164">
        <v>15040</v>
      </c>
      <c r="M164">
        <v>0</v>
      </c>
      <c r="N164">
        <v>7325</v>
      </c>
      <c r="O164">
        <v>4581</v>
      </c>
      <c r="AF164">
        <v>196</v>
      </c>
      <c r="AH164">
        <v>0</v>
      </c>
      <c r="AI164">
        <v>0</v>
      </c>
      <c r="AJ164">
        <v>17044</v>
      </c>
    </row>
    <row r="165" spans="1:36" x14ac:dyDescent="0.25">
      <c r="A165" t="s">
        <v>451</v>
      </c>
      <c r="B165" t="s">
        <v>179</v>
      </c>
      <c r="C165">
        <v>12308</v>
      </c>
      <c r="D165">
        <v>207</v>
      </c>
      <c r="E165">
        <v>11647</v>
      </c>
      <c r="F165">
        <v>264</v>
      </c>
      <c r="G165">
        <v>0</v>
      </c>
      <c r="H165">
        <v>181</v>
      </c>
      <c r="I165">
        <v>47</v>
      </c>
      <c r="J165">
        <v>12489</v>
      </c>
      <c r="K165">
        <v>8048</v>
      </c>
      <c r="L165">
        <v>6717</v>
      </c>
      <c r="M165">
        <v>0</v>
      </c>
      <c r="N165">
        <v>4440</v>
      </c>
      <c r="O165">
        <v>3059</v>
      </c>
      <c r="AF165">
        <v>210</v>
      </c>
      <c r="AH165">
        <v>0</v>
      </c>
      <c r="AI165">
        <v>0</v>
      </c>
      <c r="AJ165">
        <v>8048</v>
      </c>
    </row>
    <row r="166" spans="1:36" x14ac:dyDescent="0.25">
      <c r="A166" t="s">
        <v>452</v>
      </c>
      <c r="B166" t="s">
        <v>179</v>
      </c>
      <c r="C166">
        <v>7296</v>
      </c>
      <c r="D166">
        <v>907</v>
      </c>
      <c r="E166">
        <v>5983</v>
      </c>
      <c r="F166">
        <v>772</v>
      </c>
      <c r="G166">
        <v>0</v>
      </c>
      <c r="H166">
        <v>193</v>
      </c>
      <c r="I166">
        <v>42</v>
      </c>
      <c r="J166">
        <v>7489</v>
      </c>
      <c r="K166">
        <v>3185</v>
      </c>
      <c r="L166">
        <v>2394</v>
      </c>
      <c r="M166">
        <v>0</v>
      </c>
      <c r="N166">
        <v>4304</v>
      </c>
      <c r="O166">
        <v>3059</v>
      </c>
      <c r="AF166">
        <v>185</v>
      </c>
      <c r="AH166">
        <v>0</v>
      </c>
      <c r="AI166">
        <v>0</v>
      </c>
      <c r="AJ166">
        <v>3185</v>
      </c>
    </row>
    <row r="167" spans="1:36" x14ac:dyDescent="0.25">
      <c r="A167" t="s">
        <v>346</v>
      </c>
      <c r="B167" t="s">
        <v>182</v>
      </c>
      <c r="C167">
        <v>17174</v>
      </c>
      <c r="D167">
        <v>788</v>
      </c>
      <c r="E167">
        <v>15097</v>
      </c>
      <c r="F167">
        <v>1094</v>
      </c>
      <c r="G167">
        <v>0</v>
      </c>
      <c r="H167">
        <v>81</v>
      </c>
      <c r="I167">
        <v>23</v>
      </c>
      <c r="J167">
        <v>17255</v>
      </c>
      <c r="K167">
        <v>9884</v>
      </c>
      <c r="L167">
        <v>8979</v>
      </c>
      <c r="M167">
        <v>0</v>
      </c>
      <c r="N167">
        <v>7371</v>
      </c>
      <c r="O167">
        <v>4375</v>
      </c>
      <c r="AF167">
        <v>16</v>
      </c>
      <c r="AH167">
        <v>0</v>
      </c>
      <c r="AI167">
        <v>0</v>
      </c>
      <c r="AJ167">
        <v>9884</v>
      </c>
    </row>
    <row r="168" spans="1:36" x14ac:dyDescent="0.25">
      <c r="A168" t="s">
        <v>449</v>
      </c>
      <c r="B168" t="s">
        <v>182</v>
      </c>
      <c r="C168">
        <v>14158</v>
      </c>
      <c r="D168">
        <v>3424</v>
      </c>
      <c r="E168">
        <v>10562</v>
      </c>
      <c r="F168">
        <v>120</v>
      </c>
      <c r="G168">
        <v>0</v>
      </c>
      <c r="H168">
        <v>85</v>
      </c>
      <c r="I168">
        <v>23</v>
      </c>
      <c r="J168">
        <v>14243</v>
      </c>
      <c r="K168">
        <v>7747</v>
      </c>
      <c r="L168">
        <v>6326</v>
      </c>
      <c r="M168">
        <v>0</v>
      </c>
      <c r="N168">
        <v>6495</v>
      </c>
      <c r="O168">
        <v>4355</v>
      </c>
      <c r="AF168">
        <v>317</v>
      </c>
      <c r="AH168">
        <v>0</v>
      </c>
      <c r="AI168">
        <v>0</v>
      </c>
      <c r="AJ168">
        <v>7747</v>
      </c>
    </row>
    <row r="169" spans="1:36" x14ac:dyDescent="0.25">
      <c r="A169" t="s">
        <v>450</v>
      </c>
      <c r="B169" t="s">
        <v>182</v>
      </c>
      <c r="C169">
        <v>16569</v>
      </c>
      <c r="D169">
        <v>1132</v>
      </c>
      <c r="E169">
        <v>14998</v>
      </c>
      <c r="F169">
        <v>285</v>
      </c>
      <c r="G169">
        <v>0</v>
      </c>
      <c r="H169">
        <v>67</v>
      </c>
      <c r="I169">
        <v>13</v>
      </c>
      <c r="J169">
        <v>16636</v>
      </c>
      <c r="K169">
        <v>10094</v>
      </c>
      <c r="L169">
        <v>6363</v>
      </c>
      <c r="M169">
        <v>0</v>
      </c>
      <c r="N169">
        <v>6542</v>
      </c>
      <c r="O169">
        <v>3330</v>
      </c>
      <c r="AF169">
        <v>12</v>
      </c>
      <c r="AH169">
        <v>0</v>
      </c>
      <c r="AI169">
        <v>0</v>
      </c>
      <c r="AJ169">
        <v>10094</v>
      </c>
    </row>
    <row r="170" spans="1:36" x14ac:dyDescent="0.25">
      <c r="A170" t="s">
        <v>451</v>
      </c>
      <c r="B170" t="s">
        <v>182</v>
      </c>
      <c r="C170">
        <v>8312</v>
      </c>
      <c r="D170">
        <v>643</v>
      </c>
      <c r="E170">
        <v>6698</v>
      </c>
      <c r="F170">
        <v>222</v>
      </c>
      <c r="G170">
        <v>0</v>
      </c>
      <c r="H170">
        <v>70</v>
      </c>
      <c r="I170">
        <v>14</v>
      </c>
      <c r="J170">
        <v>8382</v>
      </c>
      <c r="K170">
        <v>3861</v>
      </c>
      <c r="L170">
        <v>2696</v>
      </c>
      <c r="M170">
        <v>0</v>
      </c>
      <c r="N170">
        <v>4521</v>
      </c>
      <c r="O170">
        <v>1656</v>
      </c>
      <c r="AF170">
        <v>28</v>
      </c>
      <c r="AH170">
        <v>0</v>
      </c>
      <c r="AI170">
        <v>0</v>
      </c>
      <c r="AJ170">
        <v>3861</v>
      </c>
    </row>
    <row r="171" spans="1:36" x14ac:dyDescent="0.25">
      <c r="A171" t="s">
        <v>452</v>
      </c>
      <c r="B171" t="s">
        <v>182</v>
      </c>
      <c r="C171">
        <v>7173</v>
      </c>
      <c r="D171">
        <v>795</v>
      </c>
      <c r="E171">
        <v>5817</v>
      </c>
      <c r="F171">
        <v>747</v>
      </c>
      <c r="G171">
        <v>0</v>
      </c>
      <c r="H171">
        <v>70</v>
      </c>
      <c r="I171">
        <v>10</v>
      </c>
      <c r="J171">
        <v>7243</v>
      </c>
      <c r="K171">
        <v>3191</v>
      </c>
      <c r="L171">
        <v>1451</v>
      </c>
      <c r="M171">
        <v>0</v>
      </c>
      <c r="N171">
        <v>4052</v>
      </c>
      <c r="O171">
        <v>1644</v>
      </c>
      <c r="AF171">
        <v>314</v>
      </c>
      <c r="AH171">
        <v>0</v>
      </c>
      <c r="AI171">
        <v>0</v>
      </c>
      <c r="AJ171">
        <v>3191</v>
      </c>
    </row>
    <row r="172" spans="1:36" x14ac:dyDescent="0.25">
      <c r="A172" t="s">
        <v>346</v>
      </c>
      <c r="B172" t="s">
        <v>185</v>
      </c>
      <c r="C172">
        <v>9042</v>
      </c>
      <c r="D172">
        <v>140</v>
      </c>
      <c r="E172">
        <v>8797</v>
      </c>
      <c r="F172">
        <v>105</v>
      </c>
      <c r="G172">
        <v>0</v>
      </c>
      <c r="H172">
        <v>45</v>
      </c>
      <c r="I172">
        <v>24</v>
      </c>
      <c r="J172">
        <v>9087</v>
      </c>
      <c r="K172">
        <v>257</v>
      </c>
      <c r="L172">
        <v>0</v>
      </c>
      <c r="M172">
        <v>0</v>
      </c>
      <c r="N172">
        <v>8829</v>
      </c>
      <c r="O172">
        <v>6694</v>
      </c>
      <c r="AF172">
        <v>0</v>
      </c>
      <c r="AH172">
        <v>0</v>
      </c>
      <c r="AI172">
        <v>0</v>
      </c>
      <c r="AJ172">
        <v>257</v>
      </c>
    </row>
    <row r="173" spans="1:36" x14ac:dyDescent="0.25">
      <c r="A173" t="s">
        <v>449</v>
      </c>
      <c r="B173" t="s">
        <v>185</v>
      </c>
      <c r="C173">
        <v>8121</v>
      </c>
      <c r="D173">
        <v>1350</v>
      </c>
      <c r="E173">
        <v>6683</v>
      </c>
      <c r="F173">
        <v>87</v>
      </c>
      <c r="G173">
        <v>0</v>
      </c>
      <c r="H173">
        <v>27</v>
      </c>
      <c r="I173">
        <v>4</v>
      </c>
      <c r="J173">
        <v>8148</v>
      </c>
      <c r="K173">
        <v>285</v>
      </c>
      <c r="L173">
        <v>0</v>
      </c>
      <c r="M173">
        <v>0</v>
      </c>
      <c r="N173">
        <v>7863</v>
      </c>
      <c r="O173">
        <v>5821</v>
      </c>
      <c r="AF173">
        <v>0</v>
      </c>
      <c r="AH173">
        <v>0</v>
      </c>
      <c r="AI173">
        <v>0</v>
      </c>
      <c r="AJ173">
        <v>285</v>
      </c>
    </row>
    <row r="174" spans="1:36" x14ac:dyDescent="0.25">
      <c r="A174" t="s">
        <v>450</v>
      </c>
      <c r="B174" t="s">
        <v>185</v>
      </c>
      <c r="C174">
        <v>4712</v>
      </c>
      <c r="D174">
        <v>80</v>
      </c>
      <c r="E174">
        <v>4588</v>
      </c>
      <c r="F174">
        <v>43</v>
      </c>
      <c r="G174">
        <v>0</v>
      </c>
      <c r="H174">
        <v>18</v>
      </c>
      <c r="I174">
        <v>2</v>
      </c>
      <c r="J174">
        <v>4730</v>
      </c>
      <c r="K174">
        <v>968</v>
      </c>
      <c r="L174">
        <v>250</v>
      </c>
      <c r="M174">
        <v>0</v>
      </c>
      <c r="N174">
        <v>3762</v>
      </c>
      <c r="O174">
        <v>2746</v>
      </c>
      <c r="AF174">
        <v>1</v>
      </c>
      <c r="AH174">
        <v>0</v>
      </c>
      <c r="AI174">
        <v>0</v>
      </c>
      <c r="AJ174">
        <v>968</v>
      </c>
    </row>
    <row r="175" spans="1:36" x14ac:dyDescent="0.25">
      <c r="A175" t="s">
        <v>451</v>
      </c>
      <c r="B175" t="s">
        <v>185</v>
      </c>
      <c r="C175">
        <v>2099</v>
      </c>
      <c r="D175">
        <v>56</v>
      </c>
      <c r="E175">
        <v>2010</v>
      </c>
      <c r="F175">
        <v>32</v>
      </c>
      <c r="G175">
        <v>0</v>
      </c>
      <c r="H175">
        <v>16</v>
      </c>
      <c r="I175">
        <v>2</v>
      </c>
      <c r="J175">
        <v>2115</v>
      </c>
      <c r="K175">
        <v>366</v>
      </c>
      <c r="L175">
        <v>80</v>
      </c>
      <c r="M175">
        <v>0</v>
      </c>
      <c r="N175">
        <v>1749</v>
      </c>
      <c r="O175">
        <v>1277</v>
      </c>
      <c r="AF175">
        <v>0</v>
      </c>
      <c r="AH175">
        <v>0</v>
      </c>
      <c r="AI175">
        <v>0</v>
      </c>
      <c r="AJ175">
        <v>366</v>
      </c>
    </row>
    <row r="176" spans="1:36" x14ac:dyDescent="0.25">
      <c r="A176" t="s">
        <v>452</v>
      </c>
      <c r="B176" t="s">
        <v>185</v>
      </c>
      <c r="C176">
        <v>1729</v>
      </c>
      <c r="D176">
        <v>152</v>
      </c>
      <c r="E176">
        <v>1360</v>
      </c>
      <c r="F176">
        <v>403</v>
      </c>
      <c r="G176">
        <v>0</v>
      </c>
      <c r="H176">
        <v>37</v>
      </c>
      <c r="I176">
        <v>2</v>
      </c>
      <c r="J176">
        <v>1766</v>
      </c>
      <c r="K176">
        <v>346</v>
      </c>
      <c r="L176">
        <v>180</v>
      </c>
      <c r="M176">
        <v>0</v>
      </c>
      <c r="N176">
        <v>1421</v>
      </c>
      <c r="O176">
        <v>1161</v>
      </c>
      <c r="AF176">
        <v>0</v>
      </c>
      <c r="AH176">
        <v>0</v>
      </c>
      <c r="AI176">
        <v>0</v>
      </c>
      <c r="AJ176">
        <v>346</v>
      </c>
    </row>
    <row r="177" spans="1:36" x14ac:dyDescent="0.25">
      <c r="A177" t="s">
        <v>346</v>
      </c>
      <c r="B177" t="s">
        <v>188</v>
      </c>
      <c r="C177">
        <v>40505</v>
      </c>
      <c r="D177">
        <v>4862</v>
      </c>
      <c r="E177">
        <v>34320</v>
      </c>
      <c r="F177">
        <v>1187</v>
      </c>
      <c r="G177">
        <v>0</v>
      </c>
      <c r="H177">
        <v>1237</v>
      </c>
      <c r="I177">
        <v>106</v>
      </c>
      <c r="J177">
        <v>41742</v>
      </c>
      <c r="K177">
        <v>25239</v>
      </c>
      <c r="L177">
        <v>20468</v>
      </c>
      <c r="M177">
        <v>0</v>
      </c>
      <c r="N177">
        <v>16503</v>
      </c>
      <c r="O177">
        <v>12178</v>
      </c>
      <c r="AF177">
        <v>2371</v>
      </c>
      <c r="AH177">
        <v>0</v>
      </c>
      <c r="AI177">
        <v>0</v>
      </c>
      <c r="AJ177">
        <v>25239</v>
      </c>
    </row>
    <row r="178" spans="1:36" x14ac:dyDescent="0.25">
      <c r="A178" t="s">
        <v>449</v>
      </c>
      <c r="B178" t="s">
        <v>188</v>
      </c>
      <c r="C178">
        <v>38670</v>
      </c>
      <c r="D178">
        <v>2557</v>
      </c>
      <c r="E178">
        <v>33511</v>
      </c>
      <c r="F178">
        <v>2503</v>
      </c>
      <c r="G178">
        <v>0</v>
      </c>
      <c r="H178">
        <v>201</v>
      </c>
      <c r="I178">
        <v>78</v>
      </c>
      <c r="J178">
        <v>38871</v>
      </c>
      <c r="K178">
        <v>24356</v>
      </c>
      <c r="L178">
        <v>19312</v>
      </c>
      <c r="M178">
        <v>0</v>
      </c>
      <c r="N178">
        <v>14515</v>
      </c>
      <c r="O178">
        <v>12178</v>
      </c>
      <c r="AF178">
        <v>1853</v>
      </c>
      <c r="AH178">
        <v>0</v>
      </c>
      <c r="AI178">
        <v>0</v>
      </c>
      <c r="AJ178">
        <v>24356</v>
      </c>
    </row>
    <row r="179" spans="1:36" x14ac:dyDescent="0.25">
      <c r="A179" t="s">
        <v>450</v>
      </c>
      <c r="B179" t="s">
        <v>188</v>
      </c>
      <c r="C179">
        <v>36628</v>
      </c>
      <c r="D179">
        <v>2702</v>
      </c>
      <c r="E179">
        <v>33256</v>
      </c>
      <c r="F179">
        <v>566</v>
      </c>
      <c r="G179">
        <v>0</v>
      </c>
      <c r="H179">
        <v>467</v>
      </c>
      <c r="I179">
        <v>57</v>
      </c>
      <c r="J179">
        <v>37095</v>
      </c>
      <c r="K179">
        <v>27272</v>
      </c>
      <c r="L179">
        <v>20449</v>
      </c>
      <c r="M179">
        <v>0</v>
      </c>
      <c r="N179">
        <v>9822</v>
      </c>
      <c r="O179">
        <v>4349</v>
      </c>
      <c r="AF179">
        <v>3879</v>
      </c>
      <c r="AH179">
        <v>0</v>
      </c>
      <c r="AI179">
        <v>0</v>
      </c>
      <c r="AJ179">
        <v>27272</v>
      </c>
    </row>
    <row r="180" spans="1:36" x14ac:dyDescent="0.25">
      <c r="A180" t="s">
        <v>451</v>
      </c>
      <c r="B180" t="s">
        <v>188</v>
      </c>
      <c r="C180">
        <v>13219</v>
      </c>
      <c r="D180">
        <v>974</v>
      </c>
      <c r="E180">
        <v>11917</v>
      </c>
      <c r="F180">
        <v>314</v>
      </c>
      <c r="G180">
        <v>0</v>
      </c>
      <c r="H180">
        <v>1757</v>
      </c>
      <c r="I180">
        <v>44</v>
      </c>
      <c r="J180">
        <v>14976</v>
      </c>
      <c r="K180">
        <v>11157</v>
      </c>
      <c r="L180">
        <v>9458</v>
      </c>
      <c r="M180">
        <v>0</v>
      </c>
      <c r="N180">
        <v>3819</v>
      </c>
      <c r="O180">
        <v>2204</v>
      </c>
      <c r="AF180">
        <v>379</v>
      </c>
      <c r="AH180">
        <v>0</v>
      </c>
      <c r="AI180">
        <v>0</v>
      </c>
      <c r="AJ180">
        <v>11157</v>
      </c>
    </row>
    <row r="181" spans="1:36" x14ac:dyDescent="0.25">
      <c r="A181" t="s">
        <v>452</v>
      </c>
      <c r="B181" t="s">
        <v>188</v>
      </c>
      <c r="C181">
        <v>11333</v>
      </c>
      <c r="D181">
        <v>719</v>
      </c>
      <c r="E181">
        <v>10390</v>
      </c>
      <c r="F181">
        <v>218</v>
      </c>
      <c r="G181">
        <v>0</v>
      </c>
      <c r="H181">
        <v>349</v>
      </c>
      <c r="I181">
        <v>56</v>
      </c>
      <c r="J181">
        <v>11682</v>
      </c>
      <c r="K181">
        <v>8434</v>
      </c>
      <c r="L181">
        <v>6554</v>
      </c>
      <c r="M181">
        <v>0</v>
      </c>
      <c r="N181">
        <v>3248</v>
      </c>
      <c r="O181">
        <v>2204</v>
      </c>
      <c r="AF181">
        <v>107</v>
      </c>
      <c r="AH181">
        <v>0</v>
      </c>
      <c r="AI181">
        <v>0</v>
      </c>
      <c r="AJ181">
        <v>8434</v>
      </c>
    </row>
    <row r="182" spans="1:36" x14ac:dyDescent="0.25">
      <c r="A182" t="s">
        <v>346</v>
      </c>
      <c r="B182" t="s">
        <v>191</v>
      </c>
      <c r="C182">
        <v>8233</v>
      </c>
      <c r="D182">
        <v>772</v>
      </c>
      <c r="E182">
        <v>55</v>
      </c>
      <c r="F182">
        <v>5126</v>
      </c>
      <c r="G182">
        <v>2014</v>
      </c>
      <c r="H182">
        <v>1060</v>
      </c>
      <c r="I182">
        <v>30</v>
      </c>
      <c r="J182">
        <v>9293</v>
      </c>
      <c r="K182">
        <v>6417</v>
      </c>
      <c r="L182">
        <v>769</v>
      </c>
      <c r="M182">
        <v>691</v>
      </c>
      <c r="N182">
        <v>2876</v>
      </c>
      <c r="O182">
        <v>1251</v>
      </c>
      <c r="AF182">
        <v>1346</v>
      </c>
      <c r="AH182">
        <v>0</v>
      </c>
      <c r="AI182">
        <v>78</v>
      </c>
      <c r="AJ182">
        <v>6417</v>
      </c>
    </row>
    <row r="183" spans="1:36" x14ac:dyDescent="0.25">
      <c r="A183" t="s">
        <v>449</v>
      </c>
      <c r="B183" t="s">
        <v>191</v>
      </c>
      <c r="C183">
        <v>8701</v>
      </c>
      <c r="D183">
        <v>723</v>
      </c>
      <c r="E183">
        <v>68</v>
      </c>
      <c r="F183">
        <v>3641</v>
      </c>
      <c r="G183">
        <v>3723</v>
      </c>
      <c r="H183">
        <v>2398</v>
      </c>
      <c r="I183">
        <v>21</v>
      </c>
      <c r="J183">
        <v>11099</v>
      </c>
      <c r="K183">
        <v>8373</v>
      </c>
      <c r="L183">
        <v>940</v>
      </c>
      <c r="M183">
        <v>594</v>
      </c>
      <c r="N183">
        <v>2726</v>
      </c>
      <c r="O183">
        <v>1251</v>
      </c>
      <c r="AF183">
        <v>153</v>
      </c>
      <c r="AH183">
        <v>0</v>
      </c>
      <c r="AI183">
        <v>370</v>
      </c>
      <c r="AJ183">
        <v>8373</v>
      </c>
    </row>
    <row r="184" spans="1:36" x14ac:dyDescent="0.25">
      <c r="A184" t="s">
        <v>450</v>
      </c>
      <c r="B184" t="s">
        <v>191</v>
      </c>
      <c r="C184">
        <v>11090</v>
      </c>
      <c r="D184">
        <v>398</v>
      </c>
      <c r="E184">
        <v>119</v>
      </c>
      <c r="F184">
        <v>3123</v>
      </c>
      <c r="G184">
        <v>6730</v>
      </c>
      <c r="H184">
        <v>1475</v>
      </c>
      <c r="I184">
        <v>33</v>
      </c>
      <c r="J184">
        <v>12565</v>
      </c>
      <c r="K184">
        <v>9889</v>
      </c>
      <c r="L184">
        <v>1347</v>
      </c>
      <c r="M184">
        <v>1127</v>
      </c>
      <c r="N184">
        <v>2676</v>
      </c>
      <c r="O184">
        <v>828</v>
      </c>
      <c r="AF184">
        <v>262</v>
      </c>
      <c r="AH184">
        <v>0</v>
      </c>
      <c r="AI184">
        <v>565</v>
      </c>
      <c r="AJ184">
        <v>9889</v>
      </c>
    </row>
    <row r="185" spans="1:36" x14ac:dyDescent="0.25">
      <c r="A185" t="s">
        <v>451</v>
      </c>
      <c r="B185" t="s">
        <v>191</v>
      </c>
      <c r="C185">
        <v>9016</v>
      </c>
      <c r="D185">
        <v>519</v>
      </c>
      <c r="E185">
        <v>109</v>
      </c>
      <c r="F185">
        <v>1878</v>
      </c>
      <c r="G185">
        <v>5734</v>
      </c>
      <c r="H185">
        <v>737</v>
      </c>
      <c r="I185">
        <v>37</v>
      </c>
      <c r="J185">
        <v>9753</v>
      </c>
      <c r="K185">
        <v>7433</v>
      </c>
      <c r="L185">
        <v>509</v>
      </c>
      <c r="M185">
        <v>1974</v>
      </c>
      <c r="N185">
        <v>2321</v>
      </c>
      <c r="O185">
        <v>825</v>
      </c>
      <c r="AF185">
        <v>227</v>
      </c>
      <c r="AH185">
        <v>0</v>
      </c>
      <c r="AI185">
        <v>613</v>
      </c>
      <c r="AJ185">
        <v>7433</v>
      </c>
    </row>
    <row r="186" spans="1:36" x14ac:dyDescent="0.25">
      <c r="A186" t="s">
        <v>452</v>
      </c>
      <c r="B186" t="s">
        <v>191</v>
      </c>
      <c r="C186">
        <v>4685</v>
      </c>
      <c r="D186">
        <v>138</v>
      </c>
      <c r="E186">
        <v>140</v>
      </c>
      <c r="F186">
        <v>1307</v>
      </c>
      <c r="G186">
        <v>2611</v>
      </c>
      <c r="H186">
        <v>714</v>
      </c>
      <c r="I186">
        <v>11</v>
      </c>
      <c r="J186">
        <v>5399</v>
      </c>
      <c r="K186">
        <v>3945</v>
      </c>
      <c r="L186">
        <v>262</v>
      </c>
      <c r="M186">
        <v>808</v>
      </c>
      <c r="N186">
        <v>1453</v>
      </c>
      <c r="O186">
        <v>750</v>
      </c>
      <c r="AF186">
        <v>829</v>
      </c>
      <c r="AH186">
        <v>0</v>
      </c>
      <c r="AI186">
        <v>159</v>
      </c>
      <c r="AJ186">
        <v>3945</v>
      </c>
    </row>
    <row r="187" spans="1:36" x14ac:dyDescent="0.25">
      <c r="A187" t="s">
        <v>346</v>
      </c>
      <c r="B187" t="s">
        <v>194</v>
      </c>
      <c r="C187">
        <v>4957</v>
      </c>
      <c r="D187">
        <v>144</v>
      </c>
      <c r="E187">
        <v>134</v>
      </c>
      <c r="F187">
        <v>4102</v>
      </c>
      <c r="G187">
        <v>556</v>
      </c>
      <c r="H187">
        <v>2152</v>
      </c>
      <c r="I187">
        <v>210</v>
      </c>
      <c r="J187">
        <v>7108</v>
      </c>
      <c r="K187">
        <v>1489</v>
      </c>
      <c r="L187">
        <v>786</v>
      </c>
      <c r="M187">
        <v>1</v>
      </c>
      <c r="N187">
        <v>5619</v>
      </c>
      <c r="O187">
        <v>4637</v>
      </c>
      <c r="AF187">
        <v>251</v>
      </c>
      <c r="AH187">
        <v>0</v>
      </c>
      <c r="AI187">
        <v>46</v>
      </c>
      <c r="AJ187">
        <v>1489</v>
      </c>
    </row>
    <row r="188" spans="1:36" x14ac:dyDescent="0.25">
      <c r="A188" t="s">
        <v>449</v>
      </c>
      <c r="B188" t="s">
        <v>194</v>
      </c>
      <c r="C188">
        <v>5106</v>
      </c>
      <c r="D188">
        <v>101</v>
      </c>
      <c r="E188">
        <v>284</v>
      </c>
      <c r="F188">
        <v>4270</v>
      </c>
      <c r="G188">
        <v>424</v>
      </c>
      <c r="H188">
        <v>2511</v>
      </c>
      <c r="I188">
        <v>214</v>
      </c>
      <c r="J188">
        <v>7617</v>
      </c>
      <c r="K188">
        <v>2002</v>
      </c>
      <c r="L188">
        <v>1003</v>
      </c>
      <c r="M188">
        <v>2</v>
      </c>
      <c r="N188">
        <v>5615</v>
      </c>
      <c r="O188">
        <v>4637</v>
      </c>
      <c r="AF188">
        <v>417</v>
      </c>
      <c r="AH188">
        <v>0</v>
      </c>
      <c r="AI188">
        <v>32</v>
      </c>
      <c r="AJ188">
        <v>2002</v>
      </c>
    </row>
    <row r="189" spans="1:36" x14ac:dyDescent="0.25">
      <c r="A189" t="s">
        <v>450</v>
      </c>
      <c r="B189" t="s">
        <v>194</v>
      </c>
      <c r="C189">
        <v>4084</v>
      </c>
      <c r="D189">
        <v>123</v>
      </c>
      <c r="E189">
        <v>1463</v>
      </c>
      <c r="F189">
        <v>1977</v>
      </c>
      <c r="G189">
        <v>502</v>
      </c>
      <c r="H189">
        <v>2187</v>
      </c>
      <c r="I189">
        <v>235</v>
      </c>
      <c r="J189">
        <v>6271</v>
      </c>
      <c r="K189">
        <v>2833</v>
      </c>
      <c r="L189">
        <v>766</v>
      </c>
      <c r="M189">
        <v>950</v>
      </c>
      <c r="N189">
        <v>3438</v>
      </c>
      <c r="O189">
        <v>2016</v>
      </c>
      <c r="AF189">
        <v>408</v>
      </c>
      <c r="AH189">
        <v>0</v>
      </c>
      <c r="AI189">
        <v>27</v>
      </c>
      <c r="AJ189">
        <v>2833</v>
      </c>
    </row>
    <row r="190" spans="1:36" x14ac:dyDescent="0.25">
      <c r="A190" t="s">
        <v>451</v>
      </c>
      <c r="B190" t="s">
        <v>194</v>
      </c>
      <c r="C190">
        <v>2077</v>
      </c>
      <c r="D190">
        <v>191</v>
      </c>
      <c r="E190">
        <v>220</v>
      </c>
      <c r="F190">
        <v>1615</v>
      </c>
      <c r="G190">
        <v>32</v>
      </c>
      <c r="H190">
        <v>1734</v>
      </c>
      <c r="I190">
        <v>226</v>
      </c>
      <c r="J190">
        <v>3811</v>
      </c>
      <c r="K190">
        <v>1767</v>
      </c>
      <c r="L190">
        <v>371</v>
      </c>
      <c r="M190">
        <v>450</v>
      </c>
      <c r="N190">
        <v>2044</v>
      </c>
      <c r="O190">
        <v>800</v>
      </c>
      <c r="AF190">
        <v>396</v>
      </c>
      <c r="AH190">
        <v>0</v>
      </c>
      <c r="AI190">
        <v>30</v>
      </c>
      <c r="AJ190">
        <v>1767</v>
      </c>
    </row>
    <row r="191" spans="1:36" x14ac:dyDescent="0.25">
      <c r="A191" t="s">
        <v>452</v>
      </c>
      <c r="B191" t="s">
        <v>194</v>
      </c>
      <c r="C191">
        <v>1774</v>
      </c>
      <c r="D191">
        <v>168</v>
      </c>
      <c r="E191">
        <v>0</v>
      </c>
      <c r="F191">
        <v>1439</v>
      </c>
      <c r="G191">
        <v>142</v>
      </c>
      <c r="H191">
        <v>908</v>
      </c>
      <c r="I191">
        <v>188</v>
      </c>
      <c r="J191">
        <v>2682</v>
      </c>
      <c r="K191">
        <v>784</v>
      </c>
      <c r="L191">
        <v>83</v>
      </c>
      <c r="M191">
        <v>0</v>
      </c>
      <c r="N191">
        <v>1898</v>
      </c>
      <c r="O191">
        <v>800</v>
      </c>
      <c r="AF191">
        <v>207</v>
      </c>
      <c r="AH191">
        <v>0</v>
      </c>
      <c r="AI191">
        <v>64</v>
      </c>
      <c r="AJ191">
        <v>784</v>
      </c>
    </row>
    <row r="192" spans="1:36" x14ac:dyDescent="0.25">
      <c r="A192" t="s">
        <v>346</v>
      </c>
      <c r="B192" t="s">
        <v>197</v>
      </c>
      <c r="C192">
        <v>13979</v>
      </c>
      <c r="D192">
        <v>2307</v>
      </c>
      <c r="E192">
        <v>197</v>
      </c>
      <c r="F192">
        <v>4704</v>
      </c>
      <c r="G192">
        <v>6551</v>
      </c>
      <c r="H192">
        <v>2909</v>
      </c>
      <c r="I192">
        <v>761</v>
      </c>
      <c r="J192">
        <v>16888</v>
      </c>
      <c r="K192">
        <v>8935</v>
      </c>
      <c r="L192">
        <v>1257</v>
      </c>
      <c r="M192">
        <v>1855</v>
      </c>
      <c r="N192">
        <v>7954</v>
      </c>
      <c r="O192">
        <v>6099</v>
      </c>
      <c r="AF192">
        <v>2812</v>
      </c>
      <c r="AH192">
        <v>0</v>
      </c>
      <c r="AI192">
        <v>242</v>
      </c>
      <c r="AJ192">
        <v>8935</v>
      </c>
    </row>
    <row r="193" spans="1:36" x14ac:dyDescent="0.25">
      <c r="A193" t="s">
        <v>449</v>
      </c>
      <c r="B193" t="s">
        <v>197</v>
      </c>
      <c r="C193">
        <v>10877</v>
      </c>
      <c r="D193">
        <v>246</v>
      </c>
      <c r="E193">
        <v>177</v>
      </c>
      <c r="F193">
        <v>4337</v>
      </c>
      <c r="G193">
        <v>5923</v>
      </c>
      <c r="H193">
        <v>3871</v>
      </c>
      <c r="I193">
        <v>717</v>
      </c>
      <c r="J193">
        <v>14748</v>
      </c>
      <c r="K193">
        <v>6953</v>
      </c>
      <c r="L193">
        <v>1007</v>
      </c>
      <c r="M193">
        <v>2838</v>
      </c>
      <c r="N193">
        <v>7795</v>
      </c>
      <c r="O193">
        <v>6099</v>
      </c>
      <c r="AF193">
        <v>583</v>
      </c>
      <c r="AH193">
        <v>0</v>
      </c>
      <c r="AI193">
        <v>257</v>
      </c>
      <c r="AJ193">
        <v>6953</v>
      </c>
    </row>
    <row r="194" spans="1:36" x14ac:dyDescent="0.25">
      <c r="A194" t="s">
        <v>450</v>
      </c>
      <c r="B194" t="s">
        <v>197</v>
      </c>
      <c r="C194">
        <v>11215</v>
      </c>
      <c r="D194">
        <v>1000</v>
      </c>
      <c r="E194">
        <v>2738</v>
      </c>
      <c r="F194">
        <v>3434</v>
      </c>
      <c r="G194">
        <v>3844</v>
      </c>
      <c r="H194">
        <v>5632</v>
      </c>
      <c r="I194">
        <v>725</v>
      </c>
      <c r="J194">
        <v>16847</v>
      </c>
      <c r="K194">
        <v>9175</v>
      </c>
      <c r="L194">
        <v>611</v>
      </c>
      <c r="M194">
        <v>4295</v>
      </c>
      <c r="N194">
        <v>7671</v>
      </c>
      <c r="O194">
        <v>4999</v>
      </c>
      <c r="AF194">
        <v>1428</v>
      </c>
      <c r="AH194">
        <v>0</v>
      </c>
      <c r="AI194">
        <v>207</v>
      </c>
      <c r="AJ194">
        <v>9175</v>
      </c>
    </row>
    <row r="195" spans="1:36" x14ac:dyDescent="0.25">
      <c r="A195" t="s">
        <v>451</v>
      </c>
      <c r="B195" t="s">
        <v>197</v>
      </c>
      <c r="C195">
        <v>7299</v>
      </c>
      <c r="D195">
        <v>403</v>
      </c>
      <c r="E195">
        <v>137</v>
      </c>
      <c r="F195">
        <v>2255</v>
      </c>
      <c r="G195">
        <v>4395</v>
      </c>
      <c r="H195">
        <v>4527</v>
      </c>
      <c r="I195">
        <v>764</v>
      </c>
      <c r="J195">
        <v>11826</v>
      </c>
      <c r="K195">
        <v>7036</v>
      </c>
      <c r="L195">
        <v>690</v>
      </c>
      <c r="M195">
        <v>825</v>
      </c>
      <c r="N195">
        <v>4790</v>
      </c>
      <c r="O195">
        <v>3185</v>
      </c>
      <c r="AF195">
        <v>2568</v>
      </c>
      <c r="AH195">
        <v>0</v>
      </c>
      <c r="AI195">
        <v>58</v>
      </c>
      <c r="AJ195">
        <v>7036</v>
      </c>
    </row>
    <row r="196" spans="1:36" x14ac:dyDescent="0.25">
      <c r="A196" t="s">
        <v>452</v>
      </c>
      <c r="B196" t="s">
        <v>197</v>
      </c>
      <c r="C196">
        <v>7131</v>
      </c>
      <c r="D196">
        <v>594</v>
      </c>
      <c r="E196">
        <v>225</v>
      </c>
      <c r="F196">
        <v>1956</v>
      </c>
      <c r="G196">
        <v>4194</v>
      </c>
      <c r="H196">
        <v>1066</v>
      </c>
      <c r="I196">
        <v>334</v>
      </c>
      <c r="J196">
        <v>8197</v>
      </c>
      <c r="K196">
        <v>4188</v>
      </c>
      <c r="L196">
        <v>548</v>
      </c>
      <c r="M196">
        <v>730</v>
      </c>
      <c r="N196">
        <v>4009</v>
      </c>
      <c r="O196">
        <v>3149</v>
      </c>
      <c r="AF196">
        <v>349</v>
      </c>
      <c r="AH196">
        <v>0</v>
      </c>
      <c r="AI196">
        <v>65</v>
      </c>
      <c r="AJ196">
        <v>4188</v>
      </c>
    </row>
    <row r="197" spans="1:36" x14ac:dyDescent="0.25">
      <c r="A197" t="s">
        <v>346</v>
      </c>
      <c r="B197" t="s">
        <v>200</v>
      </c>
      <c r="C197">
        <v>26234</v>
      </c>
      <c r="D197">
        <v>276</v>
      </c>
      <c r="E197">
        <v>97</v>
      </c>
      <c r="F197">
        <v>11428</v>
      </c>
      <c r="G197">
        <v>14139</v>
      </c>
      <c r="H197">
        <v>2561</v>
      </c>
      <c r="I197">
        <v>372</v>
      </c>
      <c r="J197">
        <v>28795</v>
      </c>
      <c r="K197">
        <v>14604</v>
      </c>
      <c r="L197">
        <v>2591</v>
      </c>
      <c r="M197">
        <v>2699</v>
      </c>
      <c r="N197">
        <v>14191</v>
      </c>
      <c r="O197">
        <v>6118</v>
      </c>
      <c r="AF197">
        <v>4609</v>
      </c>
      <c r="AH197">
        <v>0</v>
      </c>
      <c r="AI197">
        <v>4783</v>
      </c>
      <c r="AJ197">
        <v>14604</v>
      </c>
    </row>
    <row r="198" spans="1:36" x14ac:dyDescent="0.25">
      <c r="A198" t="s">
        <v>449</v>
      </c>
      <c r="B198" t="s">
        <v>200</v>
      </c>
      <c r="C198">
        <v>27371</v>
      </c>
      <c r="D198">
        <v>919</v>
      </c>
      <c r="E198">
        <v>181</v>
      </c>
      <c r="F198">
        <v>11948</v>
      </c>
      <c r="G198">
        <v>14031</v>
      </c>
      <c r="H198">
        <v>2950</v>
      </c>
      <c r="I198">
        <v>394</v>
      </c>
      <c r="J198">
        <v>30321</v>
      </c>
      <c r="K198">
        <v>16236</v>
      </c>
      <c r="L198">
        <v>2023</v>
      </c>
      <c r="M198">
        <v>3748</v>
      </c>
      <c r="N198">
        <v>14085</v>
      </c>
      <c r="O198">
        <v>6118</v>
      </c>
      <c r="AF198">
        <v>4668</v>
      </c>
      <c r="AH198">
        <v>0</v>
      </c>
      <c r="AI198">
        <v>4840</v>
      </c>
      <c r="AJ198">
        <v>16236</v>
      </c>
    </row>
    <row r="199" spans="1:36" x14ac:dyDescent="0.25">
      <c r="A199" t="s">
        <v>450</v>
      </c>
      <c r="B199" t="s">
        <v>200</v>
      </c>
      <c r="C199">
        <v>25255</v>
      </c>
      <c r="D199">
        <v>2738</v>
      </c>
      <c r="E199">
        <v>286</v>
      </c>
      <c r="F199">
        <v>10796</v>
      </c>
      <c r="G199">
        <v>11238</v>
      </c>
      <c r="H199">
        <v>2999</v>
      </c>
      <c r="I199">
        <v>427</v>
      </c>
      <c r="J199">
        <v>28254</v>
      </c>
      <c r="K199">
        <v>14873</v>
      </c>
      <c r="L199">
        <v>2963</v>
      </c>
      <c r="M199">
        <v>1517</v>
      </c>
      <c r="N199">
        <v>13381</v>
      </c>
      <c r="O199">
        <v>5978</v>
      </c>
      <c r="AF199">
        <v>4624</v>
      </c>
      <c r="AH199">
        <v>0</v>
      </c>
      <c r="AI199">
        <v>4612</v>
      </c>
      <c r="AJ199">
        <v>14873</v>
      </c>
    </row>
    <row r="200" spans="1:36" x14ac:dyDescent="0.25">
      <c r="A200" t="s">
        <v>451</v>
      </c>
      <c r="B200" t="s">
        <v>200</v>
      </c>
      <c r="C200">
        <v>19723</v>
      </c>
      <c r="D200">
        <v>1780</v>
      </c>
      <c r="E200">
        <v>206</v>
      </c>
      <c r="F200">
        <v>7213</v>
      </c>
      <c r="G200">
        <v>10252</v>
      </c>
      <c r="H200">
        <v>3588</v>
      </c>
      <c r="I200">
        <v>355</v>
      </c>
      <c r="J200">
        <v>23311</v>
      </c>
      <c r="K200">
        <v>14227</v>
      </c>
      <c r="L200">
        <v>2069</v>
      </c>
      <c r="M200">
        <v>3876</v>
      </c>
      <c r="N200">
        <v>9084</v>
      </c>
      <c r="O200">
        <v>5200</v>
      </c>
      <c r="AF200">
        <v>3248</v>
      </c>
      <c r="AH200">
        <v>0</v>
      </c>
      <c r="AI200">
        <v>2930</v>
      </c>
      <c r="AJ200">
        <v>14227</v>
      </c>
    </row>
    <row r="201" spans="1:36" x14ac:dyDescent="0.25">
      <c r="A201" t="s">
        <v>452</v>
      </c>
      <c r="B201" t="s">
        <v>200</v>
      </c>
      <c r="C201">
        <v>17066</v>
      </c>
      <c r="D201">
        <v>793</v>
      </c>
      <c r="E201">
        <v>306</v>
      </c>
      <c r="F201">
        <v>9023</v>
      </c>
      <c r="G201">
        <v>6791</v>
      </c>
      <c r="H201">
        <v>2814</v>
      </c>
      <c r="I201">
        <v>362</v>
      </c>
      <c r="J201">
        <v>19881</v>
      </c>
      <c r="K201">
        <v>10653</v>
      </c>
      <c r="L201">
        <v>1063</v>
      </c>
      <c r="M201">
        <v>3337</v>
      </c>
      <c r="N201">
        <v>9228</v>
      </c>
      <c r="O201">
        <v>5200</v>
      </c>
      <c r="AF201">
        <v>2696</v>
      </c>
      <c r="AH201">
        <v>0</v>
      </c>
      <c r="AI201">
        <v>2239</v>
      </c>
      <c r="AJ201">
        <v>10653</v>
      </c>
    </row>
    <row r="202" spans="1:36" x14ac:dyDescent="0.25">
      <c r="A202" t="s">
        <v>346</v>
      </c>
      <c r="B202" t="s">
        <v>203</v>
      </c>
      <c r="C202">
        <v>14570</v>
      </c>
      <c r="D202">
        <v>207</v>
      </c>
      <c r="E202">
        <v>97</v>
      </c>
      <c r="F202">
        <v>9979</v>
      </c>
      <c r="G202">
        <v>4119</v>
      </c>
      <c r="H202">
        <v>887</v>
      </c>
      <c r="I202">
        <v>199</v>
      </c>
      <c r="J202">
        <v>15457</v>
      </c>
      <c r="K202">
        <v>7354</v>
      </c>
      <c r="L202">
        <v>1606</v>
      </c>
      <c r="M202">
        <v>548</v>
      </c>
      <c r="N202">
        <v>8103</v>
      </c>
      <c r="O202">
        <v>5741</v>
      </c>
      <c r="AF202">
        <v>3567</v>
      </c>
      <c r="AH202">
        <v>0</v>
      </c>
      <c r="AI202">
        <v>2237</v>
      </c>
      <c r="AJ202">
        <v>7354</v>
      </c>
    </row>
    <row r="203" spans="1:36" x14ac:dyDescent="0.25">
      <c r="A203" t="s">
        <v>449</v>
      </c>
      <c r="B203" t="s">
        <v>203</v>
      </c>
      <c r="C203">
        <v>15673</v>
      </c>
      <c r="D203">
        <v>493</v>
      </c>
      <c r="E203">
        <v>171</v>
      </c>
      <c r="F203">
        <v>10657</v>
      </c>
      <c r="G203">
        <v>4190</v>
      </c>
      <c r="H203">
        <v>930</v>
      </c>
      <c r="I203">
        <v>204</v>
      </c>
      <c r="J203">
        <v>16602</v>
      </c>
      <c r="K203">
        <v>8317</v>
      </c>
      <c r="L203">
        <v>1375</v>
      </c>
      <c r="M203">
        <v>942</v>
      </c>
      <c r="N203">
        <v>8285</v>
      </c>
      <c r="O203">
        <v>4531</v>
      </c>
      <c r="AF203">
        <v>3957</v>
      </c>
      <c r="AH203">
        <v>0</v>
      </c>
      <c r="AI203">
        <v>2239</v>
      </c>
      <c r="AJ203">
        <v>8317</v>
      </c>
    </row>
    <row r="204" spans="1:36" x14ac:dyDescent="0.25">
      <c r="A204" t="s">
        <v>450</v>
      </c>
      <c r="B204" t="s">
        <v>203</v>
      </c>
      <c r="C204">
        <v>14505</v>
      </c>
      <c r="D204">
        <v>1632</v>
      </c>
      <c r="E204">
        <v>156</v>
      </c>
      <c r="F204">
        <v>10560</v>
      </c>
      <c r="G204">
        <v>1986</v>
      </c>
      <c r="H204">
        <v>643</v>
      </c>
      <c r="I204">
        <v>195</v>
      </c>
      <c r="J204">
        <v>15148</v>
      </c>
      <c r="K204">
        <v>7384</v>
      </c>
      <c r="L204">
        <v>1034</v>
      </c>
      <c r="M204">
        <v>97</v>
      </c>
      <c r="N204">
        <v>7764</v>
      </c>
      <c r="O204">
        <v>3582</v>
      </c>
      <c r="AF204">
        <v>4553</v>
      </c>
      <c r="AH204">
        <v>0</v>
      </c>
      <c r="AI204">
        <v>2139</v>
      </c>
      <c r="AJ204">
        <v>7384</v>
      </c>
    </row>
    <row r="205" spans="1:36" x14ac:dyDescent="0.25">
      <c r="A205" t="s">
        <v>451</v>
      </c>
      <c r="B205" t="s">
        <v>203</v>
      </c>
      <c r="C205">
        <v>10525</v>
      </c>
      <c r="D205">
        <v>1146</v>
      </c>
      <c r="E205">
        <v>110</v>
      </c>
      <c r="F205">
        <v>7428</v>
      </c>
      <c r="G205">
        <v>1699</v>
      </c>
      <c r="H205">
        <v>570</v>
      </c>
      <c r="I205">
        <v>145</v>
      </c>
      <c r="J205">
        <v>11095</v>
      </c>
      <c r="K205">
        <v>5256</v>
      </c>
      <c r="L205">
        <v>630</v>
      </c>
      <c r="M205">
        <v>145</v>
      </c>
      <c r="N205">
        <v>5839</v>
      </c>
      <c r="O205">
        <v>3225</v>
      </c>
      <c r="AF205">
        <v>3078</v>
      </c>
      <c r="AH205">
        <v>0</v>
      </c>
      <c r="AI205">
        <v>1822</v>
      </c>
      <c r="AJ205">
        <v>5256</v>
      </c>
    </row>
    <row r="206" spans="1:36" x14ac:dyDescent="0.25">
      <c r="A206" t="s">
        <v>452</v>
      </c>
      <c r="B206" t="s">
        <v>203</v>
      </c>
      <c r="C206">
        <v>8339</v>
      </c>
      <c r="D206">
        <v>351</v>
      </c>
      <c r="E206">
        <v>98</v>
      </c>
      <c r="F206">
        <v>6674</v>
      </c>
      <c r="G206">
        <v>1144</v>
      </c>
      <c r="H206">
        <v>654</v>
      </c>
      <c r="I206">
        <v>140</v>
      </c>
      <c r="J206">
        <v>8993</v>
      </c>
      <c r="K206">
        <v>3915</v>
      </c>
      <c r="L206">
        <v>677</v>
      </c>
      <c r="M206">
        <v>2</v>
      </c>
      <c r="N206">
        <v>5079</v>
      </c>
      <c r="O206">
        <v>3000</v>
      </c>
      <c r="AF206">
        <v>1939</v>
      </c>
      <c r="AH206">
        <v>0</v>
      </c>
      <c r="AI206">
        <v>1621</v>
      </c>
      <c r="AJ206">
        <v>3915</v>
      </c>
    </row>
    <row r="207" spans="1:36" x14ac:dyDescent="0.25">
      <c r="A207" t="s">
        <v>346</v>
      </c>
      <c r="B207" t="s">
        <v>207</v>
      </c>
      <c r="C207">
        <v>2094</v>
      </c>
      <c r="D207">
        <v>13</v>
      </c>
      <c r="E207">
        <v>5</v>
      </c>
      <c r="F207">
        <v>932</v>
      </c>
      <c r="G207">
        <v>1137</v>
      </c>
      <c r="H207">
        <v>2605</v>
      </c>
      <c r="I207">
        <v>315</v>
      </c>
      <c r="J207">
        <v>4698</v>
      </c>
      <c r="K207">
        <v>2791</v>
      </c>
      <c r="L207">
        <v>1009</v>
      </c>
      <c r="M207">
        <v>696</v>
      </c>
      <c r="N207">
        <v>1908</v>
      </c>
      <c r="O207">
        <v>1351</v>
      </c>
      <c r="AF207">
        <v>373</v>
      </c>
      <c r="AH207">
        <v>0</v>
      </c>
      <c r="AI207">
        <v>22</v>
      </c>
      <c r="AJ207">
        <v>2791</v>
      </c>
    </row>
    <row r="208" spans="1:36" x14ac:dyDescent="0.25">
      <c r="A208" t="s">
        <v>449</v>
      </c>
      <c r="B208" t="s">
        <v>207</v>
      </c>
      <c r="C208">
        <v>2271</v>
      </c>
      <c r="D208">
        <v>12</v>
      </c>
      <c r="E208">
        <v>72</v>
      </c>
      <c r="F208">
        <v>1089</v>
      </c>
      <c r="G208">
        <v>1092</v>
      </c>
      <c r="H208">
        <v>2151</v>
      </c>
      <c r="I208">
        <v>328</v>
      </c>
      <c r="J208">
        <v>4422</v>
      </c>
      <c r="K208">
        <v>2558</v>
      </c>
      <c r="L208">
        <v>722</v>
      </c>
      <c r="M208">
        <v>968</v>
      </c>
      <c r="N208">
        <v>1864</v>
      </c>
      <c r="O208">
        <v>1081</v>
      </c>
      <c r="AF208">
        <v>335</v>
      </c>
      <c r="AH208">
        <v>0</v>
      </c>
      <c r="AI208">
        <v>23</v>
      </c>
      <c r="AJ208">
        <v>2558</v>
      </c>
    </row>
    <row r="209" spans="1:36" x14ac:dyDescent="0.25">
      <c r="A209" t="s">
        <v>450</v>
      </c>
      <c r="B209" t="s">
        <v>207</v>
      </c>
      <c r="C209">
        <v>2670</v>
      </c>
      <c r="D209">
        <v>62</v>
      </c>
      <c r="E209">
        <v>10</v>
      </c>
      <c r="F209">
        <v>731</v>
      </c>
      <c r="G209">
        <v>1859</v>
      </c>
      <c r="H209">
        <v>1106</v>
      </c>
      <c r="I209">
        <v>341</v>
      </c>
      <c r="J209">
        <v>3777</v>
      </c>
      <c r="K209">
        <v>2293</v>
      </c>
      <c r="L209">
        <v>522</v>
      </c>
      <c r="M209">
        <v>822</v>
      </c>
      <c r="N209">
        <v>1484</v>
      </c>
      <c r="O209">
        <v>865</v>
      </c>
      <c r="AF209">
        <v>456</v>
      </c>
      <c r="AH209">
        <v>0</v>
      </c>
      <c r="AI209">
        <v>23</v>
      </c>
      <c r="AJ209">
        <v>2293</v>
      </c>
    </row>
    <row r="210" spans="1:36" x14ac:dyDescent="0.25">
      <c r="A210" t="s">
        <v>451</v>
      </c>
      <c r="B210" t="s">
        <v>207</v>
      </c>
      <c r="C210">
        <v>2106</v>
      </c>
      <c r="D210">
        <v>30</v>
      </c>
      <c r="E210">
        <v>10</v>
      </c>
      <c r="F210">
        <v>455</v>
      </c>
      <c r="G210">
        <v>1607</v>
      </c>
      <c r="H210">
        <v>1226</v>
      </c>
      <c r="I210">
        <v>852</v>
      </c>
      <c r="J210">
        <v>3332</v>
      </c>
      <c r="K210">
        <v>2190</v>
      </c>
      <c r="L210">
        <v>555</v>
      </c>
      <c r="M210">
        <v>460</v>
      </c>
      <c r="N210">
        <v>1142</v>
      </c>
      <c r="O210">
        <v>665</v>
      </c>
      <c r="AF210">
        <v>321</v>
      </c>
      <c r="AH210">
        <v>0</v>
      </c>
      <c r="AI210">
        <v>20</v>
      </c>
      <c r="AJ210">
        <v>2190</v>
      </c>
    </row>
    <row r="211" spans="1:36" x14ac:dyDescent="0.25">
      <c r="A211" t="s">
        <v>452</v>
      </c>
      <c r="B211" t="s">
        <v>207</v>
      </c>
      <c r="C211">
        <v>1531</v>
      </c>
      <c r="D211">
        <v>54</v>
      </c>
      <c r="E211">
        <v>10</v>
      </c>
      <c r="F211">
        <v>530</v>
      </c>
      <c r="G211">
        <v>937</v>
      </c>
      <c r="H211">
        <v>933</v>
      </c>
      <c r="I211">
        <v>561</v>
      </c>
      <c r="J211">
        <v>2463</v>
      </c>
      <c r="K211">
        <v>1306</v>
      </c>
      <c r="L211">
        <v>430</v>
      </c>
      <c r="M211">
        <v>482</v>
      </c>
      <c r="N211">
        <v>1158</v>
      </c>
      <c r="O211">
        <v>579</v>
      </c>
      <c r="AF211">
        <v>225</v>
      </c>
      <c r="AH211">
        <v>0</v>
      </c>
      <c r="AI211">
        <v>239</v>
      </c>
      <c r="AJ211">
        <v>1306</v>
      </c>
    </row>
    <row r="212" spans="1:36" x14ac:dyDescent="0.25">
      <c r="A212" t="s">
        <v>346</v>
      </c>
      <c r="B212" t="s">
        <v>210</v>
      </c>
      <c r="C212">
        <v>3661</v>
      </c>
      <c r="D212">
        <v>246</v>
      </c>
      <c r="E212">
        <v>388</v>
      </c>
      <c r="F212">
        <v>1941</v>
      </c>
      <c r="G212">
        <v>1050</v>
      </c>
      <c r="H212">
        <v>10946</v>
      </c>
      <c r="I212">
        <v>9089</v>
      </c>
      <c r="J212">
        <v>14607</v>
      </c>
      <c r="K212">
        <v>7292</v>
      </c>
      <c r="L212">
        <v>617</v>
      </c>
      <c r="M212">
        <v>4809</v>
      </c>
      <c r="N212">
        <v>7315</v>
      </c>
      <c r="O212">
        <v>3058</v>
      </c>
      <c r="AF212">
        <v>409</v>
      </c>
      <c r="AH212">
        <v>0</v>
      </c>
      <c r="AI212">
        <v>1311</v>
      </c>
      <c r="AJ212">
        <v>7292</v>
      </c>
    </row>
    <row r="213" spans="1:36" x14ac:dyDescent="0.25">
      <c r="A213" t="s">
        <v>449</v>
      </c>
      <c r="B213" t="s">
        <v>210</v>
      </c>
      <c r="C213">
        <v>3856</v>
      </c>
      <c r="D213">
        <v>694</v>
      </c>
      <c r="E213">
        <v>1</v>
      </c>
      <c r="F213">
        <v>1711</v>
      </c>
      <c r="G213">
        <v>1382</v>
      </c>
      <c r="H213">
        <v>11249</v>
      </c>
      <c r="I213">
        <v>9495</v>
      </c>
      <c r="J213">
        <v>15105</v>
      </c>
      <c r="K213">
        <v>8557</v>
      </c>
      <c r="L213">
        <v>959</v>
      </c>
      <c r="M213">
        <v>5160</v>
      </c>
      <c r="N213">
        <v>6548</v>
      </c>
      <c r="O213">
        <v>2446</v>
      </c>
      <c r="AF213">
        <v>388</v>
      </c>
      <c r="AH213">
        <v>0</v>
      </c>
      <c r="AI213">
        <v>1245</v>
      </c>
      <c r="AJ213">
        <v>8557</v>
      </c>
    </row>
    <row r="214" spans="1:36" x14ac:dyDescent="0.25">
      <c r="A214" t="s">
        <v>450</v>
      </c>
      <c r="B214" t="s">
        <v>210</v>
      </c>
      <c r="C214">
        <v>4116</v>
      </c>
      <c r="D214">
        <v>230</v>
      </c>
      <c r="E214">
        <v>680</v>
      </c>
      <c r="F214">
        <v>1713</v>
      </c>
      <c r="G214">
        <v>1365</v>
      </c>
      <c r="H214">
        <v>11775</v>
      </c>
      <c r="I214">
        <v>9868</v>
      </c>
      <c r="J214">
        <v>15892</v>
      </c>
      <c r="K214">
        <v>10501</v>
      </c>
      <c r="L214">
        <v>1289</v>
      </c>
      <c r="M214">
        <v>6086</v>
      </c>
      <c r="N214">
        <v>5390</v>
      </c>
      <c r="O214">
        <v>1964</v>
      </c>
      <c r="AF214">
        <v>344</v>
      </c>
      <c r="AH214">
        <v>0</v>
      </c>
      <c r="AI214">
        <v>1057</v>
      </c>
      <c r="AJ214">
        <v>10501</v>
      </c>
    </row>
    <row r="215" spans="1:36" x14ac:dyDescent="0.25">
      <c r="A215" t="s">
        <v>451</v>
      </c>
      <c r="B215" t="s">
        <v>210</v>
      </c>
      <c r="C215">
        <v>4187</v>
      </c>
      <c r="D215">
        <v>438</v>
      </c>
      <c r="E215">
        <v>70</v>
      </c>
      <c r="F215">
        <v>1779</v>
      </c>
      <c r="G215">
        <v>1757</v>
      </c>
      <c r="H215">
        <v>9691</v>
      </c>
      <c r="I215">
        <v>4182</v>
      </c>
      <c r="J215">
        <v>13879</v>
      </c>
      <c r="K215">
        <v>9901</v>
      </c>
      <c r="L215">
        <v>850</v>
      </c>
      <c r="M215">
        <v>5718</v>
      </c>
      <c r="N215">
        <v>3977</v>
      </c>
      <c r="O215">
        <v>1543</v>
      </c>
      <c r="AF215">
        <v>463</v>
      </c>
      <c r="AH215">
        <v>0</v>
      </c>
      <c r="AI215">
        <v>961</v>
      </c>
      <c r="AJ215">
        <v>9901</v>
      </c>
    </row>
    <row r="216" spans="1:36" x14ac:dyDescent="0.25">
      <c r="A216" t="s">
        <v>452</v>
      </c>
      <c r="B216" t="s">
        <v>210</v>
      </c>
      <c r="C216">
        <v>6064</v>
      </c>
      <c r="D216">
        <v>401</v>
      </c>
      <c r="E216">
        <v>249</v>
      </c>
      <c r="F216">
        <v>1716</v>
      </c>
      <c r="G216">
        <v>3498</v>
      </c>
      <c r="H216">
        <v>7803</v>
      </c>
      <c r="I216">
        <v>3359</v>
      </c>
      <c r="J216">
        <v>13866</v>
      </c>
      <c r="K216">
        <v>10586</v>
      </c>
      <c r="L216">
        <v>1183</v>
      </c>
      <c r="M216">
        <v>4637</v>
      </c>
      <c r="N216">
        <v>3280</v>
      </c>
      <c r="O216">
        <v>1187</v>
      </c>
      <c r="AF216">
        <v>284</v>
      </c>
      <c r="AH216">
        <v>0</v>
      </c>
      <c r="AI216">
        <v>859</v>
      </c>
      <c r="AJ216">
        <v>10586</v>
      </c>
    </row>
    <row r="217" spans="1:36" x14ac:dyDescent="0.25">
      <c r="A217" t="s">
        <v>346</v>
      </c>
      <c r="B217" t="s">
        <v>214</v>
      </c>
      <c r="C217">
        <v>14500</v>
      </c>
      <c r="D217">
        <v>544</v>
      </c>
      <c r="E217">
        <v>2551</v>
      </c>
      <c r="F217">
        <v>485</v>
      </c>
      <c r="G217">
        <v>10658</v>
      </c>
      <c r="H217">
        <v>2275</v>
      </c>
      <c r="I217">
        <v>297</v>
      </c>
      <c r="J217">
        <v>16776</v>
      </c>
      <c r="K217">
        <v>4829</v>
      </c>
      <c r="L217">
        <v>1398</v>
      </c>
      <c r="M217">
        <v>641</v>
      </c>
      <c r="N217">
        <v>11946</v>
      </c>
      <c r="O217">
        <v>6682</v>
      </c>
      <c r="AF217">
        <v>183</v>
      </c>
      <c r="AH217">
        <v>0</v>
      </c>
      <c r="AI217">
        <v>3356</v>
      </c>
      <c r="AJ217">
        <v>4829</v>
      </c>
    </row>
    <row r="218" spans="1:36" x14ac:dyDescent="0.25">
      <c r="A218" t="s">
        <v>449</v>
      </c>
      <c r="B218" t="s">
        <v>214</v>
      </c>
      <c r="C218">
        <v>12772</v>
      </c>
      <c r="D218">
        <v>868</v>
      </c>
      <c r="E218">
        <v>6301</v>
      </c>
      <c r="F218">
        <v>2221</v>
      </c>
      <c r="G218">
        <v>3097</v>
      </c>
      <c r="H218">
        <v>1539</v>
      </c>
      <c r="I218">
        <v>105</v>
      </c>
      <c r="J218">
        <v>14311</v>
      </c>
      <c r="K218">
        <v>2865</v>
      </c>
      <c r="L218">
        <v>138</v>
      </c>
      <c r="M218">
        <v>226</v>
      </c>
      <c r="N218">
        <v>11446</v>
      </c>
      <c r="O218">
        <v>6682</v>
      </c>
      <c r="AF218">
        <v>185</v>
      </c>
      <c r="AH218">
        <v>0</v>
      </c>
      <c r="AI218">
        <v>3443</v>
      </c>
      <c r="AJ218">
        <v>2865</v>
      </c>
    </row>
    <row r="219" spans="1:36" x14ac:dyDescent="0.25">
      <c r="A219" t="s">
        <v>450</v>
      </c>
      <c r="B219" t="s">
        <v>214</v>
      </c>
      <c r="C219">
        <v>13026</v>
      </c>
      <c r="D219">
        <v>1311</v>
      </c>
      <c r="E219">
        <v>7027</v>
      </c>
      <c r="F219">
        <v>1173</v>
      </c>
      <c r="G219">
        <v>3352</v>
      </c>
      <c r="H219">
        <v>1328</v>
      </c>
      <c r="I219">
        <v>105</v>
      </c>
      <c r="J219">
        <v>14355</v>
      </c>
      <c r="K219">
        <v>2170</v>
      </c>
      <c r="L219">
        <v>109</v>
      </c>
      <c r="M219">
        <v>412</v>
      </c>
      <c r="N219">
        <v>12185</v>
      </c>
      <c r="O219">
        <v>6187</v>
      </c>
      <c r="AF219">
        <v>169</v>
      </c>
      <c r="AH219">
        <v>0</v>
      </c>
      <c r="AI219">
        <v>3337</v>
      </c>
      <c r="AJ219">
        <v>2170</v>
      </c>
    </row>
    <row r="220" spans="1:36" x14ac:dyDescent="0.25">
      <c r="A220" t="s">
        <v>451</v>
      </c>
      <c r="B220" t="s">
        <v>214</v>
      </c>
      <c r="C220">
        <v>9811</v>
      </c>
      <c r="D220">
        <v>631</v>
      </c>
      <c r="E220">
        <v>5336</v>
      </c>
      <c r="F220">
        <v>1702</v>
      </c>
      <c r="G220">
        <v>2030</v>
      </c>
      <c r="H220">
        <v>1179</v>
      </c>
      <c r="I220">
        <v>117</v>
      </c>
      <c r="J220">
        <v>10990</v>
      </c>
      <c r="K220">
        <v>2687</v>
      </c>
      <c r="L220">
        <v>986</v>
      </c>
      <c r="M220">
        <v>0</v>
      </c>
      <c r="N220">
        <v>8303</v>
      </c>
      <c r="O220">
        <v>3630</v>
      </c>
      <c r="AF220">
        <v>434</v>
      </c>
      <c r="AH220">
        <v>0</v>
      </c>
      <c r="AI220">
        <v>3379</v>
      </c>
      <c r="AJ220">
        <v>2687</v>
      </c>
    </row>
    <row r="221" spans="1:36" x14ac:dyDescent="0.25">
      <c r="A221" t="s">
        <v>452</v>
      </c>
      <c r="B221" t="s">
        <v>214</v>
      </c>
      <c r="C221">
        <v>4247</v>
      </c>
      <c r="D221">
        <v>116</v>
      </c>
      <c r="E221">
        <v>1005</v>
      </c>
      <c r="F221">
        <v>444</v>
      </c>
      <c r="G221">
        <v>2502</v>
      </c>
      <c r="H221">
        <v>3951</v>
      </c>
      <c r="I221">
        <v>77</v>
      </c>
      <c r="J221">
        <v>8198</v>
      </c>
      <c r="K221">
        <v>3728</v>
      </c>
      <c r="L221">
        <v>0</v>
      </c>
      <c r="M221">
        <v>392</v>
      </c>
      <c r="N221">
        <v>4470</v>
      </c>
      <c r="O221">
        <v>3630</v>
      </c>
      <c r="AF221">
        <v>1133</v>
      </c>
      <c r="AH221">
        <v>0</v>
      </c>
      <c r="AI221">
        <v>21</v>
      </c>
      <c r="AJ221">
        <v>3728</v>
      </c>
    </row>
    <row r="222" spans="1:36" x14ac:dyDescent="0.25">
      <c r="A222" t="s">
        <v>346</v>
      </c>
      <c r="B222" t="s">
        <v>217</v>
      </c>
      <c r="C222">
        <v>25291</v>
      </c>
      <c r="D222">
        <v>786</v>
      </c>
      <c r="E222">
        <v>1919</v>
      </c>
      <c r="F222">
        <v>9933</v>
      </c>
      <c r="G222">
        <v>12211</v>
      </c>
      <c r="H222">
        <v>8129</v>
      </c>
      <c r="I222">
        <v>449</v>
      </c>
      <c r="J222">
        <v>33420</v>
      </c>
      <c r="K222">
        <v>13226</v>
      </c>
      <c r="L222">
        <v>337</v>
      </c>
      <c r="M222">
        <v>3322</v>
      </c>
      <c r="N222">
        <v>20194</v>
      </c>
      <c r="O222">
        <v>7676</v>
      </c>
      <c r="AF222">
        <v>3056</v>
      </c>
      <c r="AH222">
        <v>0</v>
      </c>
      <c r="AI222">
        <v>2053</v>
      </c>
      <c r="AJ222">
        <v>13226</v>
      </c>
    </row>
    <row r="223" spans="1:36" x14ac:dyDescent="0.25">
      <c r="A223" t="s">
        <v>449</v>
      </c>
      <c r="B223" t="s">
        <v>217</v>
      </c>
      <c r="C223">
        <v>27674</v>
      </c>
      <c r="D223">
        <v>1683</v>
      </c>
      <c r="E223">
        <v>2442</v>
      </c>
      <c r="F223">
        <v>10896</v>
      </c>
      <c r="G223">
        <v>12330</v>
      </c>
      <c r="H223">
        <v>7232</v>
      </c>
      <c r="I223">
        <v>365</v>
      </c>
      <c r="J223">
        <v>34907</v>
      </c>
      <c r="K223">
        <v>17061</v>
      </c>
      <c r="L223">
        <v>3951</v>
      </c>
      <c r="M223">
        <v>3687</v>
      </c>
      <c r="N223">
        <v>17846</v>
      </c>
      <c r="O223">
        <v>7676</v>
      </c>
      <c r="AF223">
        <v>3830</v>
      </c>
      <c r="AH223">
        <v>0</v>
      </c>
      <c r="AI223">
        <v>1777</v>
      </c>
      <c r="AJ223">
        <v>17061</v>
      </c>
    </row>
    <row r="224" spans="1:36" x14ac:dyDescent="0.25">
      <c r="A224" t="s">
        <v>450</v>
      </c>
      <c r="B224" t="s">
        <v>217</v>
      </c>
      <c r="C224">
        <v>25684</v>
      </c>
      <c r="D224">
        <v>2562</v>
      </c>
      <c r="E224">
        <v>2016</v>
      </c>
      <c r="F224">
        <v>9346</v>
      </c>
      <c r="G224">
        <v>11515</v>
      </c>
      <c r="H224">
        <v>4920</v>
      </c>
      <c r="I224">
        <v>249</v>
      </c>
      <c r="J224">
        <v>30604</v>
      </c>
      <c r="K224">
        <v>14433</v>
      </c>
      <c r="L224">
        <v>1515</v>
      </c>
      <c r="M224">
        <v>5539</v>
      </c>
      <c r="N224">
        <v>16171</v>
      </c>
      <c r="O224">
        <v>5757</v>
      </c>
      <c r="AF224">
        <v>2635</v>
      </c>
      <c r="AH224">
        <v>0</v>
      </c>
      <c r="AI224">
        <v>2280</v>
      </c>
      <c r="AJ224">
        <v>14433</v>
      </c>
    </row>
    <row r="225" spans="1:36" x14ac:dyDescent="0.25">
      <c r="A225" t="s">
        <v>451</v>
      </c>
      <c r="B225" t="s">
        <v>217</v>
      </c>
      <c r="C225">
        <v>21403</v>
      </c>
      <c r="D225">
        <v>1050</v>
      </c>
      <c r="E225">
        <v>1940</v>
      </c>
      <c r="F225">
        <v>6638</v>
      </c>
      <c r="G225">
        <v>11534</v>
      </c>
      <c r="H225">
        <v>2383</v>
      </c>
      <c r="I225">
        <v>256</v>
      </c>
      <c r="J225">
        <v>23786</v>
      </c>
      <c r="K225">
        <v>13133</v>
      </c>
      <c r="L225">
        <v>1547</v>
      </c>
      <c r="M225">
        <v>4218</v>
      </c>
      <c r="N225">
        <v>10653</v>
      </c>
      <c r="O225">
        <v>4757</v>
      </c>
      <c r="AF225">
        <v>2856</v>
      </c>
      <c r="AH225">
        <v>0</v>
      </c>
      <c r="AI225">
        <v>953</v>
      </c>
      <c r="AJ225">
        <v>13133</v>
      </c>
    </row>
    <row r="226" spans="1:36" x14ac:dyDescent="0.25">
      <c r="A226" t="s">
        <v>452</v>
      </c>
      <c r="B226" t="s">
        <v>217</v>
      </c>
      <c r="C226">
        <v>13912</v>
      </c>
      <c r="D226">
        <v>652</v>
      </c>
      <c r="E226">
        <v>3</v>
      </c>
      <c r="F226">
        <v>5493</v>
      </c>
      <c r="G226">
        <v>7548</v>
      </c>
      <c r="H226">
        <v>2521</v>
      </c>
      <c r="I226">
        <v>254</v>
      </c>
      <c r="J226">
        <v>16433</v>
      </c>
      <c r="K226">
        <v>6052</v>
      </c>
      <c r="L226">
        <v>804</v>
      </c>
      <c r="M226">
        <v>1122</v>
      </c>
      <c r="N226">
        <v>10381</v>
      </c>
      <c r="O226">
        <v>4757</v>
      </c>
      <c r="AF226">
        <v>702</v>
      </c>
      <c r="AH226">
        <v>0</v>
      </c>
      <c r="AI226">
        <v>898</v>
      </c>
      <c r="AJ226">
        <v>6052</v>
      </c>
    </row>
    <row r="227" spans="1:36" x14ac:dyDescent="0.25">
      <c r="A227" t="s">
        <v>346</v>
      </c>
      <c r="B227" t="s">
        <v>220</v>
      </c>
      <c r="C227">
        <v>24720</v>
      </c>
      <c r="D227">
        <v>3730</v>
      </c>
      <c r="E227">
        <v>9</v>
      </c>
      <c r="F227">
        <v>1811</v>
      </c>
      <c r="G227">
        <v>18788</v>
      </c>
      <c r="H227">
        <v>1698</v>
      </c>
      <c r="I227">
        <v>81</v>
      </c>
      <c r="J227">
        <v>26418</v>
      </c>
      <c r="K227">
        <v>10890</v>
      </c>
      <c r="L227">
        <v>1444</v>
      </c>
      <c r="M227">
        <v>4901</v>
      </c>
      <c r="N227">
        <v>15528</v>
      </c>
      <c r="O227">
        <v>7993</v>
      </c>
      <c r="AF227">
        <v>736</v>
      </c>
      <c r="AH227">
        <v>0</v>
      </c>
      <c r="AI227">
        <v>2076</v>
      </c>
      <c r="AJ227">
        <v>10890</v>
      </c>
    </row>
    <row r="228" spans="1:36" x14ac:dyDescent="0.25">
      <c r="A228" t="s">
        <v>449</v>
      </c>
      <c r="B228" t="s">
        <v>220</v>
      </c>
      <c r="C228">
        <v>20506</v>
      </c>
      <c r="D228">
        <v>2753</v>
      </c>
      <c r="E228">
        <v>43</v>
      </c>
      <c r="F228">
        <v>5208</v>
      </c>
      <c r="G228">
        <v>12453</v>
      </c>
      <c r="H228">
        <v>1033</v>
      </c>
      <c r="I228">
        <v>81</v>
      </c>
      <c r="J228">
        <v>21539</v>
      </c>
      <c r="K228">
        <v>9745</v>
      </c>
      <c r="L228">
        <v>1195</v>
      </c>
      <c r="M228">
        <v>5576</v>
      </c>
      <c r="N228">
        <v>11795</v>
      </c>
      <c r="O228">
        <v>7168</v>
      </c>
      <c r="AF228">
        <v>734</v>
      </c>
      <c r="AH228">
        <v>0</v>
      </c>
      <c r="AI228">
        <v>237</v>
      </c>
      <c r="AJ228">
        <v>9745</v>
      </c>
    </row>
    <row r="229" spans="1:36" x14ac:dyDescent="0.25">
      <c r="A229" t="s">
        <v>450</v>
      </c>
      <c r="B229" t="s">
        <v>220</v>
      </c>
      <c r="C229">
        <v>13421</v>
      </c>
      <c r="D229">
        <v>1365</v>
      </c>
      <c r="E229">
        <v>69</v>
      </c>
      <c r="F229">
        <v>4206</v>
      </c>
      <c r="G229">
        <v>7733</v>
      </c>
      <c r="H229">
        <v>952</v>
      </c>
      <c r="I229">
        <v>40</v>
      </c>
      <c r="J229">
        <v>14373</v>
      </c>
      <c r="K229">
        <v>4151</v>
      </c>
      <c r="L229">
        <v>815</v>
      </c>
      <c r="M229">
        <v>1738</v>
      </c>
      <c r="N229">
        <v>10221</v>
      </c>
      <c r="O229">
        <v>6429</v>
      </c>
      <c r="AF229">
        <v>791</v>
      </c>
      <c r="AH229">
        <v>0</v>
      </c>
      <c r="AI229">
        <v>36</v>
      </c>
      <c r="AJ229">
        <v>4151</v>
      </c>
    </row>
    <row r="230" spans="1:36" x14ac:dyDescent="0.25">
      <c r="A230" t="s">
        <v>451</v>
      </c>
      <c r="B230" t="s">
        <v>220</v>
      </c>
      <c r="C230">
        <v>13115</v>
      </c>
      <c r="D230">
        <v>1836</v>
      </c>
      <c r="E230">
        <v>0</v>
      </c>
      <c r="F230">
        <v>3622</v>
      </c>
      <c r="G230">
        <v>7338</v>
      </c>
      <c r="H230">
        <v>913</v>
      </c>
      <c r="I230">
        <v>47</v>
      </c>
      <c r="J230">
        <v>14028</v>
      </c>
      <c r="K230">
        <v>5870</v>
      </c>
      <c r="L230">
        <v>787</v>
      </c>
      <c r="M230">
        <v>1058</v>
      </c>
      <c r="N230">
        <v>8158</v>
      </c>
      <c r="O230">
        <v>5787</v>
      </c>
      <c r="AF230">
        <v>373</v>
      </c>
      <c r="AH230">
        <v>0</v>
      </c>
      <c r="AI230">
        <v>31</v>
      </c>
      <c r="AJ230">
        <v>5870</v>
      </c>
    </row>
    <row r="231" spans="1:36" x14ac:dyDescent="0.25">
      <c r="A231" t="s">
        <v>452</v>
      </c>
      <c r="B231" t="s">
        <v>220</v>
      </c>
      <c r="C231">
        <v>12327</v>
      </c>
      <c r="D231">
        <v>1175</v>
      </c>
      <c r="E231">
        <v>32</v>
      </c>
      <c r="F231">
        <v>3778</v>
      </c>
      <c r="G231">
        <v>7037</v>
      </c>
      <c r="H231">
        <v>910</v>
      </c>
      <c r="I231">
        <v>48</v>
      </c>
      <c r="J231">
        <v>13237</v>
      </c>
      <c r="K231">
        <v>5573</v>
      </c>
      <c r="L231">
        <v>377</v>
      </c>
      <c r="M231">
        <v>405</v>
      </c>
      <c r="N231">
        <v>7664</v>
      </c>
      <c r="O231">
        <v>5444</v>
      </c>
      <c r="AF231">
        <v>320</v>
      </c>
      <c r="AH231">
        <v>0</v>
      </c>
      <c r="AI231">
        <v>39</v>
      </c>
      <c r="AJ231">
        <v>5573</v>
      </c>
    </row>
    <row r="232" spans="1:36" x14ac:dyDescent="0.25">
      <c r="A232" t="s">
        <v>346</v>
      </c>
      <c r="B232" t="s">
        <v>223</v>
      </c>
      <c r="C232">
        <v>3286</v>
      </c>
      <c r="D232">
        <v>4</v>
      </c>
      <c r="E232">
        <v>15</v>
      </c>
      <c r="F232">
        <v>765</v>
      </c>
      <c r="G232">
        <v>2474</v>
      </c>
      <c r="H232">
        <v>1468</v>
      </c>
      <c r="I232">
        <v>1095</v>
      </c>
      <c r="J232">
        <v>4754</v>
      </c>
      <c r="K232">
        <v>2447</v>
      </c>
      <c r="L232">
        <v>860</v>
      </c>
      <c r="M232">
        <v>1071</v>
      </c>
      <c r="N232">
        <v>2306</v>
      </c>
      <c r="O232">
        <v>2165</v>
      </c>
      <c r="AF232">
        <v>39</v>
      </c>
      <c r="AH232">
        <v>0</v>
      </c>
      <c r="AI232">
        <v>7</v>
      </c>
      <c r="AJ232">
        <v>2447</v>
      </c>
    </row>
    <row r="233" spans="1:36" x14ac:dyDescent="0.25">
      <c r="A233" t="s">
        <v>449</v>
      </c>
      <c r="B233" t="s">
        <v>223</v>
      </c>
      <c r="C233">
        <v>3340</v>
      </c>
      <c r="D233">
        <v>46</v>
      </c>
      <c r="E233">
        <v>11</v>
      </c>
      <c r="F233">
        <v>957</v>
      </c>
      <c r="G233">
        <v>2288</v>
      </c>
      <c r="H233">
        <v>1495</v>
      </c>
      <c r="I233">
        <v>1111</v>
      </c>
      <c r="J233">
        <v>4836</v>
      </c>
      <c r="K233">
        <v>2550</v>
      </c>
      <c r="L233">
        <v>728</v>
      </c>
      <c r="M233">
        <v>1252</v>
      </c>
      <c r="N233">
        <v>2285</v>
      </c>
      <c r="O233">
        <v>2165</v>
      </c>
      <c r="AF233">
        <v>40</v>
      </c>
      <c r="AH233">
        <v>0</v>
      </c>
      <c r="AI233">
        <v>7</v>
      </c>
      <c r="AJ233">
        <v>2550</v>
      </c>
    </row>
    <row r="234" spans="1:36" x14ac:dyDescent="0.25">
      <c r="A234" t="s">
        <v>450</v>
      </c>
      <c r="B234" t="s">
        <v>223</v>
      </c>
      <c r="C234">
        <v>2454</v>
      </c>
      <c r="D234">
        <v>16</v>
      </c>
      <c r="E234">
        <v>11</v>
      </c>
      <c r="F234">
        <v>1077</v>
      </c>
      <c r="G234">
        <v>1304</v>
      </c>
      <c r="H234">
        <v>1421</v>
      </c>
      <c r="I234">
        <v>630</v>
      </c>
      <c r="J234">
        <v>3875</v>
      </c>
      <c r="K234">
        <v>1611</v>
      </c>
      <c r="L234">
        <v>446</v>
      </c>
      <c r="M234">
        <v>774</v>
      </c>
      <c r="N234">
        <v>2264</v>
      </c>
      <c r="O234">
        <v>2165</v>
      </c>
      <c r="AF234">
        <v>38</v>
      </c>
      <c r="AH234">
        <v>0</v>
      </c>
      <c r="AI234">
        <v>7</v>
      </c>
      <c r="AJ234">
        <v>1611</v>
      </c>
    </row>
    <row r="235" spans="1:36" x14ac:dyDescent="0.25">
      <c r="A235" t="s">
        <v>451</v>
      </c>
      <c r="B235" t="s">
        <v>223</v>
      </c>
      <c r="C235">
        <v>1886</v>
      </c>
      <c r="D235">
        <v>20</v>
      </c>
      <c r="E235">
        <v>5</v>
      </c>
      <c r="F235">
        <v>798</v>
      </c>
      <c r="G235">
        <v>1040</v>
      </c>
      <c r="H235">
        <v>313</v>
      </c>
      <c r="I235">
        <v>23</v>
      </c>
      <c r="J235">
        <v>2198</v>
      </c>
      <c r="K235">
        <v>1040</v>
      </c>
      <c r="L235">
        <v>480</v>
      </c>
      <c r="M235">
        <v>303</v>
      </c>
      <c r="N235">
        <v>1159</v>
      </c>
      <c r="O235">
        <v>1038</v>
      </c>
      <c r="AF235">
        <v>26</v>
      </c>
      <c r="AH235">
        <v>0</v>
      </c>
      <c r="AI235">
        <v>0</v>
      </c>
      <c r="AJ235">
        <v>1040</v>
      </c>
    </row>
    <row r="236" spans="1:36" x14ac:dyDescent="0.25">
      <c r="A236" t="s">
        <v>452</v>
      </c>
      <c r="B236" t="s">
        <v>223</v>
      </c>
      <c r="C236">
        <v>1670</v>
      </c>
      <c r="D236">
        <v>5</v>
      </c>
      <c r="E236">
        <v>0</v>
      </c>
      <c r="F236">
        <v>853</v>
      </c>
      <c r="G236">
        <v>789</v>
      </c>
      <c r="H236">
        <v>238</v>
      </c>
      <c r="I236">
        <v>27</v>
      </c>
      <c r="J236">
        <v>1909</v>
      </c>
      <c r="K236">
        <v>772</v>
      </c>
      <c r="L236">
        <v>70</v>
      </c>
      <c r="M236">
        <v>298</v>
      </c>
      <c r="N236">
        <v>1137</v>
      </c>
      <c r="O236">
        <v>1038</v>
      </c>
      <c r="AF236">
        <v>27</v>
      </c>
      <c r="AH236">
        <v>0</v>
      </c>
      <c r="AI236">
        <v>0</v>
      </c>
      <c r="AJ236">
        <v>772</v>
      </c>
    </row>
    <row r="237" spans="1:36" x14ac:dyDescent="0.25">
      <c r="A237" t="s">
        <v>346</v>
      </c>
      <c r="B237" t="s">
        <v>226</v>
      </c>
      <c r="C237">
        <v>25309</v>
      </c>
      <c r="D237">
        <v>2540</v>
      </c>
      <c r="E237">
        <v>1050</v>
      </c>
      <c r="F237">
        <v>3634</v>
      </c>
      <c r="G237">
        <v>17348</v>
      </c>
      <c r="H237">
        <v>3293</v>
      </c>
      <c r="I237">
        <v>146</v>
      </c>
      <c r="J237">
        <v>28602</v>
      </c>
      <c r="K237">
        <v>15074</v>
      </c>
      <c r="L237">
        <v>2402</v>
      </c>
      <c r="M237">
        <v>3705</v>
      </c>
      <c r="N237">
        <v>13528</v>
      </c>
      <c r="O237">
        <v>3848</v>
      </c>
      <c r="AF237">
        <v>1132</v>
      </c>
      <c r="AH237">
        <v>0</v>
      </c>
      <c r="AI237">
        <v>4145</v>
      </c>
      <c r="AJ237">
        <v>15074</v>
      </c>
    </row>
    <row r="238" spans="1:36" x14ac:dyDescent="0.25">
      <c r="A238" t="s">
        <v>449</v>
      </c>
      <c r="B238" t="s">
        <v>226</v>
      </c>
      <c r="C238">
        <v>23720</v>
      </c>
      <c r="D238">
        <v>3773</v>
      </c>
      <c r="E238">
        <v>987</v>
      </c>
      <c r="F238">
        <v>3570</v>
      </c>
      <c r="G238">
        <v>14830</v>
      </c>
      <c r="H238">
        <v>3365</v>
      </c>
      <c r="I238">
        <v>154</v>
      </c>
      <c r="J238">
        <v>27085</v>
      </c>
      <c r="K238">
        <v>13770</v>
      </c>
      <c r="L238">
        <v>1804</v>
      </c>
      <c r="M238">
        <v>3375</v>
      </c>
      <c r="N238">
        <v>13315</v>
      </c>
      <c r="O238">
        <v>3841</v>
      </c>
      <c r="AF238">
        <v>1362</v>
      </c>
      <c r="AH238">
        <v>0</v>
      </c>
      <c r="AI238">
        <v>4325</v>
      </c>
      <c r="AJ238">
        <v>13770</v>
      </c>
    </row>
    <row r="239" spans="1:36" x14ac:dyDescent="0.25">
      <c r="A239" t="s">
        <v>450</v>
      </c>
      <c r="B239" t="s">
        <v>226</v>
      </c>
      <c r="C239">
        <v>21784</v>
      </c>
      <c r="D239">
        <v>3112</v>
      </c>
      <c r="E239">
        <v>744</v>
      </c>
      <c r="F239">
        <v>1934</v>
      </c>
      <c r="G239">
        <v>15490</v>
      </c>
      <c r="H239">
        <v>1833</v>
      </c>
      <c r="I239">
        <v>78</v>
      </c>
      <c r="J239">
        <v>23618</v>
      </c>
      <c r="K239">
        <v>10090</v>
      </c>
      <c r="L239">
        <v>1293</v>
      </c>
      <c r="M239">
        <v>2315</v>
      </c>
      <c r="N239">
        <v>13528</v>
      </c>
      <c r="O239">
        <v>3829</v>
      </c>
      <c r="AF239">
        <v>626</v>
      </c>
      <c r="AH239">
        <v>0</v>
      </c>
      <c r="AI239">
        <v>4598</v>
      </c>
      <c r="AJ239">
        <v>10090</v>
      </c>
    </row>
    <row r="240" spans="1:36" x14ac:dyDescent="0.25">
      <c r="A240" t="s">
        <v>451</v>
      </c>
      <c r="B240" t="s">
        <v>226</v>
      </c>
      <c r="C240">
        <v>9570</v>
      </c>
      <c r="D240">
        <v>1073</v>
      </c>
      <c r="E240">
        <v>35</v>
      </c>
      <c r="F240">
        <v>2228</v>
      </c>
      <c r="G240">
        <v>6069</v>
      </c>
      <c r="H240">
        <v>4073</v>
      </c>
      <c r="I240">
        <v>77</v>
      </c>
      <c r="J240">
        <v>13643</v>
      </c>
      <c r="K240">
        <v>6922</v>
      </c>
      <c r="L240">
        <v>932</v>
      </c>
      <c r="M240">
        <v>1525</v>
      </c>
      <c r="N240">
        <v>6720</v>
      </c>
      <c r="O240">
        <v>2853</v>
      </c>
      <c r="AF240">
        <v>203</v>
      </c>
      <c r="AH240">
        <v>0</v>
      </c>
      <c r="AI240">
        <v>1117</v>
      </c>
      <c r="AJ240">
        <v>6922</v>
      </c>
    </row>
    <row r="241" spans="1:36" x14ac:dyDescent="0.25">
      <c r="A241" t="s">
        <v>452</v>
      </c>
      <c r="B241" t="s">
        <v>226</v>
      </c>
      <c r="C241">
        <v>7923</v>
      </c>
      <c r="D241">
        <v>1901</v>
      </c>
      <c r="E241">
        <v>67</v>
      </c>
      <c r="F241">
        <v>1548</v>
      </c>
      <c r="G241">
        <v>4298</v>
      </c>
      <c r="H241">
        <v>2981</v>
      </c>
      <c r="I241">
        <v>77</v>
      </c>
      <c r="J241">
        <v>10904</v>
      </c>
      <c r="K241">
        <v>4704</v>
      </c>
      <c r="L241">
        <v>63</v>
      </c>
      <c r="M241">
        <v>806</v>
      </c>
      <c r="N241">
        <v>6200</v>
      </c>
      <c r="O241">
        <v>2597</v>
      </c>
      <c r="AF241">
        <v>561</v>
      </c>
      <c r="AH241">
        <v>0</v>
      </c>
      <c r="AI241">
        <v>1145</v>
      </c>
      <c r="AJ241">
        <v>4704</v>
      </c>
    </row>
    <row r="242" spans="1:36" x14ac:dyDescent="0.25">
      <c r="A242" t="s">
        <v>346</v>
      </c>
      <c r="B242" t="s">
        <v>229</v>
      </c>
      <c r="C242">
        <v>16918</v>
      </c>
      <c r="D242">
        <v>505</v>
      </c>
      <c r="E242">
        <v>15</v>
      </c>
      <c r="F242">
        <v>4117</v>
      </c>
      <c r="G242">
        <v>12200</v>
      </c>
      <c r="H242">
        <v>4151</v>
      </c>
      <c r="I242">
        <v>27</v>
      </c>
      <c r="J242">
        <v>21070</v>
      </c>
      <c r="K242">
        <v>11491</v>
      </c>
      <c r="L242">
        <v>815</v>
      </c>
      <c r="M242">
        <v>2290</v>
      </c>
      <c r="N242">
        <v>9579</v>
      </c>
      <c r="O242">
        <v>7388</v>
      </c>
      <c r="AF242">
        <v>3182</v>
      </c>
      <c r="AH242">
        <v>0</v>
      </c>
      <c r="AI242">
        <v>58</v>
      </c>
      <c r="AJ242">
        <v>11491</v>
      </c>
    </row>
    <row r="243" spans="1:36" x14ac:dyDescent="0.25">
      <c r="A243" t="s">
        <v>449</v>
      </c>
      <c r="B243" t="s">
        <v>229</v>
      </c>
      <c r="C243">
        <v>18217</v>
      </c>
      <c r="D243">
        <v>262</v>
      </c>
      <c r="E243">
        <v>9</v>
      </c>
      <c r="F243">
        <v>5650</v>
      </c>
      <c r="G243">
        <v>12181</v>
      </c>
      <c r="H243">
        <v>4627</v>
      </c>
      <c r="I243">
        <v>38</v>
      </c>
      <c r="J243">
        <v>22843</v>
      </c>
      <c r="K243">
        <v>13583</v>
      </c>
      <c r="L243">
        <v>2668</v>
      </c>
      <c r="M243">
        <v>1772</v>
      </c>
      <c r="N243">
        <v>9261</v>
      </c>
      <c r="O243">
        <v>6716</v>
      </c>
      <c r="AF243">
        <v>5796</v>
      </c>
      <c r="AH243">
        <v>0</v>
      </c>
      <c r="AI243">
        <v>1110</v>
      </c>
      <c r="AJ243">
        <v>13583</v>
      </c>
    </row>
    <row r="244" spans="1:36" x14ac:dyDescent="0.25">
      <c r="A244" t="s">
        <v>450</v>
      </c>
      <c r="B244" t="s">
        <v>229</v>
      </c>
      <c r="C244">
        <v>15337</v>
      </c>
      <c r="D244">
        <v>494</v>
      </c>
      <c r="E244">
        <v>22</v>
      </c>
      <c r="F244">
        <v>2533</v>
      </c>
      <c r="G244">
        <v>12192</v>
      </c>
      <c r="H244">
        <v>5215</v>
      </c>
      <c r="I244">
        <v>140</v>
      </c>
      <c r="J244">
        <v>20552</v>
      </c>
      <c r="K244">
        <v>12407</v>
      </c>
      <c r="L244">
        <v>807</v>
      </c>
      <c r="M244">
        <v>2620</v>
      </c>
      <c r="N244">
        <v>8145</v>
      </c>
      <c r="O244">
        <v>4928</v>
      </c>
      <c r="AF244">
        <v>5672</v>
      </c>
      <c r="AH244">
        <v>0</v>
      </c>
      <c r="AI244">
        <v>1091</v>
      </c>
      <c r="AJ244">
        <v>12407</v>
      </c>
    </row>
    <row r="245" spans="1:36" x14ac:dyDescent="0.25">
      <c r="A245" t="s">
        <v>451</v>
      </c>
      <c r="B245" t="s">
        <v>229</v>
      </c>
      <c r="C245">
        <v>10929</v>
      </c>
      <c r="D245">
        <v>53</v>
      </c>
      <c r="E245">
        <v>12</v>
      </c>
      <c r="F245">
        <v>1516</v>
      </c>
      <c r="G245">
        <v>9331</v>
      </c>
      <c r="H245">
        <v>4688</v>
      </c>
      <c r="I245">
        <v>34</v>
      </c>
      <c r="J245">
        <v>15617</v>
      </c>
      <c r="K245">
        <v>10423</v>
      </c>
      <c r="L245">
        <v>1414</v>
      </c>
      <c r="M245">
        <v>485</v>
      </c>
      <c r="N245">
        <v>5194</v>
      </c>
      <c r="O245">
        <v>3962</v>
      </c>
      <c r="AF245">
        <v>1481</v>
      </c>
      <c r="AH245">
        <v>0</v>
      </c>
      <c r="AI245">
        <v>92</v>
      </c>
      <c r="AJ245">
        <v>10423</v>
      </c>
    </row>
    <row r="246" spans="1:36" x14ac:dyDescent="0.25">
      <c r="A246" t="s">
        <v>452</v>
      </c>
      <c r="B246" t="s">
        <v>229</v>
      </c>
      <c r="C246">
        <v>10355</v>
      </c>
      <c r="D246">
        <v>646</v>
      </c>
      <c r="E246">
        <v>0</v>
      </c>
      <c r="F246">
        <v>1705</v>
      </c>
      <c r="G246">
        <v>7995</v>
      </c>
      <c r="H246">
        <v>3607</v>
      </c>
      <c r="I246">
        <v>18</v>
      </c>
      <c r="J246">
        <v>13961</v>
      </c>
      <c r="K246">
        <v>9592</v>
      </c>
      <c r="L246">
        <v>1202</v>
      </c>
      <c r="M246">
        <v>970</v>
      </c>
      <c r="N246">
        <v>4369</v>
      </c>
      <c r="O246">
        <v>3277</v>
      </c>
      <c r="AF246">
        <v>623</v>
      </c>
      <c r="AH246">
        <v>0</v>
      </c>
      <c r="AI246">
        <v>72</v>
      </c>
      <c r="AJ246">
        <v>9592</v>
      </c>
    </row>
    <row r="247" spans="1:36" x14ac:dyDescent="0.25">
      <c r="A247" t="s">
        <v>346</v>
      </c>
      <c r="B247" t="s">
        <v>232</v>
      </c>
      <c r="C247">
        <v>2064</v>
      </c>
      <c r="D247">
        <v>222</v>
      </c>
      <c r="E247">
        <v>30</v>
      </c>
      <c r="F247">
        <v>67</v>
      </c>
      <c r="G247">
        <v>1621</v>
      </c>
      <c r="H247">
        <v>4897</v>
      </c>
      <c r="I247">
        <v>791</v>
      </c>
      <c r="J247">
        <v>6961</v>
      </c>
      <c r="K247">
        <v>5224</v>
      </c>
      <c r="L247">
        <v>624</v>
      </c>
      <c r="M247">
        <v>2044</v>
      </c>
      <c r="N247">
        <v>1737</v>
      </c>
      <c r="O247">
        <v>1200</v>
      </c>
      <c r="AF247">
        <v>413</v>
      </c>
      <c r="AH247">
        <v>0</v>
      </c>
      <c r="AI247">
        <v>0</v>
      </c>
      <c r="AJ247">
        <v>5224</v>
      </c>
    </row>
    <row r="248" spans="1:36" x14ac:dyDescent="0.25">
      <c r="A248" t="s">
        <v>449</v>
      </c>
      <c r="B248" t="s">
        <v>232</v>
      </c>
      <c r="C248">
        <v>1735</v>
      </c>
      <c r="D248">
        <v>266</v>
      </c>
      <c r="E248">
        <v>40</v>
      </c>
      <c r="F248">
        <v>40</v>
      </c>
      <c r="G248">
        <v>1343</v>
      </c>
      <c r="H248">
        <v>4600</v>
      </c>
      <c r="I248">
        <v>669</v>
      </c>
      <c r="J248">
        <v>6335</v>
      </c>
      <c r="K248">
        <v>4801</v>
      </c>
      <c r="L248">
        <v>491</v>
      </c>
      <c r="M248">
        <v>2144</v>
      </c>
      <c r="N248">
        <v>1534</v>
      </c>
      <c r="O248">
        <v>1000</v>
      </c>
      <c r="AF248">
        <v>294</v>
      </c>
      <c r="AH248">
        <v>0</v>
      </c>
      <c r="AI248">
        <v>0</v>
      </c>
      <c r="AJ248">
        <v>4801</v>
      </c>
    </row>
    <row r="249" spans="1:36" x14ac:dyDescent="0.25">
      <c r="A249" t="s">
        <v>450</v>
      </c>
      <c r="B249" t="s">
        <v>232</v>
      </c>
      <c r="C249">
        <v>352</v>
      </c>
      <c r="D249">
        <v>199</v>
      </c>
      <c r="E249">
        <v>60</v>
      </c>
      <c r="F249">
        <v>52</v>
      </c>
      <c r="G249">
        <v>7</v>
      </c>
      <c r="H249">
        <v>5264</v>
      </c>
      <c r="I249">
        <v>307</v>
      </c>
      <c r="J249">
        <v>5616</v>
      </c>
      <c r="K249">
        <v>4151</v>
      </c>
      <c r="L249">
        <v>386</v>
      </c>
      <c r="M249">
        <v>1813</v>
      </c>
      <c r="N249">
        <v>1466</v>
      </c>
      <c r="O249">
        <v>1000</v>
      </c>
      <c r="AF249">
        <v>81</v>
      </c>
      <c r="AH249">
        <v>0</v>
      </c>
      <c r="AI249">
        <v>0</v>
      </c>
      <c r="AJ249">
        <v>4151</v>
      </c>
    </row>
    <row r="250" spans="1:36" x14ac:dyDescent="0.25">
      <c r="A250" t="s">
        <v>451</v>
      </c>
      <c r="B250" t="s">
        <v>232</v>
      </c>
      <c r="C250">
        <v>237</v>
      </c>
      <c r="D250">
        <v>89</v>
      </c>
      <c r="E250">
        <v>80</v>
      </c>
      <c r="F250">
        <v>46</v>
      </c>
      <c r="G250">
        <v>3</v>
      </c>
      <c r="H250">
        <v>4181</v>
      </c>
      <c r="I250">
        <v>308</v>
      </c>
      <c r="J250">
        <v>4418</v>
      </c>
      <c r="K250">
        <v>3154</v>
      </c>
      <c r="L250">
        <v>187</v>
      </c>
      <c r="M250">
        <v>1468</v>
      </c>
      <c r="N250">
        <v>1264</v>
      </c>
      <c r="O250">
        <v>1000</v>
      </c>
      <c r="AF250">
        <v>38</v>
      </c>
      <c r="AH250">
        <v>0</v>
      </c>
      <c r="AI250">
        <v>0</v>
      </c>
      <c r="AJ250">
        <v>3154</v>
      </c>
    </row>
    <row r="251" spans="1:36" x14ac:dyDescent="0.25">
      <c r="A251" t="s">
        <v>452</v>
      </c>
      <c r="B251" t="s">
        <v>232</v>
      </c>
      <c r="C251">
        <v>560</v>
      </c>
      <c r="D251">
        <v>292</v>
      </c>
      <c r="E251">
        <v>120</v>
      </c>
      <c r="F251">
        <v>144</v>
      </c>
      <c r="G251">
        <v>1</v>
      </c>
      <c r="H251">
        <v>2530</v>
      </c>
      <c r="I251">
        <v>316</v>
      </c>
      <c r="J251">
        <v>3090</v>
      </c>
      <c r="K251">
        <v>1894</v>
      </c>
      <c r="L251">
        <v>111</v>
      </c>
      <c r="M251">
        <v>854</v>
      </c>
      <c r="N251">
        <v>1196</v>
      </c>
      <c r="O251">
        <v>1000</v>
      </c>
      <c r="AF251">
        <v>20</v>
      </c>
      <c r="AH251">
        <v>0</v>
      </c>
      <c r="AI251">
        <v>0</v>
      </c>
      <c r="AJ251">
        <v>1894</v>
      </c>
    </row>
    <row r="252" spans="1:36" x14ac:dyDescent="0.25">
      <c r="A252" t="s">
        <v>346</v>
      </c>
      <c r="B252" t="s">
        <v>235</v>
      </c>
      <c r="C252">
        <v>4756</v>
      </c>
      <c r="D252">
        <v>68</v>
      </c>
      <c r="E252">
        <v>24</v>
      </c>
      <c r="F252">
        <v>454</v>
      </c>
      <c r="G252">
        <v>4189</v>
      </c>
      <c r="H252">
        <v>2718</v>
      </c>
      <c r="I252">
        <v>228</v>
      </c>
      <c r="J252">
        <v>7475</v>
      </c>
      <c r="K252">
        <v>4716</v>
      </c>
      <c r="L252">
        <v>431</v>
      </c>
      <c r="M252">
        <v>1025</v>
      </c>
      <c r="N252">
        <v>2759</v>
      </c>
      <c r="O252">
        <v>1149</v>
      </c>
      <c r="AF252">
        <v>413</v>
      </c>
      <c r="AH252">
        <v>0</v>
      </c>
      <c r="AI252">
        <v>54</v>
      </c>
      <c r="AJ252">
        <v>4716</v>
      </c>
    </row>
    <row r="253" spans="1:36" x14ac:dyDescent="0.25">
      <c r="A253" t="s">
        <v>449</v>
      </c>
      <c r="B253" t="s">
        <v>235</v>
      </c>
      <c r="C253">
        <v>4030</v>
      </c>
      <c r="D253">
        <v>77</v>
      </c>
      <c r="E253">
        <v>35</v>
      </c>
      <c r="F253">
        <v>177</v>
      </c>
      <c r="G253">
        <v>3705</v>
      </c>
      <c r="H253">
        <v>2750</v>
      </c>
      <c r="I253">
        <v>205</v>
      </c>
      <c r="J253">
        <v>6780</v>
      </c>
      <c r="K253">
        <v>4204</v>
      </c>
      <c r="L253">
        <v>1177</v>
      </c>
      <c r="M253">
        <v>431</v>
      </c>
      <c r="N253">
        <v>2575</v>
      </c>
      <c r="O253">
        <v>1149</v>
      </c>
      <c r="AF253">
        <v>601</v>
      </c>
      <c r="AH253">
        <v>0</v>
      </c>
      <c r="AI253">
        <v>57</v>
      </c>
      <c r="AJ253">
        <v>4204</v>
      </c>
    </row>
    <row r="254" spans="1:36" x14ac:dyDescent="0.25">
      <c r="A254" t="s">
        <v>450</v>
      </c>
      <c r="B254" t="s">
        <v>235</v>
      </c>
      <c r="C254">
        <v>4262</v>
      </c>
      <c r="D254">
        <v>340</v>
      </c>
      <c r="E254">
        <v>37</v>
      </c>
      <c r="F254">
        <v>222</v>
      </c>
      <c r="G254">
        <v>3613</v>
      </c>
      <c r="H254">
        <v>2684</v>
      </c>
      <c r="I254">
        <v>212</v>
      </c>
      <c r="J254">
        <v>6946</v>
      </c>
      <c r="K254">
        <v>4747</v>
      </c>
      <c r="L254">
        <v>342</v>
      </c>
      <c r="M254">
        <v>862</v>
      </c>
      <c r="N254">
        <v>2199</v>
      </c>
      <c r="O254">
        <v>1149</v>
      </c>
      <c r="AF254">
        <v>1540</v>
      </c>
      <c r="AH254">
        <v>0</v>
      </c>
      <c r="AI254">
        <v>57</v>
      </c>
      <c r="AJ254">
        <v>4747</v>
      </c>
    </row>
    <row r="255" spans="1:36" x14ac:dyDescent="0.25">
      <c r="A255" t="s">
        <v>451</v>
      </c>
      <c r="B255" t="s">
        <v>235</v>
      </c>
      <c r="C255">
        <v>4536</v>
      </c>
      <c r="D255">
        <v>222</v>
      </c>
      <c r="E255">
        <v>17</v>
      </c>
      <c r="F255">
        <v>448</v>
      </c>
      <c r="G255">
        <v>3796</v>
      </c>
      <c r="H255">
        <v>2511</v>
      </c>
      <c r="I255">
        <v>221</v>
      </c>
      <c r="J255">
        <v>7048</v>
      </c>
      <c r="K255">
        <v>4894</v>
      </c>
      <c r="L255">
        <v>646</v>
      </c>
      <c r="M255">
        <v>36</v>
      </c>
      <c r="N255">
        <v>2153</v>
      </c>
      <c r="O255">
        <v>1149</v>
      </c>
      <c r="AF255">
        <v>2029</v>
      </c>
      <c r="AH255">
        <v>0</v>
      </c>
      <c r="AI255">
        <v>39</v>
      </c>
      <c r="AJ255">
        <v>4894</v>
      </c>
    </row>
    <row r="256" spans="1:36" x14ac:dyDescent="0.25">
      <c r="A256" t="s">
        <v>452</v>
      </c>
      <c r="B256" t="s">
        <v>235</v>
      </c>
      <c r="C256">
        <v>4142</v>
      </c>
      <c r="D256">
        <v>56</v>
      </c>
      <c r="E256">
        <v>19</v>
      </c>
      <c r="F256">
        <v>432</v>
      </c>
      <c r="G256">
        <v>3568</v>
      </c>
      <c r="H256">
        <v>2511</v>
      </c>
      <c r="I256">
        <v>230</v>
      </c>
      <c r="J256">
        <v>6653</v>
      </c>
      <c r="K256">
        <v>4418</v>
      </c>
      <c r="L256">
        <v>485</v>
      </c>
      <c r="M256">
        <v>91</v>
      </c>
      <c r="N256">
        <v>2235</v>
      </c>
      <c r="O256">
        <v>1149</v>
      </c>
      <c r="AF256">
        <v>1436</v>
      </c>
      <c r="AH256">
        <v>0</v>
      </c>
      <c r="AI256">
        <v>29</v>
      </c>
      <c r="AJ256">
        <v>4418</v>
      </c>
    </row>
    <row r="257" spans="1:36" x14ac:dyDescent="0.25">
      <c r="A257" t="s">
        <v>346</v>
      </c>
      <c r="B257" t="s">
        <v>238</v>
      </c>
      <c r="C257">
        <v>6131</v>
      </c>
      <c r="D257">
        <v>196</v>
      </c>
      <c r="E257">
        <v>0</v>
      </c>
      <c r="F257">
        <v>2181</v>
      </c>
      <c r="G257">
        <v>3701</v>
      </c>
      <c r="H257">
        <v>6402</v>
      </c>
      <c r="I257">
        <v>560</v>
      </c>
      <c r="J257">
        <v>12533</v>
      </c>
      <c r="K257">
        <v>8554</v>
      </c>
      <c r="L257">
        <v>1356</v>
      </c>
      <c r="M257">
        <v>3271</v>
      </c>
      <c r="N257">
        <v>3979</v>
      </c>
      <c r="O257">
        <v>2420</v>
      </c>
      <c r="AF257">
        <v>239</v>
      </c>
      <c r="AH257">
        <v>0</v>
      </c>
      <c r="AI257">
        <v>217</v>
      </c>
      <c r="AJ257">
        <v>8554</v>
      </c>
    </row>
    <row r="258" spans="1:36" x14ac:dyDescent="0.25">
      <c r="A258" t="s">
        <v>449</v>
      </c>
      <c r="B258" t="s">
        <v>238</v>
      </c>
      <c r="C258">
        <v>5037</v>
      </c>
      <c r="D258">
        <v>488</v>
      </c>
      <c r="E258">
        <v>38</v>
      </c>
      <c r="F258">
        <v>2515</v>
      </c>
      <c r="G258">
        <v>1926</v>
      </c>
      <c r="H258">
        <v>6059</v>
      </c>
      <c r="I258">
        <v>584</v>
      </c>
      <c r="J258">
        <v>11096</v>
      </c>
      <c r="K258">
        <v>7337</v>
      </c>
      <c r="L258">
        <v>795</v>
      </c>
      <c r="M258">
        <v>3172</v>
      </c>
      <c r="N258">
        <v>3759</v>
      </c>
      <c r="O258">
        <v>2420</v>
      </c>
      <c r="AF258">
        <v>239</v>
      </c>
      <c r="AH258">
        <v>0</v>
      </c>
      <c r="AI258">
        <v>244</v>
      </c>
      <c r="AJ258">
        <v>7337</v>
      </c>
    </row>
    <row r="259" spans="1:36" x14ac:dyDescent="0.25">
      <c r="A259" t="s">
        <v>450</v>
      </c>
      <c r="B259" t="s">
        <v>238</v>
      </c>
      <c r="C259">
        <v>6773</v>
      </c>
      <c r="D259">
        <v>1123</v>
      </c>
      <c r="E259">
        <v>0</v>
      </c>
      <c r="F259">
        <v>2112</v>
      </c>
      <c r="G259">
        <v>3443</v>
      </c>
      <c r="H259">
        <v>3062</v>
      </c>
      <c r="I259">
        <v>581</v>
      </c>
      <c r="J259">
        <v>9835</v>
      </c>
      <c r="K259">
        <v>6441</v>
      </c>
      <c r="L259">
        <v>1794</v>
      </c>
      <c r="M259">
        <v>1356</v>
      </c>
      <c r="N259">
        <v>3394</v>
      </c>
      <c r="O259">
        <v>2200</v>
      </c>
      <c r="AF259">
        <v>278</v>
      </c>
      <c r="AH259">
        <v>0</v>
      </c>
      <c r="AI259">
        <v>202</v>
      </c>
      <c r="AJ259">
        <v>6441</v>
      </c>
    </row>
    <row r="260" spans="1:36" x14ac:dyDescent="0.25">
      <c r="A260" t="s">
        <v>451</v>
      </c>
      <c r="B260" t="s">
        <v>238</v>
      </c>
      <c r="C260">
        <v>5794</v>
      </c>
      <c r="D260">
        <v>1031</v>
      </c>
      <c r="E260">
        <v>4</v>
      </c>
      <c r="F260">
        <v>2743</v>
      </c>
      <c r="G260">
        <v>1803</v>
      </c>
      <c r="H260">
        <v>3910</v>
      </c>
      <c r="I260">
        <v>592</v>
      </c>
      <c r="J260">
        <v>9704</v>
      </c>
      <c r="K260">
        <v>6745</v>
      </c>
      <c r="L260">
        <v>1272</v>
      </c>
      <c r="M260">
        <v>1765</v>
      </c>
      <c r="N260">
        <v>2958</v>
      </c>
      <c r="O260">
        <v>2000</v>
      </c>
      <c r="AF260">
        <v>180</v>
      </c>
      <c r="AH260">
        <v>0</v>
      </c>
      <c r="AI260">
        <v>200</v>
      </c>
      <c r="AJ260">
        <v>6745</v>
      </c>
    </row>
    <row r="261" spans="1:36" x14ac:dyDescent="0.25">
      <c r="A261" t="s">
        <v>452</v>
      </c>
      <c r="B261" t="s">
        <v>238</v>
      </c>
      <c r="C261">
        <v>6159</v>
      </c>
      <c r="D261">
        <v>651</v>
      </c>
      <c r="E261">
        <v>15</v>
      </c>
      <c r="F261">
        <v>3392</v>
      </c>
      <c r="G261">
        <v>2077</v>
      </c>
      <c r="H261">
        <v>2813</v>
      </c>
      <c r="I261">
        <v>616</v>
      </c>
      <c r="J261">
        <v>8972</v>
      </c>
      <c r="K261">
        <v>6281</v>
      </c>
      <c r="L261">
        <v>1695</v>
      </c>
      <c r="M261">
        <v>2567</v>
      </c>
      <c r="N261">
        <v>2691</v>
      </c>
      <c r="O261">
        <v>1600</v>
      </c>
      <c r="AF261">
        <v>185</v>
      </c>
      <c r="AH261">
        <v>0</v>
      </c>
      <c r="AI261">
        <v>217</v>
      </c>
      <c r="AJ261">
        <v>6281</v>
      </c>
    </row>
    <row r="262" spans="1:36" x14ac:dyDescent="0.25">
      <c r="A262" t="s">
        <v>346</v>
      </c>
      <c r="B262" t="s">
        <v>241</v>
      </c>
      <c r="C262">
        <v>1458</v>
      </c>
      <c r="D262">
        <v>229</v>
      </c>
      <c r="E262">
        <v>233</v>
      </c>
      <c r="F262">
        <v>829</v>
      </c>
      <c r="G262">
        <v>127</v>
      </c>
      <c r="H262">
        <v>14674</v>
      </c>
      <c r="I262">
        <v>14068</v>
      </c>
      <c r="J262">
        <v>16132</v>
      </c>
      <c r="K262">
        <v>10365</v>
      </c>
      <c r="L262">
        <v>1415</v>
      </c>
      <c r="M262">
        <v>8682</v>
      </c>
      <c r="N262">
        <v>5767</v>
      </c>
      <c r="O262">
        <v>4054</v>
      </c>
      <c r="AF262">
        <v>10</v>
      </c>
      <c r="AH262">
        <v>0</v>
      </c>
      <c r="AI262">
        <v>1417</v>
      </c>
      <c r="AJ262">
        <v>10365</v>
      </c>
    </row>
    <row r="263" spans="1:36" x14ac:dyDescent="0.25">
      <c r="A263" t="s">
        <v>449</v>
      </c>
      <c r="B263" t="s">
        <v>241</v>
      </c>
      <c r="C263">
        <v>2118</v>
      </c>
      <c r="D263">
        <v>334</v>
      </c>
      <c r="E263">
        <v>491</v>
      </c>
      <c r="F263">
        <v>750</v>
      </c>
      <c r="G263">
        <v>155</v>
      </c>
      <c r="H263">
        <v>15000</v>
      </c>
      <c r="I263">
        <v>9965</v>
      </c>
      <c r="J263">
        <v>17118</v>
      </c>
      <c r="K263">
        <v>11488</v>
      </c>
      <c r="L263">
        <v>663</v>
      </c>
      <c r="M263">
        <v>9264</v>
      </c>
      <c r="N263">
        <v>5630</v>
      </c>
      <c r="O263">
        <v>3861</v>
      </c>
      <c r="AF263">
        <v>9</v>
      </c>
      <c r="AH263">
        <v>0</v>
      </c>
      <c r="AI263">
        <v>1352</v>
      </c>
      <c r="AJ263">
        <v>11488</v>
      </c>
    </row>
    <row r="264" spans="1:36" x14ac:dyDescent="0.25">
      <c r="A264" t="s">
        <v>450</v>
      </c>
      <c r="B264" t="s">
        <v>241</v>
      </c>
      <c r="C264">
        <v>1316</v>
      </c>
      <c r="D264">
        <v>250</v>
      </c>
      <c r="E264">
        <v>6</v>
      </c>
      <c r="F264">
        <v>772</v>
      </c>
      <c r="G264">
        <v>146</v>
      </c>
      <c r="H264">
        <v>11156</v>
      </c>
      <c r="I264">
        <v>10495</v>
      </c>
      <c r="J264">
        <v>12473</v>
      </c>
      <c r="K264">
        <v>8735</v>
      </c>
      <c r="L264">
        <v>408</v>
      </c>
      <c r="M264">
        <v>6695</v>
      </c>
      <c r="N264">
        <v>3738</v>
      </c>
      <c r="O264">
        <v>3037</v>
      </c>
      <c r="AF264">
        <v>14</v>
      </c>
      <c r="AH264">
        <v>0</v>
      </c>
      <c r="AI264">
        <v>360</v>
      </c>
      <c r="AJ264">
        <v>8735</v>
      </c>
    </row>
    <row r="265" spans="1:36" x14ac:dyDescent="0.25">
      <c r="A265" t="s">
        <v>451</v>
      </c>
      <c r="B265" t="s">
        <v>241</v>
      </c>
      <c r="C265">
        <v>1779</v>
      </c>
      <c r="D265">
        <v>135</v>
      </c>
      <c r="E265">
        <v>0</v>
      </c>
      <c r="F265">
        <v>1434</v>
      </c>
      <c r="G265">
        <v>152</v>
      </c>
      <c r="H265">
        <v>5994</v>
      </c>
      <c r="I265">
        <v>5375</v>
      </c>
      <c r="J265">
        <v>7773</v>
      </c>
      <c r="K265">
        <v>4305</v>
      </c>
      <c r="L265">
        <v>601</v>
      </c>
      <c r="M265">
        <v>3201</v>
      </c>
      <c r="N265">
        <v>3468</v>
      </c>
      <c r="O265">
        <v>2712</v>
      </c>
      <c r="AF265">
        <v>12</v>
      </c>
      <c r="AH265">
        <v>0</v>
      </c>
      <c r="AI265">
        <v>411</v>
      </c>
      <c r="AJ265">
        <v>4305</v>
      </c>
    </row>
    <row r="266" spans="1:36" x14ac:dyDescent="0.25">
      <c r="A266" t="s">
        <v>452</v>
      </c>
      <c r="B266" t="s">
        <v>241</v>
      </c>
      <c r="C266">
        <v>1190</v>
      </c>
      <c r="D266">
        <v>105</v>
      </c>
      <c r="E266">
        <v>12</v>
      </c>
      <c r="F266">
        <v>688</v>
      </c>
      <c r="G266">
        <v>314</v>
      </c>
      <c r="H266">
        <v>5573</v>
      </c>
      <c r="I266">
        <v>5259</v>
      </c>
      <c r="J266">
        <v>6763</v>
      </c>
      <c r="K266">
        <v>4184</v>
      </c>
      <c r="L266">
        <v>554</v>
      </c>
      <c r="M266">
        <v>3343</v>
      </c>
      <c r="N266">
        <v>2580</v>
      </c>
      <c r="O266">
        <v>2039</v>
      </c>
      <c r="AF266">
        <v>128</v>
      </c>
      <c r="AH266">
        <v>0</v>
      </c>
      <c r="AI266">
        <v>258</v>
      </c>
      <c r="AJ266">
        <v>4184</v>
      </c>
    </row>
    <row r="267" spans="1:36" x14ac:dyDescent="0.25">
      <c r="A267" t="s">
        <v>346</v>
      </c>
      <c r="B267" t="s">
        <v>244</v>
      </c>
      <c r="C267">
        <v>4791</v>
      </c>
      <c r="D267">
        <v>1</v>
      </c>
      <c r="E267">
        <v>2100</v>
      </c>
      <c r="F267">
        <v>2346</v>
      </c>
      <c r="G267">
        <v>260</v>
      </c>
      <c r="H267">
        <v>3680</v>
      </c>
      <c r="I267">
        <v>2125</v>
      </c>
      <c r="J267">
        <v>8471</v>
      </c>
      <c r="K267">
        <v>4112</v>
      </c>
      <c r="L267">
        <v>1200</v>
      </c>
      <c r="M267">
        <v>0</v>
      </c>
      <c r="N267">
        <v>4359</v>
      </c>
      <c r="O267">
        <v>2879</v>
      </c>
      <c r="AF267">
        <v>50</v>
      </c>
      <c r="AH267">
        <v>0</v>
      </c>
      <c r="AI267">
        <v>0</v>
      </c>
      <c r="AJ267">
        <v>4112</v>
      </c>
    </row>
    <row r="268" spans="1:36" x14ac:dyDescent="0.25">
      <c r="A268" t="s">
        <v>449</v>
      </c>
      <c r="B268" t="s">
        <v>244</v>
      </c>
      <c r="C268">
        <v>4557</v>
      </c>
      <c r="D268">
        <v>384</v>
      </c>
      <c r="E268">
        <v>949</v>
      </c>
      <c r="F268">
        <v>2911</v>
      </c>
      <c r="G268">
        <v>307</v>
      </c>
      <c r="H268">
        <v>2888</v>
      </c>
      <c r="I268">
        <v>2809</v>
      </c>
      <c r="J268">
        <v>7445</v>
      </c>
      <c r="K268">
        <v>2831</v>
      </c>
      <c r="L268">
        <v>631</v>
      </c>
      <c r="M268">
        <v>0</v>
      </c>
      <c r="N268">
        <v>4614</v>
      </c>
      <c r="O268">
        <v>2879</v>
      </c>
      <c r="AF268">
        <v>49</v>
      </c>
      <c r="AH268">
        <v>0</v>
      </c>
      <c r="AI268">
        <v>0</v>
      </c>
      <c r="AJ268">
        <v>2831</v>
      </c>
    </row>
    <row r="269" spans="1:36" x14ac:dyDescent="0.25">
      <c r="A269" t="s">
        <v>450</v>
      </c>
      <c r="B269" t="s">
        <v>244</v>
      </c>
      <c r="C269">
        <v>2581</v>
      </c>
      <c r="D269">
        <v>1</v>
      </c>
      <c r="E269">
        <v>0</v>
      </c>
      <c r="F269">
        <v>2230</v>
      </c>
      <c r="G269">
        <v>311</v>
      </c>
      <c r="H269">
        <v>4043</v>
      </c>
      <c r="I269">
        <v>3496</v>
      </c>
      <c r="J269">
        <v>6624</v>
      </c>
      <c r="K269">
        <v>2390</v>
      </c>
      <c r="L269">
        <v>210</v>
      </c>
      <c r="M269">
        <v>0</v>
      </c>
      <c r="N269">
        <v>4234</v>
      </c>
      <c r="O269">
        <v>2879</v>
      </c>
      <c r="AF269">
        <v>48</v>
      </c>
      <c r="AH269">
        <v>0</v>
      </c>
      <c r="AI269">
        <v>0</v>
      </c>
      <c r="AJ269">
        <v>2390</v>
      </c>
    </row>
    <row r="270" spans="1:36" x14ac:dyDescent="0.25">
      <c r="A270" t="s">
        <v>451</v>
      </c>
      <c r="B270" t="s">
        <v>244</v>
      </c>
      <c r="C270">
        <v>1886</v>
      </c>
      <c r="D270">
        <v>62</v>
      </c>
      <c r="E270">
        <v>0</v>
      </c>
      <c r="F270">
        <v>1489</v>
      </c>
      <c r="G270">
        <v>315</v>
      </c>
      <c r="H270">
        <v>4496</v>
      </c>
      <c r="I270">
        <v>4184</v>
      </c>
      <c r="J270">
        <v>6381</v>
      </c>
      <c r="K270">
        <v>2084</v>
      </c>
      <c r="L270">
        <v>775</v>
      </c>
      <c r="M270">
        <v>0</v>
      </c>
      <c r="N270">
        <v>4298</v>
      </c>
      <c r="O270">
        <v>2879</v>
      </c>
      <c r="AF270">
        <v>49</v>
      </c>
      <c r="AH270">
        <v>0</v>
      </c>
      <c r="AI270">
        <v>0</v>
      </c>
      <c r="AJ270">
        <v>2084</v>
      </c>
    </row>
    <row r="271" spans="1:36" x14ac:dyDescent="0.25">
      <c r="A271" t="s">
        <v>452</v>
      </c>
      <c r="B271" t="s">
        <v>244</v>
      </c>
      <c r="C271">
        <v>2416</v>
      </c>
      <c r="D271">
        <v>451</v>
      </c>
      <c r="E271">
        <v>200</v>
      </c>
      <c r="F271">
        <v>1459</v>
      </c>
      <c r="G271">
        <v>302</v>
      </c>
      <c r="H271">
        <v>5148</v>
      </c>
      <c r="I271">
        <v>4876</v>
      </c>
      <c r="J271">
        <v>7564</v>
      </c>
      <c r="K271">
        <v>3437</v>
      </c>
      <c r="L271">
        <v>1350</v>
      </c>
      <c r="M271">
        <v>492</v>
      </c>
      <c r="N271">
        <v>4127</v>
      </c>
      <c r="O271">
        <v>2879</v>
      </c>
      <c r="AF271">
        <v>334</v>
      </c>
      <c r="AH271">
        <v>0</v>
      </c>
      <c r="AI271">
        <v>0</v>
      </c>
      <c r="AJ271">
        <v>3437</v>
      </c>
    </row>
    <row r="272" spans="1:36" x14ac:dyDescent="0.25">
      <c r="A272" t="s">
        <v>346</v>
      </c>
      <c r="B272" t="s">
        <v>247</v>
      </c>
      <c r="C272">
        <v>2999</v>
      </c>
      <c r="D272">
        <v>23</v>
      </c>
      <c r="E272">
        <v>100</v>
      </c>
      <c r="F272">
        <v>2071</v>
      </c>
      <c r="G272">
        <v>686</v>
      </c>
      <c r="H272">
        <v>2865</v>
      </c>
      <c r="I272">
        <v>273</v>
      </c>
      <c r="J272">
        <v>5864</v>
      </c>
      <c r="K272">
        <v>1399</v>
      </c>
      <c r="L272">
        <v>0</v>
      </c>
      <c r="M272">
        <v>0</v>
      </c>
      <c r="N272">
        <v>4465</v>
      </c>
      <c r="O272">
        <v>3262</v>
      </c>
      <c r="AF272">
        <v>696</v>
      </c>
      <c r="AH272">
        <v>0</v>
      </c>
      <c r="AI272">
        <v>0</v>
      </c>
      <c r="AJ272">
        <v>1399</v>
      </c>
    </row>
    <row r="273" spans="1:36" x14ac:dyDescent="0.25">
      <c r="A273" t="s">
        <v>449</v>
      </c>
      <c r="B273" t="s">
        <v>247</v>
      </c>
      <c r="C273">
        <v>2890</v>
      </c>
      <c r="D273">
        <v>60</v>
      </c>
      <c r="E273">
        <v>90</v>
      </c>
      <c r="F273">
        <v>2213</v>
      </c>
      <c r="G273">
        <v>496</v>
      </c>
      <c r="H273">
        <v>2890</v>
      </c>
      <c r="I273">
        <v>323</v>
      </c>
      <c r="J273">
        <v>5779</v>
      </c>
      <c r="K273">
        <v>614</v>
      </c>
      <c r="L273">
        <v>0</v>
      </c>
      <c r="M273">
        <v>0</v>
      </c>
      <c r="N273">
        <v>5165</v>
      </c>
      <c r="O273">
        <v>3262</v>
      </c>
      <c r="AF273">
        <v>6</v>
      </c>
      <c r="AH273">
        <v>0</v>
      </c>
      <c r="AI273">
        <v>0</v>
      </c>
      <c r="AJ273">
        <v>614</v>
      </c>
    </row>
    <row r="274" spans="1:36" x14ac:dyDescent="0.25">
      <c r="A274" t="s">
        <v>450</v>
      </c>
      <c r="B274" t="s">
        <v>247</v>
      </c>
      <c r="C274">
        <v>2489</v>
      </c>
      <c r="D274">
        <v>527</v>
      </c>
      <c r="E274">
        <v>615</v>
      </c>
      <c r="F274">
        <v>797</v>
      </c>
      <c r="G274">
        <v>501</v>
      </c>
      <c r="H274">
        <v>2959</v>
      </c>
      <c r="I274">
        <v>336</v>
      </c>
      <c r="J274">
        <v>5449</v>
      </c>
      <c r="K274">
        <v>594</v>
      </c>
      <c r="L274">
        <v>0</v>
      </c>
      <c r="M274">
        <v>0</v>
      </c>
      <c r="N274">
        <v>4854</v>
      </c>
      <c r="O274">
        <v>3262</v>
      </c>
      <c r="AF274">
        <v>6</v>
      </c>
      <c r="AH274">
        <v>0</v>
      </c>
      <c r="AI274">
        <v>0</v>
      </c>
      <c r="AJ274">
        <v>594</v>
      </c>
    </row>
    <row r="275" spans="1:36" x14ac:dyDescent="0.25">
      <c r="A275" t="s">
        <v>451</v>
      </c>
      <c r="B275" t="s">
        <v>247</v>
      </c>
      <c r="C275">
        <v>4259</v>
      </c>
      <c r="D275">
        <v>273</v>
      </c>
      <c r="E275">
        <v>1515</v>
      </c>
      <c r="F275">
        <v>1746</v>
      </c>
      <c r="G275">
        <v>697</v>
      </c>
      <c r="H275">
        <v>2974</v>
      </c>
      <c r="I275">
        <v>289</v>
      </c>
      <c r="J275">
        <v>7234</v>
      </c>
      <c r="K275">
        <v>750</v>
      </c>
      <c r="L275">
        <v>0</v>
      </c>
      <c r="M275">
        <v>0</v>
      </c>
      <c r="N275">
        <v>6484</v>
      </c>
      <c r="O275">
        <v>3262</v>
      </c>
      <c r="AF275">
        <v>58</v>
      </c>
      <c r="AH275">
        <v>0</v>
      </c>
      <c r="AI275">
        <v>0</v>
      </c>
      <c r="AJ275">
        <v>750</v>
      </c>
    </row>
    <row r="276" spans="1:36" x14ac:dyDescent="0.25">
      <c r="A276" t="s">
        <v>452</v>
      </c>
      <c r="B276" t="s">
        <v>247</v>
      </c>
      <c r="C276">
        <v>4208</v>
      </c>
      <c r="D276">
        <v>241</v>
      </c>
      <c r="E276">
        <v>1060</v>
      </c>
      <c r="F276">
        <v>2251</v>
      </c>
      <c r="G276">
        <v>657</v>
      </c>
      <c r="H276">
        <v>3047</v>
      </c>
      <c r="I276">
        <v>274</v>
      </c>
      <c r="J276">
        <v>7256</v>
      </c>
      <c r="K276">
        <v>1291</v>
      </c>
      <c r="L276">
        <v>127</v>
      </c>
      <c r="M276">
        <v>0</v>
      </c>
      <c r="N276">
        <v>5965</v>
      </c>
      <c r="O276">
        <v>3262</v>
      </c>
      <c r="AF276">
        <v>234</v>
      </c>
      <c r="AH276">
        <v>0</v>
      </c>
      <c r="AI276">
        <v>0</v>
      </c>
      <c r="AJ276">
        <v>1291</v>
      </c>
    </row>
    <row r="277" spans="1:36" x14ac:dyDescent="0.25">
      <c r="A277" t="s">
        <v>346</v>
      </c>
      <c r="B277" t="s">
        <v>250</v>
      </c>
      <c r="C277">
        <v>1462</v>
      </c>
      <c r="D277">
        <v>133</v>
      </c>
      <c r="E277">
        <v>35</v>
      </c>
      <c r="F277">
        <v>1189</v>
      </c>
      <c r="G277">
        <v>105</v>
      </c>
      <c r="H277">
        <v>8071</v>
      </c>
      <c r="I277">
        <v>8007</v>
      </c>
      <c r="J277">
        <v>9533</v>
      </c>
      <c r="K277">
        <v>4938</v>
      </c>
      <c r="L277">
        <v>196</v>
      </c>
      <c r="M277">
        <v>3543</v>
      </c>
      <c r="N277">
        <v>4595</v>
      </c>
      <c r="O277">
        <v>2362</v>
      </c>
      <c r="AF277">
        <v>715</v>
      </c>
      <c r="AH277">
        <v>0</v>
      </c>
      <c r="AI277">
        <v>0</v>
      </c>
      <c r="AJ277">
        <v>4938</v>
      </c>
    </row>
    <row r="278" spans="1:36" x14ac:dyDescent="0.25">
      <c r="A278" t="s">
        <v>449</v>
      </c>
      <c r="B278" t="s">
        <v>250</v>
      </c>
      <c r="C278">
        <v>1074</v>
      </c>
      <c r="D278">
        <v>131</v>
      </c>
      <c r="E278">
        <v>37</v>
      </c>
      <c r="F278">
        <v>806</v>
      </c>
      <c r="G278">
        <v>100</v>
      </c>
      <c r="H278">
        <v>8636</v>
      </c>
      <c r="I278">
        <v>8565</v>
      </c>
      <c r="J278">
        <v>9710</v>
      </c>
      <c r="K278">
        <v>4684</v>
      </c>
      <c r="L278">
        <v>135</v>
      </c>
      <c r="M278">
        <v>3915</v>
      </c>
      <c r="N278">
        <v>5026</v>
      </c>
      <c r="O278">
        <v>2362</v>
      </c>
      <c r="AF278">
        <v>4</v>
      </c>
      <c r="AH278">
        <v>0</v>
      </c>
      <c r="AI278">
        <v>0</v>
      </c>
      <c r="AJ278">
        <v>4684</v>
      </c>
    </row>
    <row r="279" spans="1:36" x14ac:dyDescent="0.25">
      <c r="A279" t="s">
        <v>450</v>
      </c>
      <c r="B279" t="s">
        <v>250</v>
      </c>
      <c r="C279">
        <v>691</v>
      </c>
      <c r="D279">
        <v>52</v>
      </c>
      <c r="E279">
        <v>39</v>
      </c>
      <c r="F279">
        <v>497</v>
      </c>
      <c r="G279">
        <v>102</v>
      </c>
      <c r="H279">
        <v>9326</v>
      </c>
      <c r="I279">
        <v>9136</v>
      </c>
      <c r="J279">
        <v>10017</v>
      </c>
      <c r="K279">
        <v>6006</v>
      </c>
      <c r="L279">
        <v>142</v>
      </c>
      <c r="M279">
        <v>4927</v>
      </c>
      <c r="N279">
        <v>4010</v>
      </c>
      <c r="O279">
        <v>2362</v>
      </c>
      <c r="AF279">
        <v>4</v>
      </c>
      <c r="AH279">
        <v>0</v>
      </c>
      <c r="AI279">
        <v>0</v>
      </c>
      <c r="AJ279">
        <v>6006</v>
      </c>
    </row>
    <row r="280" spans="1:36" x14ac:dyDescent="0.25">
      <c r="A280" t="s">
        <v>451</v>
      </c>
      <c r="B280" t="s">
        <v>250</v>
      </c>
      <c r="C280">
        <v>363</v>
      </c>
      <c r="D280">
        <v>15</v>
      </c>
      <c r="E280">
        <v>35</v>
      </c>
      <c r="F280">
        <v>211</v>
      </c>
      <c r="G280">
        <v>101</v>
      </c>
      <c r="H280">
        <v>9314</v>
      </c>
      <c r="I280">
        <v>510</v>
      </c>
      <c r="J280">
        <v>9676</v>
      </c>
      <c r="K280">
        <v>6346</v>
      </c>
      <c r="L280">
        <v>772</v>
      </c>
      <c r="M280">
        <v>4996</v>
      </c>
      <c r="N280">
        <v>3330</v>
      </c>
      <c r="O280">
        <v>2062</v>
      </c>
      <c r="AF280">
        <v>6</v>
      </c>
      <c r="AH280">
        <v>0</v>
      </c>
      <c r="AI280">
        <v>0</v>
      </c>
      <c r="AJ280">
        <v>6346</v>
      </c>
    </row>
    <row r="281" spans="1:36" x14ac:dyDescent="0.25">
      <c r="A281" t="s">
        <v>452</v>
      </c>
      <c r="B281" t="s">
        <v>250</v>
      </c>
      <c r="C281">
        <v>440</v>
      </c>
      <c r="D281">
        <v>71</v>
      </c>
      <c r="E281">
        <v>35</v>
      </c>
      <c r="F281">
        <v>218</v>
      </c>
      <c r="G281">
        <v>105</v>
      </c>
      <c r="H281">
        <v>8609</v>
      </c>
      <c r="I281">
        <v>565</v>
      </c>
      <c r="J281">
        <v>9049</v>
      </c>
      <c r="K281">
        <v>5900</v>
      </c>
      <c r="L281">
        <v>414</v>
      </c>
      <c r="M281">
        <v>4957</v>
      </c>
      <c r="N281">
        <v>3149</v>
      </c>
      <c r="O281">
        <v>2062</v>
      </c>
      <c r="AF281">
        <v>13</v>
      </c>
      <c r="AH281">
        <v>0</v>
      </c>
      <c r="AI281">
        <v>0</v>
      </c>
      <c r="AJ281">
        <v>5900</v>
      </c>
    </row>
    <row r="282" spans="1:36" x14ac:dyDescent="0.25">
      <c r="A282" t="s">
        <v>346</v>
      </c>
      <c r="B282" t="s">
        <v>253</v>
      </c>
      <c r="C282">
        <v>2710</v>
      </c>
      <c r="D282">
        <v>655</v>
      </c>
      <c r="E282">
        <v>265</v>
      </c>
      <c r="F282">
        <v>785</v>
      </c>
      <c r="G282">
        <v>923</v>
      </c>
      <c r="H282">
        <v>9398</v>
      </c>
      <c r="I282">
        <v>4365</v>
      </c>
      <c r="J282">
        <v>12108</v>
      </c>
      <c r="K282">
        <v>7151</v>
      </c>
      <c r="L282">
        <v>1433</v>
      </c>
      <c r="M282">
        <v>3997</v>
      </c>
      <c r="N282">
        <v>4957</v>
      </c>
      <c r="O282">
        <v>1929</v>
      </c>
      <c r="AF282">
        <v>43</v>
      </c>
      <c r="AH282">
        <v>98</v>
      </c>
      <c r="AI282">
        <v>158</v>
      </c>
      <c r="AJ282">
        <v>7151</v>
      </c>
    </row>
    <row r="283" spans="1:36" x14ac:dyDescent="0.25">
      <c r="A283" t="s">
        <v>449</v>
      </c>
      <c r="B283" t="s">
        <v>253</v>
      </c>
      <c r="C283">
        <v>2786</v>
      </c>
      <c r="D283">
        <v>275</v>
      </c>
      <c r="E283">
        <v>872</v>
      </c>
      <c r="F283">
        <v>912</v>
      </c>
      <c r="G283">
        <v>714</v>
      </c>
      <c r="H283">
        <v>7201</v>
      </c>
      <c r="I283">
        <v>3617</v>
      </c>
      <c r="J283">
        <v>9987</v>
      </c>
      <c r="K283">
        <v>5449</v>
      </c>
      <c r="L283">
        <v>1326</v>
      </c>
      <c r="M283">
        <v>2692</v>
      </c>
      <c r="N283">
        <v>4538</v>
      </c>
      <c r="O283">
        <v>1929</v>
      </c>
      <c r="AF283">
        <v>23</v>
      </c>
      <c r="AH283">
        <v>98</v>
      </c>
      <c r="AI283">
        <v>44</v>
      </c>
      <c r="AJ283">
        <v>5449</v>
      </c>
    </row>
    <row r="284" spans="1:36" x14ac:dyDescent="0.25">
      <c r="A284" t="s">
        <v>450</v>
      </c>
      <c r="B284" t="s">
        <v>253</v>
      </c>
      <c r="C284">
        <v>2719</v>
      </c>
      <c r="D284">
        <v>476</v>
      </c>
      <c r="E284">
        <v>600</v>
      </c>
      <c r="F284">
        <v>911</v>
      </c>
      <c r="G284">
        <v>698</v>
      </c>
      <c r="H284">
        <v>6355</v>
      </c>
      <c r="I284">
        <v>3253</v>
      </c>
      <c r="J284">
        <v>9074</v>
      </c>
      <c r="K284">
        <v>5149</v>
      </c>
      <c r="L284">
        <v>1210</v>
      </c>
      <c r="M284">
        <v>2371</v>
      </c>
      <c r="N284">
        <v>3925</v>
      </c>
      <c r="O284">
        <v>1929</v>
      </c>
      <c r="AF284">
        <v>264</v>
      </c>
      <c r="AH284">
        <v>98</v>
      </c>
      <c r="AI284">
        <v>47</v>
      </c>
      <c r="AJ284">
        <v>5149</v>
      </c>
    </row>
    <row r="285" spans="1:36" x14ac:dyDescent="0.25">
      <c r="A285" t="s">
        <v>451</v>
      </c>
      <c r="B285" t="s">
        <v>253</v>
      </c>
      <c r="C285">
        <v>2459</v>
      </c>
      <c r="D285">
        <v>728</v>
      </c>
      <c r="E285">
        <v>337</v>
      </c>
      <c r="F285">
        <v>691</v>
      </c>
      <c r="G285">
        <v>622</v>
      </c>
      <c r="H285">
        <v>5787</v>
      </c>
      <c r="I285">
        <v>2679</v>
      </c>
      <c r="J285">
        <v>8246</v>
      </c>
      <c r="K285">
        <v>4836</v>
      </c>
      <c r="L285">
        <v>1281</v>
      </c>
      <c r="M285">
        <v>2220</v>
      </c>
      <c r="N285">
        <v>3409</v>
      </c>
      <c r="O285">
        <v>1875</v>
      </c>
      <c r="AF285">
        <v>249</v>
      </c>
      <c r="AH285">
        <v>98</v>
      </c>
      <c r="AI285">
        <v>34</v>
      </c>
      <c r="AJ285">
        <v>4836</v>
      </c>
    </row>
    <row r="286" spans="1:36" x14ac:dyDescent="0.25">
      <c r="A286" t="s">
        <v>452</v>
      </c>
      <c r="B286" t="s">
        <v>253</v>
      </c>
      <c r="C286">
        <v>1647</v>
      </c>
      <c r="D286">
        <v>75</v>
      </c>
      <c r="E286">
        <v>254</v>
      </c>
      <c r="F286">
        <v>825</v>
      </c>
      <c r="G286">
        <v>484</v>
      </c>
      <c r="H286">
        <v>4560</v>
      </c>
      <c r="I286">
        <v>2298</v>
      </c>
      <c r="J286">
        <v>6207</v>
      </c>
      <c r="K286">
        <v>4008</v>
      </c>
      <c r="L286">
        <v>870</v>
      </c>
      <c r="M286">
        <v>1788</v>
      </c>
      <c r="N286">
        <v>2200</v>
      </c>
      <c r="O286">
        <v>1500</v>
      </c>
      <c r="AF286">
        <v>226</v>
      </c>
      <c r="AH286">
        <v>102</v>
      </c>
      <c r="AI286">
        <v>1</v>
      </c>
      <c r="AJ286">
        <v>4008</v>
      </c>
    </row>
    <row r="287" spans="1:36" x14ac:dyDescent="0.25">
      <c r="A287" t="s">
        <v>346</v>
      </c>
      <c r="B287" t="s">
        <v>257</v>
      </c>
      <c r="D287">
        <v>2257</v>
      </c>
      <c r="I287">
        <v>3682</v>
      </c>
      <c r="J287">
        <v>201417</v>
      </c>
      <c r="K287">
        <v>178972</v>
      </c>
      <c r="N287">
        <v>22445</v>
      </c>
      <c r="O287">
        <v>17470</v>
      </c>
      <c r="P287">
        <v>4059</v>
      </c>
      <c r="Q287">
        <v>43027</v>
      </c>
      <c r="R287">
        <v>0</v>
      </c>
      <c r="S287">
        <v>6983</v>
      </c>
      <c r="T287">
        <v>140449</v>
      </c>
      <c r="U287">
        <v>3727</v>
      </c>
      <c r="V287">
        <v>-1536</v>
      </c>
      <c r="W287">
        <v>138913</v>
      </c>
      <c r="X287">
        <v>2496</v>
      </c>
      <c r="Y287">
        <v>16364</v>
      </c>
      <c r="Z287">
        <v>0</v>
      </c>
      <c r="AA287">
        <v>20</v>
      </c>
      <c r="AB287">
        <v>2000</v>
      </c>
      <c r="AC287">
        <v>2552</v>
      </c>
      <c r="AD287">
        <v>806</v>
      </c>
      <c r="AE287">
        <v>156329</v>
      </c>
      <c r="AF287">
        <v>4028</v>
      </c>
      <c r="AG287">
        <v>2897</v>
      </c>
      <c r="AH287">
        <v>1985</v>
      </c>
      <c r="AI287">
        <v>0</v>
      </c>
      <c r="AJ287">
        <v>178972</v>
      </c>
    </row>
    <row r="288" spans="1:36" x14ac:dyDescent="0.25">
      <c r="A288" t="s">
        <v>449</v>
      </c>
      <c r="B288" t="s">
        <v>257</v>
      </c>
      <c r="D288">
        <v>2126</v>
      </c>
      <c r="I288">
        <v>3271</v>
      </c>
      <c r="J288">
        <v>185056</v>
      </c>
      <c r="K288">
        <v>164576</v>
      </c>
      <c r="N288">
        <v>20480</v>
      </c>
      <c r="O288">
        <v>12355</v>
      </c>
      <c r="P288">
        <v>5585</v>
      </c>
      <c r="Q288">
        <v>26047</v>
      </c>
      <c r="R288">
        <v>0</v>
      </c>
      <c r="S288">
        <v>16075</v>
      </c>
      <c r="T288">
        <v>130506</v>
      </c>
      <c r="U288">
        <v>2347</v>
      </c>
      <c r="V288">
        <v>-1309</v>
      </c>
      <c r="W288">
        <v>129196</v>
      </c>
      <c r="X288">
        <v>2637</v>
      </c>
      <c r="Y288">
        <v>9421</v>
      </c>
      <c r="Z288">
        <v>2472</v>
      </c>
      <c r="AA288">
        <v>24</v>
      </c>
      <c r="AB288">
        <v>0</v>
      </c>
      <c r="AC288">
        <v>2490</v>
      </c>
      <c r="AD288">
        <v>983</v>
      </c>
      <c r="AE288">
        <v>148615</v>
      </c>
      <c r="AF288">
        <v>4044</v>
      </c>
      <c r="AG288">
        <v>2572</v>
      </c>
      <c r="AH288">
        <v>5459</v>
      </c>
      <c r="AI288">
        <v>0</v>
      </c>
      <c r="AJ288">
        <v>164576</v>
      </c>
    </row>
    <row r="289" spans="1:36" x14ac:dyDescent="0.25">
      <c r="A289" t="s">
        <v>450</v>
      </c>
      <c r="B289" t="s">
        <v>257</v>
      </c>
      <c r="D289">
        <v>1936</v>
      </c>
      <c r="I289">
        <v>3358</v>
      </c>
      <c r="J289">
        <v>165832</v>
      </c>
      <c r="K289">
        <v>148047</v>
      </c>
      <c r="N289">
        <v>17785</v>
      </c>
      <c r="O289">
        <v>12355</v>
      </c>
      <c r="P289">
        <v>3393</v>
      </c>
      <c r="Q289">
        <v>25206</v>
      </c>
      <c r="R289">
        <v>0</v>
      </c>
      <c r="S289">
        <v>15881</v>
      </c>
      <c r="T289">
        <v>114675</v>
      </c>
      <c r="U289">
        <v>2247</v>
      </c>
      <c r="V289">
        <v>-1367</v>
      </c>
      <c r="W289">
        <v>113308</v>
      </c>
      <c r="X289">
        <v>2746</v>
      </c>
      <c r="Y289">
        <v>7616</v>
      </c>
      <c r="Z289">
        <v>0</v>
      </c>
      <c r="AA289">
        <v>29</v>
      </c>
      <c r="AB289">
        <v>0</v>
      </c>
      <c r="AC289">
        <v>2301</v>
      </c>
      <c r="AD289">
        <v>983</v>
      </c>
      <c r="AE289">
        <v>137374</v>
      </c>
      <c r="AF289">
        <v>3028</v>
      </c>
      <c r="AG289">
        <v>2131</v>
      </c>
      <c r="AH289">
        <v>3206</v>
      </c>
      <c r="AI289">
        <v>0</v>
      </c>
      <c r="AJ289">
        <v>148047</v>
      </c>
    </row>
    <row r="290" spans="1:36" x14ac:dyDescent="0.25">
      <c r="A290" t="s">
        <v>451</v>
      </c>
      <c r="B290" t="s">
        <v>257</v>
      </c>
      <c r="D290">
        <v>2073</v>
      </c>
      <c r="I290">
        <v>3348</v>
      </c>
      <c r="J290">
        <v>160435</v>
      </c>
      <c r="K290">
        <v>143616</v>
      </c>
      <c r="N290">
        <v>16819</v>
      </c>
      <c r="O290">
        <v>12355</v>
      </c>
      <c r="P290">
        <v>3910</v>
      </c>
      <c r="Q290">
        <v>32378</v>
      </c>
      <c r="R290">
        <v>0</v>
      </c>
      <c r="S290">
        <v>15967</v>
      </c>
      <c r="T290">
        <v>100767</v>
      </c>
      <c r="U290">
        <v>2534</v>
      </c>
      <c r="V290">
        <v>-1280</v>
      </c>
      <c r="W290">
        <v>99488</v>
      </c>
      <c r="X290">
        <v>3221</v>
      </c>
      <c r="Y290">
        <v>5627</v>
      </c>
      <c r="Z290">
        <v>693</v>
      </c>
      <c r="AA290">
        <v>34</v>
      </c>
      <c r="AB290">
        <v>0</v>
      </c>
      <c r="AC290">
        <v>2403</v>
      </c>
      <c r="AD290">
        <v>1006</v>
      </c>
      <c r="AE290">
        <v>133918</v>
      </c>
      <c r="AF290">
        <v>3344</v>
      </c>
      <c r="AG290">
        <v>1977</v>
      </c>
      <c r="AH290">
        <v>2394</v>
      </c>
      <c r="AI290">
        <v>0</v>
      </c>
      <c r="AJ290">
        <v>143616</v>
      </c>
    </row>
    <row r="291" spans="1:36" x14ac:dyDescent="0.25">
      <c r="A291" t="s">
        <v>452</v>
      </c>
      <c r="B291" t="s">
        <v>257</v>
      </c>
      <c r="D291">
        <v>2630</v>
      </c>
      <c r="I291">
        <v>3444</v>
      </c>
      <c r="J291">
        <v>167538</v>
      </c>
      <c r="K291">
        <v>151789</v>
      </c>
      <c r="N291">
        <v>15749</v>
      </c>
      <c r="O291">
        <v>12355</v>
      </c>
      <c r="P291">
        <v>5738</v>
      </c>
      <c r="Q291">
        <v>25858</v>
      </c>
      <c r="R291">
        <v>0</v>
      </c>
      <c r="S291">
        <v>14540</v>
      </c>
      <c r="T291">
        <v>113255</v>
      </c>
      <c r="U291">
        <v>1933</v>
      </c>
      <c r="V291">
        <v>-1073</v>
      </c>
      <c r="W291">
        <v>112182</v>
      </c>
      <c r="X291">
        <v>2939</v>
      </c>
      <c r="Y291">
        <v>8064</v>
      </c>
      <c r="Z291">
        <v>579</v>
      </c>
      <c r="AA291">
        <v>41</v>
      </c>
      <c r="AB291">
        <v>0</v>
      </c>
      <c r="AC291">
        <v>3039</v>
      </c>
      <c r="AD291">
        <v>1195</v>
      </c>
      <c r="AE291">
        <v>139278</v>
      </c>
      <c r="AF291">
        <v>3826</v>
      </c>
      <c r="AG291">
        <v>1815</v>
      </c>
      <c r="AH291">
        <v>1486</v>
      </c>
      <c r="AI291">
        <v>0</v>
      </c>
      <c r="AJ291">
        <v>151789</v>
      </c>
    </row>
    <row r="292" spans="1:36" x14ac:dyDescent="0.25">
      <c r="A292" t="s">
        <v>346</v>
      </c>
      <c r="B292" t="s">
        <v>260</v>
      </c>
      <c r="D292">
        <v>2383</v>
      </c>
      <c r="I292">
        <v>1950</v>
      </c>
      <c r="J292">
        <v>382863</v>
      </c>
      <c r="K292">
        <v>348746</v>
      </c>
      <c r="N292">
        <v>34117</v>
      </c>
      <c r="O292">
        <v>25576</v>
      </c>
      <c r="P292">
        <v>14578</v>
      </c>
      <c r="Q292">
        <v>35059</v>
      </c>
      <c r="R292">
        <v>526</v>
      </c>
      <c r="S292">
        <v>47774</v>
      </c>
      <c r="T292">
        <v>275431</v>
      </c>
      <c r="U292">
        <v>3689</v>
      </c>
      <c r="V292">
        <v>-3458</v>
      </c>
      <c r="W292">
        <v>271973</v>
      </c>
      <c r="X292">
        <v>8656</v>
      </c>
      <c r="Y292">
        <v>47153</v>
      </c>
      <c r="Z292">
        <v>2960</v>
      </c>
      <c r="AA292">
        <v>90</v>
      </c>
      <c r="AB292">
        <v>47910</v>
      </c>
      <c r="AC292">
        <v>9839</v>
      </c>
      <c r="AD292">
        <v>5038</v>
      </c>
      <c r="AE292">
        <v>237392</v>
      </c>
      <c r="AF292">
        <v>13166</v>
      </c>
      <c r="AG292">
        <v>3696</v>
      </c>
      <c r="AH292">
        <v>4845</v>
      </c>
      <c r="AI292">
        <v>0</v>
      </c>
      <c r="AJ292">
        <v>348746</v>
      </c>
    </row>
    <row r="293" spans="1:36" x14ac:dyDescent="0.25">
      <c r="A293" t="s">
        <v>449</v>
      </c>
      <c r="B293" t="s">
        <v>260</v>
      </c>
      <c r="D293">
        <v>2984</v>
      </c>
      <c r="I293">
        <v>1693</v>
      </c>
      <c r="J293">
        <v>327746</v>
      </c>
      <c r="K293">
        <v>303691</v>
      </c>
      <c r="N293">
        <v>24055</v>
      </c>
      <c r="O293">
        <v>17291</v>
      </c>
      <c r="P293">
        <v>10324</v>
      </c>
      <c r="Q293">
        <v>31368</v>
      </c>
      <c r="R293">
        <v>658</v>
      </c>
      <c r="S293">
        <v>42890</v>
      </c>
      <c r="T293">
        <v>235507</v>
      </c>
      <c r="U293">
        <v>3427</v>
      </c>
      <c r="V293">
        <v>-4870</v>
      </c>
      <c r="W293">
        <v>230637</v>
      </c>
      <c r="X293">
        <v>6993</v>
      </c>
      <c r="Y293">
        <v>37694</v>
      </c>
      <c r="Z293">
        <v>1966</v>
      </c>
      <c r="AA293">
        <v>3077</v>
      </c>
      <c r="AB293">
        <v>35048</v>
      </c>
      <c r="AC293">
        <v>6525</v>
      </c>
      <c r="AD293">
        <v>4149</v>
      </c>
      <c r="AE293">
        <v>215888</v>
      </c>
      <c r="AF293">
        <v>9976</v>
      </c>
      <c r="AG293">
        <v>2860</v>
      </c>
      <c r="AH293">
        <v>3904</v>
      </c>
      <c r="AI293">
        <v>0</v>
      </c>
      <c r="AJ293">
        <v>303691</v>
      </c>
    </row>
    <row r="294" spans="1:36" x14ac:dyDescent="0.25">
      <c r="A294" t="s">
        <v>450</v>
      </c>
      <c r="B294" t="s">
        <v>260</v>
      </c>
      <c r="D294">
        <v>2751</v>
      </c>
      <c r="I294">
        <v>1584</v>
      </c>
      <c r="J294">
        <v>289194</v>
      </c>
      <c r="K294">
        <v>272392</v>
      </c>
      <c r="N294">
        <v>16802</v>
      </c>
      <c r="O294">
        <v>12036</v>
      </c>
      <c r="P294">
        <v>9868</v>
      </c>
      <c r="Q294">
        <v>21288</v>
      </c>
      <c r="R294">
        <v>1151</v>
      </c>
      <c r="S294">
        <v>39238</v>
      </c>
      <c r="T294">
        <v>208954</v>
      </c>
      <c r="U294">
        <v>2863</v>
      </c>
      <c r="V294">
        <v>-3171</v>
      </c>
      <c r="W294">
        <v>205783</v>
      </c>
      <c r="X294">
        <v>7446</v>
      </c>
      <c r="Y294">
        <v>36849</v>
      </c>
      <c r="Z294">
        <v>9433</v>
      </c>
      <c r="AA294">
        <v>1703</v>
      </c>
      <c r="AB294">
        <v>36738</v>
      </c>
      <c r="AC294">
        <v>5697</v>
      </c>
      <c r="AD294">
        <v>5383</v>
      </c>
      <c r="AE294">
        <v>180276</v>
      </c>
      <c r="AF294">
        <v>7394</v>
      </c>
      <c r="AG294">
        <v>2184</v>
      </c>
      <c r="AH294">
        <v>2582</v>
      </c>
      <c r="AI294">
        <v>0</v>
      </c>
      <c r="AJ294">
        <v>272392</v>
      </c>
    </row>
    <row r="295" spans="1:36" x14ac:dyDescent="0.25">
      <c r="A295" t="s">
        <v>451</v>
      </c>
      <c r="B295" t="s">
        <v>260</v>
      </c>
      <c r="D295">
        <v>3499</v>
      </c>
      <c r="I295">
        <v>1621</v>
      </c>
      <c r="J295">
        <v>242343</v>
      </c>
      <c r="K295">
        <v>228111</v>
      </c>
      <c r="N295">
        <v>14232</v>
      </c>
      <c r="O295">
        <v>10746</v>
      </c>
      <c r="P295">
        <v>6759</v>
      </c>
      <c r="Q295">
        <v>13543</v>
      </c>
      <c r="R295">
        <v>416</v>
      </c>
      <c r="S295">
        <v>33955</v>
      </c>
      <c r="T295">
        <v>176622</v>
      </c>
      <c r="U295">
        <v>2527</v>
      </c>
      <c r="V295">
        <v>-2265</v>
      </c>
      <c r="W295">
        <v>174356</v>
      </c>
      <c r="X295">
        <v>7975</v>
      </c>
      <c r="Y295">
        <v>12018</v>
      </c>
      <c r="Z295">
        <v>2727</v>
      </c>
      <c r="AA295">
        <v>224</v>
      </c>
      <c r="AB295">
        <v>32251</v>
      </c>
      <c r="AC295">
        <v>5086</v>
      </c>
      <c r="AD295">
        <v>6046</v>
      </c>
      <c r="AE295">
        <v>174526</v>
      </c>
      <c r="AF295">
        <v>6365</v>
      </c>
      <c r="AG295">
        <v>1753</v>
      </c>
      <c r="AH295">
        <v>1733</v>
      </c>
      <c r="AI295">
        <v>0</v>
      </c>
      <c r="AJ295">
        <v>228111</v>
      </c>
    </row>
    <row r="296" spans="1:36" x14ac:dyDescent="0.25">
      <c r="A296" t="s">
        <v>452</v>
      </c>
      <c r="B296" t="s">
        <v>260</v>
      </c>
      <c r="D296">
        <v>1214</v>
      </c>
      <c r="I296">
        <v>1503</v>
      </c>
      <c r="J296">
        <v>202058</v>
      </c>
      <c r="K296">
        <v>189478</v>
      </c>
      <c r="N296">
        <v>12580</v>
      </c>
      <c r="O296">
        <v>8881</v>
      </c>
      <c r="P296">
        <v>6622</v>
      </c>
      <c r="Q296">
        <v>9263</v>
      </c>
      <c r="R296">
        <v>2401</v>
      </c>
      <c r="S296">
        <v>35121</v>
      </c>
      <c r="T296">
        <v>140523</v>
      </c>
      <c r="U296">
        <v>2030</v>
      </c>
      <c r="V296">
        <v>-1721</v>
      </c>
      <c r="W296">
        <v>138802</v>
      </c>
      <c r="X296">
        <v>7045</v>
      </c>
      <c r="Y296">
        <v>12947</v>
      </c>
      <c r="Z296">
        <v>4586</v>
      </c>
      <c r="AA296">
        <v>287</v>
      </c>
      <c r="AB296">
        <v>28156</v>
      </c>
      <c r="AC296">
        <v>4576</v>
      </c>
      <c r="AD296">
        <v>4287</v>
      </c>
      <c r="AE296">
        <v>136847</v>
      </c>
      <c r="AF296">
        <v>5496</v>
      </c>
      <c r="AG296">
        <v>1473</v>
      </c>
      <c r="AH296">
        <v>2162</v>
      </c>
      <c r="AI296">
        <v>0</v>
      </c>
      <c r="AJ296">
        <v>189478</v>
      </c>
    </row>
    <row r="297" spans="1:36" x14ac:dyDescent="0.25">
      <c r="A297" t="s">
        <v>346</v>
      </c>
      <c r="B297" t="s">
        <v>263</v>
      </c>
      <c r="D297">
        <v>940</v>
      </c>
      <c r="I297">
        <v>403</v>
      </c>
      <c r="J297">
        <v>267006</v>
      </c>
      <c r="K297">
        <v>235708</v>
      </c>
      <c r="N297">
        <v>31298</v>
      </c>
      <c r="O297">
        <v>20000</v>
      </c>
      <c r="P297">
        <v>4589</v>
      </c>
      <c r="Q297">
        <v>51385</v>
      </c>
      <c r="R297">
        <v>9765</v>
      </c>
      <c r="S297">
        <v>37890</v>
      </c>
      <c r="T297">
        <v>149145</v>
      </c>
      <c r="U297">
        <v>4281</v>
      </c>
      <c r="V297">
        <v>-2363</v>
      </c>
      <c r="W297">
        <v>146783</v>
      </c>
      <c r="X297">
        <v>15252</v>
      </c>
      <c r="Y297">
        <v>54484</v>
      </c>
      <c r="Z297">
        <v>31069</v>
      </c>
      <c r="AA297">
        <v>1013</v>
      </c>
      <c r="AB297">
        <v>8991</v>
      </c>
      <c r="AC297">
        <v>3813</v>
      </c>
      <c r="AD297">
        <v>5065</v>
      </c>
      <c r="AE297">
        <v>132350</v>
      </c>
      <c r="AF297">
        <v>7537</v>
      </c>
      <c r="AG297">
        <v>2590</v>
      </c>
      <c r="AH297">
        <v>8674</v>
      </c>
      <c r="AI297">
        <v>0</v>
      </c>
      <c r="AJ297">
        <v>235708</v>
      </c>
    </row>
    <row r="298" spans="1:36" x14ac:dyDescent="0.25">
      <c r="A298" t="s">
        <v>449</v>
      </c>
      <c r="B298" t="s">
        <v>263</v>
      </c>
      <c r="D298">
        <v>1394</v>
      </c>
      <c r="I298">
        <v>383</v>
      </c>
      <c r="J298">
        <v>212776</v>
      </c>
      <c r="K298">
        <v>186122</v>
      </c>
      <c r="N298">
        <v>26654</v>
      </c>
      <c r="O298">
        <v>19858</v>
      </c>
      <c r="P298">
        <v>3690</v>
      </c>
      <c r="Q298">
        <v>29364</v>
      </c>
      <c r="R298">
        <v>9880</v>
      </c>
      <c r="S298">
        <v>31566</v>
      </c>
      <c r="T298">
        <v>120644</v>
      </c>
      <c r="U298">
        <v>2069</v>
      </c>
      <c r="V298">
        <v>-1431</v>
      </c>
      <c r="W298">
        <v>119213</v>
      </c>
      <c r="X298">
        <v>16841</v>
      </c>
      <c r="Y298">
        <v>29340</v>
      </c>
      <c r="Z298">
        <v>21034</v>
      </c>
      <c r="AA298">
        <v>1015</v>
      </c>
      <c r="AB298">
        <v>11600</v>
      </c>
      <c r="AC298">
        <v>2253</v>
      </c>
      <c r="AD298">
        <v>2808</v>
      </c>
      <c r="AE298">
        <v>117121</v>
      </c>
      <c r="AF298">
        <v>6013</v>
      </c>
      <c r="AG298">
        <v>1896</v>
      </c>
      <c r="AH298">
        <v>4866</v>
      </c>
      <c r="AI298">
        <v>0</v>
      </c>
      <c r="AJ298">
        <v>186122</v>
      </c>
    </row>
    <row r="299" spans="1:36" x14ac:dyDescent="0.25">
      <c r="A299" t="s">
        <v>450</v>
      </c>
      <c r="B299" t="s">
        <v>263</v>
      </c>
      <c r="D299">
        <v>1524</v>
      </c>
      <c r="I299">
        <v>312</v>
      </c>
      <c r="J299">
        <v>203665</v>
      </c>
      <c r="K299">
        <v>181628</v>
      </c>
      <c r="N299">
        <v>22038</v>
      </c>
      <c r="O299">
        <v>15275</v>
      </c>
      <c r="P299">
        <v>3057</v>
      </c>
      <c r="Q299">
        <v>19909</v>
      </c>
      <c r="R299">
        <v>13533</v>
      </c>
      <c r="S299">
        <v>48260</v>
      </c>
      <c r="T299">
        <v>101563</v>
      </c>
      <c r="U299">
        <v>1769</v>
      </c>
      <c r="V299">
        <v>-1687</v>
      </c>
      <c r="W299">
        <v>99876</v>
      </c>
      <c r="X299">
        <v>17196</v>
      </c>
      <c r="Y299">
        <v>34079</v>
      </c>
      <c r="Z299">
        <v>33957</v>
      </c>
      <c r="AA299">
        <v>1017</v>
      </c>
      <c r="AB299">
        <v>13043</v>
      </c>
      <c r="AC299">
        <v>1606</v>
      </c>
      <c r="AD299">
        <v>2770</v>
      </c>
      <c r="AE299">
        <v>94616</v>
      </c>
      <c r="AF299">
        <v>4839</v>
      </c>
      <c r="AG299">
        <v>1277</v>
      </c>
      <c r="AH299">
        <v>4993</v>
      </c>
      <c r="AI299">
        <v>0</v>
      </c>
      <c r="AJ299">
        <v>181628</v>
      </c>
    </row>
    <row r="300" spans="1:36" x14ac:dyDescent="0.25">
      <c r="A300" t="s">
        <v>451</v>
      </c>
      <c r="B300" t="s">
        <v>263</v>
      </c>
      <c r="D300">
        <v>2205</v>
      </c>
      <c r="I300">
        <v>309</v>
      </c>
      <c r="J300">
        <v>176698</v>
      </c>
      <c r="K300">
        <v>159823</v>
      </c>
      <c r="N300">
        <v>16875</v>
      </c>
      <c r="O300">
        <v>11750</v>
      </c>
      <c r="P300">
        <v>1851</v>
      </c>
      <c r="Q300">
        <v>14730</v>
      </c>
      <c r="R300">
        <v>2247</v>
      </c>
      <c r="S300">
        <v>55720</v>
      </c>
      <c r="T300">
        <v>79341</v>
      </c>
      <c r="U300">
        <v>1558</v>
      </c>
      <c r="V300">
        <v>-843</v>
      </c>
      <c r="W300">
        <v>78498</v>
      </c>
      <c r="X300">
        <v>20105</v>
      </c>
      <c r="Y300">
        <v>22447</v>
      </c>
      <c r="Z300">
        <v>33578</v>
      </c>
      <c r="AA300">
        <v>21</v>
      </c>
      <c r="AB300">
        <v>11711</v>
      </c>
      <c r="AC300">
        <v>1578</v>
      </c>
      <c r="AD300">
        <v>2640</v>
      </c>
      <c r="AE300">
        <v>87510</v>
      </c>
      <c r="AF300">
        <v>4503</v>
      </c>
      <c r="AG300">
        <v>989</v>
      </c>
      <c r="AH300">
        <v>4775</v>
      </c>
      <c r="AI300">
        <v>0</v>
      </c>
      <c r="AJ300">
        <v>159823</v>
      </c>
    </row>
    <row r="301" spans="1:36" x14ac:dyDescent="0.25">
      <c r="A301" t="s">
        <v>452</v>
      </c>
      <c r="B301" t="s">
        <v>263</v>
      </c>
      <c r="D301">
        <v>2495</v>
      </c>
      <c r="I301">
        <v>331</v>
      </c>
      <c r="J301">
        <v>156978</v>
      </c>
      <c r="K301">
        <v>142114</v>
      </c>
      <c r="N301">
        <v>14864</v>
      </c>
      <c r="O301">
        <v>11750</v>
      </c>
      <c r="P301">
        <v>4071</v>
      </c>
      <c r="Q301">
        <v>18556</v>
      </c>
      <c r="R301">
        <v>2136</v>
      </c>
      <c r="S301">
        <v>45702</v>
      </c>
      <c r="T301">
        <v>63594</v>
      </c>
      <c r="U301">
        <v>1300</v>
      </c>
      <c r="V301">
        <v>-886</v>
      </c>
      <c r="W301">
        <v>62708</v>
      </c>
      <c r="X301">
        <v>20024</v>
      </c>
      <c r="Y301">
        <v>19212</v>
      </c>
      <c r="Z301">
        <v>27806</v>
      </c>
      <c r="AA301">
        <v>24</v>
      </c>
      <c r="AB301">
        <v>8973</v>
      </c>
      <c r="AC301">
        <v>2128</v>
      </c>
      <c r="AD301">
        <v>4029</v>
      </c>
      <c r="AE301">
        <v>80873</v>
      </c>
      <c r="AF301">
        <v>5220</v>
      </c>
      <c r="AG301">
        <v>834</v>
      </c>
      <c r="AH301">
        <v>2919</v>
      </c>
      <c r="AI301">
        <v>0</v>
      </c>
      <c r="AJ301">
        <v>142114</v>
      </c>
    </row>
    <row r="302" spans="1:36" x14ac:dyDescent="0.25">
      <c r="A302" t="s">
        <v>346</v>
      </c>
      <c r="B302" t="s">
        <v>266</v>
      </c>
      <c r="D302">
        <v>780</v>
      </c>
      <c r="I302">
        <v>555</v>
      </c>
      <c r="J302">
        <v>239454</v>
      </c>
      <c r="K302">
        <v>210043</v>
      </c>
      <c r="N302">
        <v>29411</v>
      </c>
      <c r="O302">
        <v>20548</v>
      </c>
      <c r="P302">
        <v>6965</v>
      </c>
      <c r="Q302">
        <v>32304</v>
      </c>
      <c r="R302">
        <v>1596</v>
      </c>
      <c r="S302">
        <v>40292</v>
      </c>
      <c r="T302">
        <v>144299</v>
      </c>
      <c r="U302">
        <v>3975</v>
      </c>
      <c r="V302">
        <v>-2002</v>
      </c>
      <c r="W302">
        <v>142297</v>
      </c>
      <c r="X302">
        <v>14077</v>
      </c>
      <c r="Y302">
        <v>27228</v>
      </c>
      <c r="Z302">
        <v>3812</v>
      </c>
      <c r="AA302">
        <v>94</v>
      </c>
      <c r="AB302">
        <v>37808</v>
      </c>
      <c r="AC302">
        <v>4694</v>
      </c>
      <c r="AD302">
        <v>2528</v>
      </c>
      <c r="AE302">
        <v>125946</v>
      </c>
      <c r="AF302">
        <v>10797</v>
      </c>
      <c r="AG302">
        <v>2720</v>
      </c>
      <c r="AH302">
        <v>6089</v>
      </c>
      <c r="AI302">
        <v>0</v>
      </c>
      <c r="AJ302">
        <v>210043</v>
      </c>
    </row>
    <row r="303" spans="1:36" x14ac:dyDescent="0.25">
      <c r="A303" t="s">
        <v>449</v>
      </c>
      <c r="B303" t="s">
        <v>266</v>
      </c>
      <c r="D303">
        <v>793</v>
      </c>
      <c r="I303">
        <v>584</v>
      </c>
      <c r="J303">
        <v>193994</v>
      </c>
      <c r="K303">
        <v>168722</v>
      </c>
      <c r="N303">
        <v>25272</v>
      </c>
      <c r="O303">
        <v>13699</v>
      </c>
      <c r="P303">
        <v>3225</v>
      </c>
      <c r="Q303">
        <v>18426</v>
      </c>
      <c r="R303">
        <v>2210</v>
      </c>
      <c r="S303">
        <v>37476</v>
      </c>
      <c r="T303">
        <v>119803</v>
      </c>
      <c r="U303">
        <v>2671</v>
      </c>
      <c r="V303">
        <v>-1582</v>
      </c>
      <c r="W303">
        <v>118220</v>
      </c>
      <c r="X303">
        <v>12699</v>
      </c>
      <c r="Y303">
        <v>20067</v>
      </c>
      <c r="Z303">
        <v>2572</v>
      </c>
      <c r="AA303">
        <v>2595</v>
      </c>
      <c r="AB303">
        <v>32023</v>
      </c>
      <c r="AC303">
        <v>2882</v>
      </c>
      <c r="AD303">
        <v>1937</v>
      </c>
      <c r="AE303">
        <v>102203</v>
      </c>
      <c r="AF303">
        <v>6094</v>
      </c>
      <c r="AG303">
        <v>2793</v>
      </c>
      <c r="AH303">
        <v>7077</v>
      </c>
      <c r="AI303">
        <v>0</v>
      </c>
      <c r="AJ303">
        <v>168722</v>
      </c>
    </row>
    <row r="304" spans="1:36" x14ac:dyDescent="0.25">
      <c r="A304" t="s">
        <v>450</v>
      </c>
      <c r="B304" t="s">
        <v>266</v>
      </c>
      <c r="D304">
        <v>714</v>
      </c>
      <c r="I304">
        <v>555</v>
      </c>
      <c r="J304">
        <v>184491</v>
      </c>
      <c r="K304">
        <v>162686</v>
      </c>
      <c r="N304">
        <v>21805</v>
      </c>
      <c r="O304">
        <v>13699</v>
      </c>
      <c r="P304">
        <v>3853</v>
      </c>
      <c r="Q304">
        <v>21131</v>
      </c>
      <c r="R304">
        <v>1463</v>
      </c>
      <c r="S304">
        <v>45533</v>
      </c>
      <c r="T304">
        <v>102051</v>
      </c>
      <c r="U304">
        <v>1350</v>
      </c>
      <c r="V304">
        <v>-1116</v>
      </c>
      <c r="W304">
        <v>100935</v>
      </c>
      <c r="X304">
        <v>10181</v>
      </c>
      <c r="Y304">
        <v>20067</v>
      </c>
      <c r="Z304">
        <v>11971</v>
      </c>
      <c r="AA304">
        <v>131</v>
      </c>
      <c r="AB304">
        <v>22629</v>
      </c>
      <c r="AC304">
        <v>2242</v>
      </c>
      <c r="AD304">
        <v>1460</v>
      </c>
      <c r="AE304">
        <v>98805</v>
      </c>
      <c r="AF304">
        <v>4088</v>
      </c>
      <c r="AG304">
        <v>2267</v>
      </c>
      <c r="AH304">
        <v>4137</v>
      </c>
      <c r="AI304">
        <v>0</v>
      </c>
      <c r="AJ304">
        <v>162686</v>
      </c>
    </row>
    <row r="305" spans="1:36" x14ac:dyDescent="0.25">
      <c r="A305" t="s">
        <v>451</v>
      </c>
      <c r="B305" t="s">
        <v>266</v>
      </c>
      <c r="D305">
        <v>932</v>
      </c>
      <c r="I305">
        <v>546</v>
      </c>
      <c r="J305">
        <v>152529</v>
      </c>
      <c r="K305">
        <v>135093</v>
      </c>
      <c r="N305">
        <v>17435</v>
      </c>
      <c r="O305">
        <v>10959</v>
      </c>
      <c r="P305">
        <v>4088</v>
      </c>
      <c r="Q305">
        <v>15188</v>
      </c>
      <c r="R305">
        <v>1196</v>
      </c>
      <c r="S305">
        <v>34520</v>
      </c>
      <c r="T305">
        <v>89238</v>
      </c>
      <c r="U305">
        <v>1508</v>
      </c>
      <c r="V305">
        <v>-937</v>
      </c>
      <c r="W305">
        <v>88301</v>
      </c>
      <c r="X305">
        <v>7306</v>
      </c>
      <c r="Y305">
        <v>16669</v>
      </c>
      <c r="Z305">
        <v>6168</v>
      </c>
      <c r="AA305">
        <v>152</v>
      </c>
      <c r="AB305">
        <v>16335</v>
      </c>
      <c r="AC305">
        <v>1924</v>
      </c>
      <c r="AD305">
        <v>1519</v>
      </c>
      <c r="AE305">
        <v>87171</v>
      </c>
      <c r="AF305">
        <v>3662</v>
      </c>
      <c r="AG305">
        <v>1605</v>
      </c>
      <c r="AH305">
        <v>3168</v>
      </c>
      <c r="AI305">
        <v>0</v>
      </c>
      <c r="AJ305">
        <v>135093</v>
      </c>
    </row>
    <row r="306" spans="1:36" x14ac:dyDescent="0.25">
      <c r="A306" t="s">
        <v>452</v>
      </c>
      <c r="B306" t="s">
        <v>266</v>
      </c>
      <c r="D306">
        <v>713</v>
      </c>
      <c r="I306">
        <v>595</v>
      </c>
      <c r="J306">
        <v>118160</v>
      </c>
      <c r="K306">
        <v>106653</v>
      </c>
      <c r="N306">
        <v>11507</v>
      </c>
      <c r="O306">
        <v>7899</v>
      </c>
      <c r="P306">
        <v>2073</v>
      </c>
      <c r="Q306">
        <v>14353</v>
      </c>
      <c r="R306">
        <v>3141</v>
      </c>
      <c r="S306">
        <v>23375</v>
      </c>
      <c r="T306">
        <v>71091</v>
      </c>
      <c r="U306">
        <v>1309</v>
      </c>
      <c r="V306">
        <v>-725</v>
      </c>
      <c r="W306">
        <v>70366</v>
      </c>
      <c r="X306">
        <v>3474</v>
      </c>
      <c r="Y306">
        <v>13694</v>
      </c>
      <c r="Z306">
        <v>4675</v>
      </c>
      <c r="AA306">
        <v>170</v>
      </c>
      <c r="AB306">
        <v>11765</v>
      </c>
      <c r="AC306">
        <v>1701</v>
      </c>
      <c r="AD306">
        <v>1402</v>
      </c>
      <c r="AE306">
        <v>69142</v>
      </c>
      <c r="AF306">
        <v>2579</v>
      </c>
      <c r="AG306">
        <v>1076</v>
      </c>
      <c r="AH306">
        <v>2381</v>
      </c>
      <c r="AI306">
        <v>0</v>
      </c>
      <c r="AJ306">
        <v>106653</v>
      </c>
    </row>
    <row r="307" spans="1:36" x14ac:dyDescent="0.25">
      <c r="A307" t="s">
        <v>346</v>
      </c>
      <c r="B307" t="s">
        <v>269</v>
      </c>
      <c r="C307">
        <v>1785</v>
      </c>
      <c r="D307">
        <v>247</v>
      </c>
      <c r="E307">
        <v>101</v>
      </c>
      <c r="F307">
        <v>894</v>
      </c>
      <c r="G307">
        <v>504</v>
      </c>
      <c r="H307">
        <v>1130</v>
      </c>
      <c r="I307">
        <v>1042</v>
      </c>
      <c r="J307">
        <v>2915</v>
      </c>
      <c r="K307">
        <v>1064</v>
      </c>
      <c r="L307">
        <v>702</v>
      </c>
      <c r="M307">
        <v>0</v>
      </c>
      <c r="N307">
        <v>1852</v>
      </c>
      <c r="O307">
        <v>805</v>
      </c>
      <c r="AF307">
        <v>5</v>
      </c>
      <c r="AH307">
        <v>0</v>
      </c>
      <c r="AI307">
        <v>3</v>
      </c>
      <c r="AJ307">
        <v>1064</v>
      </c>
    </row>
    <row r="308" spans="1:36" x14ac:dyDescent="0.25">
      <c r="A308" t="s">
        <v>449</v>
      </c>
      <c r="B308" t="s">
        <v>269</v>
      </c>
      <c r="C308">
        <v>1663</v>
      </c>
      <c r="D308">
        <v>189</v>
      </c>
      <c r="E308">
        <v>19</v>
      </c>
      <c r="F308">
        <v>782</v>
      </c>
      <c r="G308">
        <v>629</v>
      </c>
      <c r="H308">
        <v>1220</v>
      </c>
      <c r="I308">
        <v>1138</v>
      </c>
      <c r="J308">
        <v>2882</v>
      </c>
      <c r="K308">
        <v>1131</v>
      </c>
      <c r="L308">
        <v>518</v>
      </c>
      <c r="M308">
        <v>0</v>
      </c>
      <c r="N308">
        <v>1751</v>
      </c>
      <c r="O308">
        <v>700</v>
      </c>
      <c r="AF308">
        <v>5</v>
      </c>
      <c r="AH308">
        <v>0</v>
      </c>
      <c r="AI308">
        <v>3</v>
      </c>
      <c r="AJ308">
        <v>1131</v>
      </c>
    </row>
    <row r="309" spans="1:36" x14ac:dyDescent="0.25">
      <c r="A309" t="s">
        <v>450</v>
      </c>
      <c r="B309" t="s">
        <v>269</v>
      </c>
      <c r="C309">
        <v>1170</v>
      </c>
      <c r="D309">
        <v>98</v>
      </c>
      <c r="E309">
        <v>44</v>
      </c>
      <c r="F309">
        <v>667</v>
      </c>
      <c r="G309">
        <v>320</v>
      </c>
      <c r="H309">
        <v>1231</v>
      </c>
      <c r="I309">
        <v>1052</v>
      </c>
      <c r="J309">
        <v>2401</v>
      </c>
      <c r="K309">
        <v>704</v>
      </c>
      <c r="L309">
        <v>371</v>
      </c>
      <c r="M309">
        <v>0</v>
      </c>
      <c r="N309">
        <v>1697</v>
      </c>
      <c r="O309">
        <v>700</v>
      </c>
      <c r="AF309">
        <v>3</v>
      </c>
      <c r="AH309">
        <v>0</v>
      </c>
      <c r="AI309">
        <v>0</v>
      </c>
      <c r="AJ309">
        <v>704</v>
      </c>
    </row>
    <row r="310" spans="1:36" x14ac:dyDescent="0.25">
      <c r="A310" t="s">
        <v>451</v>
      </c>
      <c r="B310" t="s">
        <v>269</v>
      </c>
      <c r="C310">
        <v>1105</v>
      </c>
      <c r="D310">
        <v>202</v>
      </c>
      <c r="E310">
        <v>9</v>
      </c>
      <c r="F310">
        <v>564</v>
      </c>
      <c r="G310">
        <v>315</v>
      </c>
      <c r="H310">
        <v>1180</v>
      </c>
      <c r="I310">
        <v>1136</v>
      </c>
      <c r="J310">
        <v>2284</v>
      </c>
      <c r="K310">
        <v>889</v>
      </c>
      <c r="L310">
        <v>290</v>
      </c>
      <c r="M310">
        <v>145</v>
      </c>
      <c r="N310">
        <v>1395</v>
      </c>
      <c r="O310">
        <v>560</v>
      </c>
      <c r="AF310">
        <v>3</v>
      </c>
      <c r="AH310">
        <v>0</v>
      </c>
      <c r="AI310">
        <v>0</v>
      </c>
      <c r="AJ310">
        <v>889</v>
      </c>
    </row>
    <row r="311" spans="1:36" x14ac:dyDescent="0.25">
      <c r="A311" t="s">
        <v>452</v>
      </c>
      <c r="B311" t="s">
        <v>269</v>
      </c>
      <c r="C311">
        <v>875</v>
      </c>
      <c r="D311">
        <v>156</v>
      </c>
      <c r="E311">
        <v>8</v>
      </c>
      <c r="F311">
        <v>387</v>
      </c>
      <c r="G311">
        <v>311</v>
      </c>
      <c r="H311">
        <v>1238</v>
      </c>
      <c r="I311">
        <v>1197</v>
      </c>
      <c r="J311">
        <v>2113</v>
      </c>
      <c r="K311">
        <v>995</v>
      </c>
      <c r="L311">
        <v>259</v>
      </c>
      <c r="M311">
        <v>440</v>
      </c>
      <c r="N311">
        <v>1118</v>
      </c>
      <c r="O311">
        <v>560</v>
      </c>
      <c r="AF311">
        <v>3</v>
      </c>
      <c r="AH311">
        <v>0</v>
      </c>
      <c r="AI311">
        <v>0</v>
      </c>
      <c r="AJ311">
        <v>995</v>
      </c>
    </row>
    <row r="312" spans="1:36" x14ac:dyDescent="0.25">
      <c r="A312" t="s">
        <v>346</v>
      </c>
      <c r="B312" t="s">
        <v>273</v>
      </c>
      <c r="C312">
        <v>2983</v>
      </c>
      <c r="D312">
        <v>428</v>
      </c>
      <c r="E312">
        <v>20</v>
      </c>
      <c r="F312">
        <v>923</v>
      </c>
      <c r="G312">
        <v>1466</v>
      </c>
      <c r="H312">
        <v>2323</v>
      </c>
      <c r="I312">
        <v>1741</v>
      </c>
      <c r="J312">
        <v>5306</v>
      </c>
      <c r="K312">
        <v>2495</v>
      </c>
      <c r="L312">
        <v>1556</v>
      </c>
      <c r="M312">
        <v>113</v>
      </c>
      <c r="N312">
        <v>2811</v>
      </c>
      <c r="O312">
        <v>669</v>
      </c>
      <c r="AF312">
        <v>28</v>
      </c>
      <c r="AH312">
        <v>0</v>
      </c>
      <c r="AI312">
        <v>53</v>
      </c>
      <c r="AJ312">
        <v>2495</v>
      </c>
    </row>
    <row r="313" spans="1:36" x14ac:dyDescent="0.25">
      <c r="A313" t="s">
        <v>449</v>
      </c>
      <c r="B313" t="s">
        <v>273</v>
      </c>
      <c r="C313">
        <v>3055</v>
      </c>
      <c r="D313">
        <v>272</v>
      </c>
      <c r="E313">
        <v>27</v>
      </c>
      <c r="F313">
        <v>793</v>
      </c>
      <c r="G313">
        <v>1757</v>
      </c>
      <c r="H313">
        <v>2183</v>
      </c>
      <c r="I313">
        <v>1796</v>
      </c>
      <c r="J313">
        <v>5238</v>
      </c>
      <c r="K313">
        <v>2477</v>
      </c>
      <c r="L313">
        <v>1476</v>
      </c>
      <c r="M313">
        <v>152</v>
      </c>
      <c r="N313">
        <v>2761</v>
      </c>
      <c r="O313">
        <v>680</v>
      </c>
      <c r="AF313">
        <v>108</v>
      </c>
      <c r="AH313">
        <v>0</v>
      </c>
      <c r="AI313">
        <v>74</v>
      </c>
      <c r="AJ313">
        <v>2477</v>
      </c>
    </row>
    <row r="314" spans="1:36" x14ac:dyDescent="0.25">
      <c r="A314" t="s">
        <v>450</v>
      </c>
      <c r="B314" t="s">
        <v>273</v>
      </c>
      <c r="C314">
        <v>3180</v>
      </c>
      <c r="D314">
        <v>136</v>
      </c>
      <c r="E314">
        <v>54</v>
      </c>
      <c r="F314">
        <v>929</v>
      </c>
      <c r="G314">
        <v>1859</v>
      </c>
      <c r="H314">
        <v>2251</v>
      </c>
      <c r="I314">
        <v>1780</v>
      </c>
      <c r="J314">
        <v>5431</v>
      </c>
      <c r="K314">
        <v>3040</v>
      </c>
      <c r="L314">
        <v>1620</v>
      </c>
      <c r="M314">
        <v>358</v>
      </c>
      <c r="N314">
        <v>2391</v>
      </c>
      <c r="O314">
        <v>486</v>
      </c>
      <c r="AF314">
        <v>45</v>
      </c>
      <c r="AH314">
        <v>0</v>
      </c>
      <c r="AI314">
        <v>70</v>
      </c>
      <c r="AJ314">
        <v>3040</v>
      </c>
    </row>
    <row r="315" spans="1:36" x14ac:dyDescent="0.25">
      <c r="A315" t="s">
        <v>451</v>
      </c>
      <c r="B315" t="s">
        <v>273</v>
      </c>
      <c r="C315">
        <v>2738</v>
      </c>
      <c r="D315">
        <v>168</v>
      </c>
      <c r="E315">
        <v>113</v>
      </c>
      <c r="F315">
        <v>824</v>
      </c>
      <c r="G315">
        <v>1440</v>
      </c>
      <c r="H315">
        <v>2036</v>
      </c>
      <c r="I315">
        <v>1463</v>
      </c>
      <c r="J315">
        <v>4774</v>
      </c>
      <c r="K315">
        <v>2783</v>
      </c>
      <c r="L315">
        <v>1397</v>
      </c>
      <c r="M315">
        <v>307</v>
      </c>
      <c r="N315">
        <v>1991</v>
      </c>
      <c r="O315">
        <v>486</v>
      </c>
      <c r="AF315">
        <v>32</v>
      </c>
      <c r="AH315">
        <v>0</v>
      </c>
      <c r="AI315">
        <v>68</v>
      </c>
      <c r="AJ315">
        <v>2783</v>
      </c>
    </row>
    <row r="316" spans="1:36" x14ac:dyDescent="0.25">
      <c r="A316" t="s">
        <v>452</v>
      </c>
      <c r="B316" t="s">
        <v>273</v>
      </c>
      <c r="C316">
        <v>2441</v>
      </c>
      <c r="D316">
        <v>127</v>
      </c>
      <c r="E316">
        <v>50</v>
      </c>
      <c r="F316">
        <v>739</v>
      </c>
      <c r="G316">
        <v>1322</v>
      </c>
      <c r="H316">
        <v>1888</v>
      </c>
      <c r="I316">
        <v>1480</v>
      </c>
      <c r="J316">
        <v>4329</v>
      </c>
      <c r="K316">
        <v>2483</v>
      </c>
      <c r="L316">
        <v>1519</v>
      </c>
      <c r="M316">
        <v>271</v>
      </c>
      <c r="N316">
        <v>1846</v>
      </c>
      <c r="O316">
        <v>486</v>
      </c>
      <c r="AF316">
        <v>17</v>
      </c>
      <c r="AH316">
        <v>0</v>
      </c>
      <c r="AI316">
        <v>61</v>
      </c>
      <c r="AJ316">
        <v>2483</v>
      </c>
    </row>
    <row r="317" spans="1:36" x14ac:dyDescent="0.25">
      <c r="A317" t="s">
        <v>346</v>
      </c>
      <c r="B317" t="s">
        <v>277</v>
      </c>
      <c r="C317">
        <v>12957</v>
      </c>
      <c r="D317">
        <v>1686</v>
      </c>
      <c r="E317">
        <v>24</v>
      </c>
      <c r="F317">
        <v>2415</v>
      </c>
      <c r="G317">
        <v>8025</v>
      </c>
      <c r="H317">
        <v>5841</v>
      </c>
      <c r="I317">
        <v>4764</v>
      </c>
      <c r="J317">
        <v>18798</v>
      </c>
      <c r="K317">
        <v>7928</v>
      </c>
      <c r="L317">
        <v>4684</v>
      </c>
      <c r="M317">
        <v>0</v>
      </c>
      <c r="N317">
        <v>10871</v>
      </c>
      <c r="O317">
        <v>6160</v>
      </c>
      <c r="AF317">
        <v>128</v>
      </c>
      <c r="AH317">
        <v>0</v>
      </c>
      <c r="AI317">
        <v>16</v>
      </c>
      <c r="AJ317">
        <v>7928</v>
      </c>
    </row>
    <row r="318" spans="1:36" x14ac:dyDescent="0.25">
      <c r="A318" t="s">
        <v>449</v>
      </c>
      <c r="B318" t="s">
        <v>277</v>
      </c>
      <c r="C318">
        <v>9037</v>
      </c>
      <c r="D318">
        <v>647</v>
      </c>
      <c r="E318">
        <v>26</v>
      </c>
      <c r="F318">
        <v>1655</v>
      </c>
      <c r="G318">
        <v>5981</v>
      </c>
      <c r="H318">
        <v>6927</v>
      </c>
      <c r="I318">
        <v>5716</v>
      </c>
      <c r="J318">
        <v>15964</v>
      </c>
      <c r="K318">
        <v>5793</v>
      </c>
      <c r="L318">
        <v>2694</v>
      </c>
      <c r="M318">
        <v>0</v>
      </c>
      <c r="N318">
        <v>10170</v>
      </c>
      <c r="O318">
        <v>5981</v>
      </c>
      <c r="AF318">
        <v>488</v>
      </c>
      <c r="AH318">
        <v>0</v>
      </c>
      <c r="AI318">
        <v>16</v>
      </c>
      <c r="AJ318">
        <v>5793</v>
      </c>
    </row>
    <row r="319" spans="1:36" x14ac:dyDescent="0.25">
      <c r="A319" t="s">
        <v>450</v>
      </c>
      <c r="B319" t="s">
        <v>277</v>
      </c>
      <c r="C319">
        <v>15114</v>
      </c>
      <c r="D319">
        <v>1018</v>
      </c>
      <c r="E319">
        <v>13</v>
      </c>
      <c r="F319">
        <v>2678</v>
      </c>
      <c r="G319">
        <v>10212</v>
      </c>
      <c r="H319">
        <v>7818</v>
      </c>
      <c r="I319">
        <v>6408</v>
      </c>
      <c r="J319">
        <v>22932</v>
      </c>
      <c r="K319">
        <v>11643</v>
      </c>
      <c r="L319">
        <v>4956</v>
      </c>
      <c r="M319">
        <v>1012</v>
      </c>
      <c r="N319">
        <v>11289</v>
      </c>
      <c r="O319">
        <v>4935</v>
      </c>
      <c r="AF319">
        <v>1302</v>
      </c>
      <c r="AH319">
        <v>0</v>
      </c>
      <c r="AI319">
        <v>16</v>
      </c>
      <c r="AJ319">
        <v>11643</v>
      </c>
    </row>
    <row r="320" spans="1:36" x14ac:dyDescent="0.25">
      <c r="A320" t="s">
        <v>451</v>
      </c>
      <c r="B320" t="s">
        <v>277</v>
      </c>
      <c r="C320">
        <v>8878</v>
      </c>
      <c r="D320">
        <v>491</v>
      </c>
      <c r="E320">
        <v>6</v>
      </c>
      <c r="F320">
        <v>2795</v>
      </c>
      <c r="G320">
        <v>4775</v>
      </c>
      <c r="H320">
        <v>8473</v>
      </c>
      <c r="I320">
        <v>7380</v>
      </c>
      <c r="J320">
        <v>17351</v>
      </c>
      <c r="K320">
        <v>10266</v>
      </c>
      <c r="L320">
        <v>5437</v>
      </c>
      <c r="M320">
        <v>1982</v>
      </c>
      <c r="N320">
        <v>7085</v>
      </c>
      <c r="O320">
        <v>4446</v>
      </c>
      <c r="AF320">
        <v>595</v>
      </c>
      <c r="AH320">
        <v>0</v>
      </c>
      <c r="AI320">
        <v>7</v>
      </c>
      <c r="AJ320">
        <v>10266</v>
      </c>
    </row>
    <row r="321" spans="1:36" x14ac:dyDescent="0.25">
      <c r="A321" t="s">
        <v>452</v>
      </c>
      <c r="B321" t="s">
        <v>277</v>
      </c>
      <c r="C321">
        <v>7099</v>
      </c>
      <c r="D321">
        <v>432</v>
      </c>
      <c r="E321">
        <v>76</v>
      </c>
      <c r="F321">
        <v>1318</v>
      </c>
      <c r="G321">
        <v>4271</v>
      </c>
      <c r="H321">
        <v>9626</v>
      </c>
      <c r="I321">
        <v>8334</v>
      </c>
      <c r="J321">
        <v>16725</v>
      </c>
      <c r="K321">
        <v>11082</v>
      </c>
      <c r="L321">
        <v>6625</v>
      </c>
      <c r="M321">
        <v>2754</v>
      </c>
      <c r="N321">
        <v>5643</v>
      </c>
      <c r="O321">
        <v>4235</v>
      </c>
      <c r="AF321">
        <v>460</v>
      </c>
      <c r="AH321">
        <v>0</v>
      </c>
      <c r="AI321">
        <v>8</v>
      </c>
      <c r="AJ321">
        <v>11082</v>
      </c>
    </row>
    <row r="322" spans="1:36" x14ac:dyDescent="0.25">
      <c r="A322" t="s">
        <v>346</v>
      </c>
      <c r="B322" t="s">
        <v>280</v>
      </c>
      <c r="C322">
        <v>9429</v>
      </c>
      <c r="D322">
        <v>785</v>
      </c>
      <c r="E322">
        <v>290</v>
      </c>
      <c r="F322">
        <v>2033</v>
      </c>
      <c r="G322">
        <v>5719</v>
      </c>
      <c r="H322">
        <v>2807</v>
      </c>
      <c r="I322">
        <v>2359</v>
      </c>
      <c r="J322">
        <v>12235</v>
      </c>
      <c r="K322">
        <v>6812</v>
      </c>
      <c r="L322">
        <v>4768</v>
      </c>
      <c r="M322">
        <v>0</v>
      </c>
      <c r="N322">
        <v>5423</v>
      </c>
      <c r="O322">
        <v>2633</v>
      </c>
      <c r="AF322">
        <v>14</v>
      </c>
      <c r="AH322">
        <v>0</v>
      </c>
      <c r="AI322">
        <v>0</v>
      </c>
      <c r="AJ322">
        <v>6812</v>
      </c>
    </row>
    <row r="323" spans="1:36" x14ac:dyDescent="0.25">
      <c r="A323" t="s">
        <v>449</v>
      </c>
      <c r="B323" t="s">
        <v>280</v>
      </c>
      <c r="C323">
        <v>10415</v>
      </c>
      <c r="D323">
        <v>1005</v>
      </c>
      <c r="E323">
        <v>252</v>
      </c>
      <c r="F323">
        <v>1517</v>
      </c>
      <c r="G323">
        <v>7000</v>
      </c>
      <c r="H323">
        <v>3046</v>
      </c>
      <c r="I323">
        <v>2588</v>
      </c>
      <c r="J323">
        <v>13461</v>
      </c>
      <c r="K323">
        <v>8141</v>
      </c>
      <c r="L323">
        <v>5111</v>
      </c>
      <c r="M323">
        <v>3</v>
      </c>
      <c r="N323">
        <v>5320</v>
      </c>
      <c r="O323">
        <v>2633</v>
      </c>
      <c r="AF323">
        <v>5</v>
      </c>
      <c r="AH323">
        <v>0</v>
      </c>
      <c r="AI323">
        <v>0</v>
      </c>
      <c r="AJ323">
        <v>8141</v>
      </c>
    </row>
    <row r="324" spans="1:36" x14ac:dyDescent="0.25">
      <c r="A324" t="s">
        <v>450</v>
      </c>
      <c r="B324" t="s">
        <v>280</v>
      </c>
      <c r="C324">
        <v>12216</v>
      </c>
      <c r="D324">
        <v>751</v>
      </c>
      <c r="E324">
        <v>448</v>
      </c>
      <c r="F324">
        <v>1902</v>
      </c>
      <c r="G324">
        <v>8281</v>
      </c>
      <c r="H324">
        <v>3182</v>
      </c>
      <c r="I324">
        <v>2771</v>
      </c>
      <c r="J324">
        <v>15398</v>
      </c>
      <c r="K324">
        <v>9675</v>
      </c>
      <c r="L324">
        <v>3773</v>
      </c>
      <c r="M324">
        <v>46</v>
      </c>
      <c r="N324">
        <v>5723</v>
      </c>
      <c r="O324">
        <v>2184</v>
      </c>
      <c r="AF324">
        <v>13</v>
      </c>
      <c r="AH324">
        <v>0</v>
      </c>
      <c r="AI324">
        <v>0</v>
      </c>
      <c r="AJ324">
        <v>9675</v>
      </c>
    </row>
    <row r="325" spans="1:36" x14ac:dyDescent="0.25">
      <c r="A325" t="s">
        <v>451</v>
      </c>
      <c r="B325" t="s">
        <v>280</v>
      </c>
      <c r="C325">
        <v>4492</v>
      </c>
      <c r="D325">
        <v>219</v>
      </c>
      <c r="E325">
        <v>370</v>
      </c>
      <c r="F325">
        <v>1438</v>
      </c>
      <c r="G325">
        <v>2371</v>
      </c>
      <c r="H325">
        <v>3271</v>
      </c>
      <c r="I325">
        <v>3127</v>
      </c>
      <c r="J325">
        <v>7763</v>
      </c>
      <c r="K325">
        <v>4582</v>
      </c>
      <c r="L325">
        <v>2520</v>
      </c>
      <c r="M325">
        <v>482</v>
      </c>
      <c r="N325">
        <v>3181</v>
      </c>
      <c r="O325">
        <v>1820</v>
      </c>
      <c r="AF325">
        <v>1</v>
      </c>
      <c r="AH325">
        <v>0</v>
      </c>
      <c r="AI325">
        <v>0</v>
      </c>
      <c r="AJ325">
        <v>4582</v>
      </c>
    </row>
    <row r="326" spans="1:36" x14ac:dyDescent="0.25">
      <c r="A326" t="s">
        <v>452</v>
      </c>
      <c r="B326" t="s">
        <v>280</v>
      </c>
      <c r="C326">
        <v>4435</v>
      </c>
      <c r="D326">
        <v>76</v>
      </c>
      <c r="E326">
        <v>702</v>
      </c>
      <c r="F326">
        <v>877</v>
      </c>
      <c r="G326">
        <v>2589</v>
      </c>
      <c r="H326">
        <v>3629</v>
      </c>
      <c r="I326">
        <v>3458</v>
      </c>
      <c r="J326">
        <v>8064</v>
      </c>
      <c r="K326">
        <v>5048</v>
      </c>
      <c r="L326">
        <v>2389</v>
      </c>
      <c r="M326">
        <v>703</v>
      </c>
      <c r="N326">
        <v>3017</v>
      </c>
      <c r="O326">
        <v>1820</v>
      </c>
      <c r="AF326">
        <v>10</v>
      </c>
      <c r="AH326">
        <v>0</v>
      </c>
      <c r="AI326">
        <v>0</v>
      </c>
      <c r="AJ326">
        <v>5048</v>
      </c>
    </row>
    <row r="327" spans="1:36" x14ac:dyDescent="0.25">
      <c r="A327" t="s">
        <v>346</v>
      </c>
      <c r="B327" t="s">
        <v>283</v>
      </c>
      <c r="C327">
        <v>5688</v>
      </c>
      <c r="D327">
        <v>2435</v>
      </c>
      <c r="E327">
        <v>1080</v>
      </c>
      <c r="F327">
        <v>1233</v>
      </c>
      <c r="G327">
        <v>761</v>
      </c>
      <c r="H327">
        <v>5847</v>
      </c>
      <c r="I327">
        <v>1947</v>
      </c>
      <c r="J327">
        <v>11535</v>
      </c>
      <c r="K327">
        <v>5615</v>
      </c>
      <c r="L327">
        <v>2625</v>
      </c>
      <c r="M327">
        <v>359</v>
      </c>
      <c r="N327">
        <v>5920</v>
      </c>
      <c r="O327">
        <v>3823</v>
      </c>
      <c r="AF327">
        <v>167</v>
      </c>
      <c r="AH327">
        <v>0</v>
      </c>
      <c r="AI327">
        <v>571</v>
      </c>
      <c r="AJ327">
        <v>5615</v>
      </c>
    </row>
    <row r="328" spans="1:36" x14ac:dyDescent="0.25">
      <c r="A328" t="s">
        <v>449</v>
      </c>
      <c r="B328" t="s">
        <v>283</v>
      </c>
      <c r="C328">
        <v>5659</v>
      </c>
      <c r="D328">
        <v>1643</v>
      </c>
      <c r="E328">
        <v>449</v>
      </c>
      <c r="F328">
        <v>1573</v>
      </c>
      <c r="G328">
        <v>1790</v>
      </c>
      <c r="H328">
        <v>5137</v>
      </c>
      <c r="I328">
        <v>2077</v>
      </c>
      <c r="J328">
        <v>10796</v>
      </c>
      <c r="K328">
        <v>4625</v>
      </c>
      <c r="L328">
        <v>1888</v>
      </c>
      <c r="M328">
        <v>1242</v>
      </c>
      <c r="N328">
        <v>6171</v>
      </c>
      <c r="O328">
        <v>3823</v>
      </c>
      <c r="AF328">
        <v>225</v>
      </c>
      <c r="AH328">
        <v>0</v>
      </c>
      <c r="AI328">
        <v>651</v>
      </c>
      <c r="AJ328">
        <v>4625</v>
      </c>
    </row>
    <row r="329" spans="1:36" x14ac:dyDescent="0.25">
      <c r="A329" t="s">
        <v>450</v>
      </c>
      <c r="B329" t="s">
        <v>283</v>
      </c>
      <c r="C329">
        <v>5355</v>
      </c>
      <c r="D329">
        <v>1988</v>
      </c>
      <c r="E329">
        <v>436</v>
      </c>
      <c r="F329">
        <v>1795</v>
      </c>
      <c r="G329">
        <v>997</v>
      </c>
      <c r="H329">
        <v>4655</v>
      </c>
      <c r="I329">
        <v>2101</v>
      </c>
      <c r="J329">
        <v>10010</v>
      </c>
      <c r="K329">
        <v>4555</v>
      </c>
      <c r="L329">
        <v>2183</v>
      </c>
      <c r="M329">
        <v>1176</v>
      </c>
      <c r="N329">
        <v>5454</v>
      </c>
      <c r="O329">
        <v>3264</v>
      </c>
      <c r="AF329">
        <v>163</v>
      </c>
      <c r="AH329">
        <v>0</v>
      </c>
      <c r="AI329">
        <v>660</v>
      </c>
      <c r="AJ329">
        <v>4555</v>
      </c>
    </row>
    <row r="330" spans="1:36" x14ac:dyDescent="0.25">
      <c r="A330" t="s">
        <v>451</v>
      </c>
      <c r="B330" t="s">
        <v>283</v>
      </c>
      <c r="C330">
        <v>4496</v>
      </c>
      <c r="D330">
        <v>964</v>
      </c>
      <c r="E330">
        <v>759</v>
      </c>
      <c r="F330">
        <v>1669</v>
      </c>
      <c r="G330">
        <v>947</v>
      </c>
      <c r="H330">
        <v>4073</v>
      </c>
      <c r="I330">
        <v>2325</v>
      </c>
      <c r="J330">
        <v>8569</v>
      </c>
      <c r="K330">
        <v>4545</v>
      </c>
      <c r="L330">
        <v>2943</v>
      </c>
      <c r="M330">
        <v>617</v>
      </c>
      <c r="N330">
        <v>4024</v>
      </c>
      <c r="O330">
        <v>2218</v>
      </c>
      <c r="AF330">
        <v>17</v>
      </c>
      <c r="AH330">
        <v>0</v>
      </c>
      <c r="AI330">
        <v>426</v>
      </c>
      <c r="AJ330">
        <v>4545</v>
      </c>
    </row>
    <row r="331" spans="1:36" x14ac:dyDescent="0.25">
      <c r="A331" t="s">
        <v>452</v>
      </c>
      <c r="B331" t="s">
        <v>283</v>
      </c>
      <c r="C331">
        <v>4971</v>
      </c>
      <c r="D331">
        <v>292</v>
      </c>
      <c r="E331">
        <v>1252</v>
      </c>
      <c r="F331">
        <v>2079</v>
      </c>
      <c r="G331">
        <v>1222</v>
      </c>
      <c r="H331">
        <v>3016</v>
      </c>
      <c r="I331">
        <v>2081</v>
      </c>
      <c r="J331">
        <v>7987</v>
      </c>
      <c r="K331">
        <v>4732</v>
      </c>
      <c r="L331">
        <v>2400</v>
      </c>
      <c r="M331">
        <v>1372</v>
      </c>
      <c r="N331">
        <v>3255</v>
      </c>
      <c r="O331">
        <v>1712</v>
      </c>
      <c r="AF331">
        <v>5</v>
      </c>
      <c r="AH331">
        <v>0</v>
      </c>
      <c r="AI331">
        <v>328</v>
      </c>
      <c r="AJ331">
        <v>4732</v>
      </c>
    </row>
    <row r="332" spans="1:36" x14ac:dyDescent="0.25">
      <c r="A332" t="s">
        <v>346</v>
      </c>
      <c r="B332" t="s">
        <v>286</v>
      </c>
      <c r="C332">
        <v>13244</v>
      </c>
      <c r="D332">
        <v>2284</v>
      </c>
      <c r="E332">
        <v>8242</v>
      </c>
      <c r="F332">
        <v>389</v>
      </c>
      <c r="G332">
        <v>2137</v>
      </c>
      <c r="H332">
        <v>2034</v>
      </c>
      <c r="I332">
        <v>1600</v>
      </c>
      <c r="J332">
        <v>15278</v>
      </c>
      <c r="K332">
        <v>5285</v>
      </c>
      <c r="L332">
        <v>846</v>
      </c>
      <c r="M332">
        <v>3</v>
      </c>
      <c r="N332">
        <v>9993</v>
      </c>
      <c r="O332">
        <v>5294</v>
      </c>
      <c r="AF332">
        <v>63</v>
      </c>
      <c r="AH332">
        <v>0</v>
      </c>
      <c r="AI332">
        <v>28</v>
      </c>
      <c r="AJ332">
        <v>5285</v>
      </c>
    </row>
    <row r="333" spans="1:36" x14ac:dyDescent="0.25">
      <c r="A333" t="s">
        <v>449</v>
      </c>
      <c r="B333" t="s">
        <v>286</v>
      </c>
      <c r="C333">
        <v>11624</v>
      </c>
      <c r="D333">
        <v>2126</v>
      </c>
      <c r="E333">
        <v>6812</v>
      </c>
      <c r="F333">
        <v>188</v>
      </c>
      <c r="G333">
        <v>2283</v>
      </c>
      <c r="H333">
        <v>2543</v>
      </c>
      <c r="I333">
        <v>2207</v>
      </c>
      <c r="J333">
        <v>14167</v>
      </c>
      <c r="K333">
        <v>3561</v>
      </c>
      <c r="L333">
        <v>3</v>
      </c>
      <c r="M333">
        <v>1</v>
      </c>
      <c r="N333">
        <v>10605</v>
      </c>
      <c r="O333">
        <v>5294</v>
      </c>
      <c r="AF333">
        <v>304</v>
      </c>
      <c r="AH333">
        <v>0</v>
      </c>
      <c r="AI333">
        <v>29</v>
      </c>
      <c r="AJ333">
        <v>3561</v>
      </c>
    </row>
    <row r="334" spans="1:36" x14ac:dyDescent="0.25">
      <c r="A334" t="s">
        <v>450</v>
      </c>
      <c r="B334" t="s">
        <v>286</v>
      </c>
      <c r="C334">
        <v>7276</v>
      </c>
      <c r="D334">
        <v>428</v>
      </c>
      <c r="E334">
        <v>4362</v>
      </c>
      <c r="F334">
        <v>187</v>
      </c>
      <c r="G334">
        <v>2204</v>
      </c>
      <c r="H334">
        <v>3796</v>
      </c>
      <c r="I334">
        <v>3406</v>
      </c>
      <c r="J334">
        <v>11072</v>
      </c>
      <c r="K334">
        <v>3594</v>
      </c>
      <c r="L334">
        <v>689</v>
      </c>
      <c r="M334">
        <v>3</v>
      </c>
      <c r="N334">
        <v>7478</v>
      </c>
      <c r="O334">
        <v>5294</v>
      </c>
      <c r="AF334">
        <v>386</v>
      </c>
      <c r="AH334">
        <v>0</v>
      </c>
      <c r="AI334">
        <v>27</v>
      </c>
      <c r="AJ334">
        <v>3594</v>
      </c>
    </row>
    <row r="335" spans="1:36" x14ac:dyDescent="0.25">
      <c r="A335" t="s">
        <v>451</v>
      </c>
      <c r="B335" t="s">
        <v>286</v>
      </c>
      <c r="C335">
        <v>3978</v>
      </c>
      <c r="D335">
        <v>510</v>
      </c>
      <c r="E335">
        <v>2302</v>
      </c>
      <c r="F335">
        <v>217</v>
      </c>
      <c r="G335">
        <v>834</v>
      </c>
      <c r="H335">
        <v>4739</v>
      </c>
      <c r="I335">
        <v>3955</v>
      </c>
      <c r="J335">
        <v>8717</v>
      </c>
      <c r="K335">
        <v>2391</v>
      </c>
      <c r="L335">
        <v>685</v>
      </c>
      <c r="M335">
        <v>137</v>
      </c>
      <c r="N335">
        <v>6326</v>
      </c>
      <c r="O335">
        <v>5294</v>
      </c>
      <c r="AF335">
        <v>127</v>
      </c>
      <c r="AH335">
        <v>0</v>
      </c>
      <c r="AI335">
        <v>26</v>
      </c>
      <c r="AJ335">
        <v>2391</v>
      </c>
    </row>
    <row r="336" spans="1:36" x14ac:dyDescent="0.25">
      <c r="A336" t="s">
        <v>452</v>
      </c>
      <c r="B336" t="s">
        <v>286</v>
      </c>
      <c r="C336">
        <v>4250</v>
      </c>
      <c r="D336">
        <v>471</v>
      </c>
      <c r="E336">
        <v>2002</v>
      </c>
      <c r="F336">
        <v>402</v>
      </c>
      <c r="G336">
        <v>1301</v>
      </c>
      <c r="H336">
        <v>5923</v>
      </c>
      <c r="I336">
        <v>5188</v>
      </c>
      <c r="J336">
        <v>10173</v>
      </c>
      <c r="K336">
        <v>4066</v>
      </c>
      <c r="L336">
        <v>1156</v>
      </c>
      <c r="M336">
        <v>628</v>
      </c>
      <c r="N336">
        <v>6106</v>
      </c>
      <c r="O336">
        <v>5294</v>
      </c>
      <c r="AF336">
        <v>203</v>
      </c>
      <c r="AH336">
        <v>0</v>
      </c>
      <c r="AI336">
        <v>27</v>
      </c>
      <c r="AJ336">
        <v>4066</v>
      </c>
    </row>
    <row r="337" spans="1:36" x14ac:dyDescent="0.25">
      <c r="A337" t="s">
        <v>346</v>
      </c>
      <c r="B337" t="s">
        <v>290</v>
      </c>
      <c r="C337">
        <v>12466</v>
      </c>
      <c r="D337">
        <v>1061</v>
      </c>
      <c r="E337">
        <v>9342</v>
      </c>
      <c r="F337">
        <v>1130</v>
      </c>
      <c r="G337">
        <v>855</v>
      </c>
      <c r="H337">
        <v>3025</v>
      </c>
      <c r="I337">
        <v>2100</v>
      </c>
      <c r="J337">
        <v>15492</v>
      </c>
      <c r="K337">
        <v>3493</v>
      </c>
      <c r="L337">
        <v>1328</v>
      </c>
      <c r="M337">
        <v>0</v>
      </c>
      <c r="N337">
        <v>11999</v>
      </c>
      <c r="O337">
        <v>3798</v>
      </c>
      <c r="AF337">
        <v>1261</v>
      </c>
      <c r="AH337">
        <v>0</v>
      </c>
      <c r="AI337">
        <v>404</v>
      </c>
      <c r="AJ337">
        <v>3493</v>
      </c>
    </row>
    <row r="338" spans="1:36" x14ac:dyDescent="0.25">
      <c r="A338" t="s">
        <v>449</v>
      </c>
      <c r="B338" t="s">
        <v>290</v>
      </c>
      <c r="C338">
        <v>10985</v>
      </c>
      <c r="D338">
        <v>1535</v>
      </c>
      <c r="E338">
        <v>7471</v>
      </c>
      <c r="F338">
        <v>919</v>
      </c>
      <c r="G338">
        <v>1000</v>
      </c>
      <c r="H338">
        <v>2420</v>
      </c>
      <c r="I338">
        <v>1781</v>
      </c>
      <c r="J338">
        <v>13405</v>
      </c>
      <c r="K338">
        <v>2572</v>
      </c>
      <c r="L338">
        <v>468</v>
      </c>
      <c r="M338">
        <v>0</v>
      </c>
      <c r="N338">
        <v>10834</v>
      </c>
      <c r="O338">
        <v>3798</v>
      </c>
      <c r="AF338">
        <v>1272</v>
      </c>
      <c r="AH338">
        <v>0</v>
      </c>
      <c r="AI338">
        <v>382</v>
      </c>
      <c r="AJ338">
        <v>2572</v>
      </c>
    </row>
    <row r="339" spans="1:36" x14ac:dyDescent="0.25">
      <c r="A339" t="s">
        <v>450</v>
      </c>
      <c r="B339" t="s">
        <v>290</v>
      </c>
      <c r="C339">
        <v>5997</v>
      </c>
      <c r="D339">
        <v>124</v>
      </c>
      <c r="E339">
        <v>3632</v>
      </c>
      <c r="F339">
        <v>781</v>
      </c>
      <c r="G339">
        <v>1386</v>
      </c>
      <c r="H339">
        <v>2523</v>
      </c>
      <c r="I339">
        <v>1974</v>
      </c>
      <c r="J339">
        <v>8520</v>
      </c>
      <c r="K339">
        <v>2188</v>
      </c>
      <c r="L339">
        <v>842</v>
      </c>
      <c r="M339">
        <v>0</v>
      </c>
      <c r="N339">
        <v>6332</v>
      </c>
      <c r="O339">
        <v>1711</v>
      </c>
      <c r="AF339">
        <v>204</v>
      </c>
      <c r="AH339">
        <v>0</v>
      </c>
      <c r="AI339">
        <v>255</v>
      </c>
      <c r="AJ339">
        <v>2188</v>
      </c>
    </row>
    <row r="340" spans="1:36" x14ac:dyDescent="0.25">
      <c r="A340" t="s">
        <v>451</v>
      </c>
      <c r="B340" t="s">
        <v>290</v>
      </c>
      <c r="C340">
        <v>3433</v>
      </c>
      <c r="D340">
        <v>282</v>
      </c>
      <c r="E340">
        <v>1558</v>
      </c>
      <c r="F340">
        <v>849</v>
      </c>
      <c r="G340">
        <v>697</v>
      </c>
      <c r="H340">
        <v>2443</v>
      </c>
      <c r="I340">
        <v>2029</v>
      </c>
      <c r="J340">
        <v>5876</v>
      </c>
      <c r="K340">
        <v>1809</v>
      </c>
      <c r="L340">
        <v>1149</v>
      </c>
      <c r="M340">
        <v>0</v>
      </c>
      <c r="N340">
        <v>4067</v>
      </c>
      <c r="O340">
        <v>1488</v>
      </c>
      <c r="AF340">
        <v>243</v>
      </c>
      <c r="AH340">
        <v>0</v>
      </c>
      <c r="AI340">
        <v>156</v>
      </c>
      <c r="AJ340">
        <v>1809</v>
      </c>
    </row>
    <row r="341" spans="1:36" x14ac:dyDescent="0.25">
      <c r="A341" t="s">
        <v>452</v>
      </c>
      <c r="B341" t="s">
        <v>290</v>
      </c>
      <c r="C341">
        <v>2263</v>
      </c>
      <c r="D341">
        <v>128</v>
      </c>
      <c r="E341">
        <v>643</v>
      </c>
      <c r="F341">
        <v>634</v>
      </c>
      <c r="G341">
        <v>808</v>
      </c>
      <c r="H341">
        <v>2459</v>
      </c>
      <c r="I341">
        <v>2303</v>
      </c>
      <c r="J341">
        <v>4722</v>
      </c>
      <c r="K341">
        <v>1270</v>
      </c>
      <c r="L341">
        <v>735</v>
      </c>
      <c r="M341">
        <v>0</v>
      </c>
      <c r="N341">
        <v>3452</v>
      </c>
      <c r="O341">
        <v>1294</v>
      </c>
      <c r="AF341">
        <v>135</v>
      </c>
      <c r="AH341">
        <v>0</v>
      </c>
      <c r="AI341">
        <v>128</v>
      </c>
      <c r="AJ341">
        <v>1270</v>
      </c>
    </row>
    <row r="342" spans="1:36" x14ac:dyDescent="0.25">
      <c r="A342" t="s">
        <v>346</v>
      </c>
      <c r="B342" t="s">
        <v>293</v>
      </c>
      <c r="C342">
        <v>9595</v>
      </c>
      <c r="D342">
        <v>1242</v>
      </c>
      <c r="E342">
        <v>5385</v>
      </c>
      <c r="F342">
        <v>642</v>
      </c>
      <c r="G342">
        <v>1911</v>
      </c>
      <c r="H342">
        <v>3728</v>
      </c>
      <c r="I342">
        <v>2988</v>
      </c>
      <c r="J342">
        <v>13322</v>
      </c>
      <c r="K342">
        <v>1764</v>
      </c>
      <c r="L342">
        <v>0</v>
      </c>
      <c r="M342">
        <v>0</v>
      </c>
      <c r="N342">
        <v>11558</v>
      </c>
      <c r="O342">
        <v>3914</v>
      </c>
      <c r="AF342">
        <v>72</v>
      </c>
      <c r="AH342">
        <v>0</v>
      </c>
      <c r="AI342">
        <v>175</v>
      </c>
      <c r="AJ342">
        <v>1764</v>
      </c>
    </row>
    <row r="343" spans="1:36" x14ac:dyDescent="0.25">
      <c r="A343" t="s">
        <v>449</v>
      </c>
      <c r="B343" t="s">
        <v>293</v>
      </c>
      <c r="C343">
        <v>13579</v>
      </c>
      <c r="D343">
        <v>2084</v>
      </c>
      <c r="E343">
        <v>6880</v>
      </c>
      <c r="F343">
        <v>458</v>
      </c>
      <c r="G343">
        <v>3871</v>
      </c>
      <c r="H343">
        <v>4120</v>
      </c>
      <c r="I343">
        <v>3255</v>
      </c>
      <c r="J343">
        <v>17699</v>
      </c>
      <c r="K343">
        <v>3681</v>
      </c>
      <c r="L343">
        <v>202</v>
      </c>
      <c r="M343">
        <v>505</v>
      </c>
      <c r="N343">
        <v>14017</v>
      </c>
      <c r="O343">
        <v>3914</v>
      </c>
      <c r="AF343">
        <v>70</v>
      </c>
      <c r="AH343">
        <v>0</v>
      </c>
      <c r="AI343">
        <v>186</v>
      </c>
      <c r="AJ343">
        <v>3681</v>
      </c>
    </row>
    <row r="344" spans="1:36" x14ac:dyDescent="0.25">
      <c r="A344" t="s">
        <v>450</v>
      </c>
      <c r="B344" t="s">
        <v>293</v>
      </c>
      <c r="C344">
        <v>9520</v>
      </c>
      <c r="D344">
        <v>2524</v>
      </c>
      <c r="E344">
        <v>3455</v>
      </c>
      <c r="F344">
        <v>489</v>
      </c>
      <c r="G344">
        <v>2776</v>
      </c>
      <c r="H344">
        <v>4398</v>
      </c>
      <c r="I344">
        <v>3717</v>
      </c>
      <c r="J344">
        <v>13918</v>
      </c>
      <c r="K344">
        <v>3205</v>
      </c>
      <c r="L344">
        <v>200</v>
      </c>
      <c r="M344">
        <v>700</v>
      </c>
      <c r="N344">
        <v>10713</v>
      </c>
      <c r="O344">
        <v>3914</v>
      </c>
      <c r="AF344">
        <v>74</v>
      </c>
      <c r="AH344">
        <v>0</v>
      </c>
      <c r="AI344">
        <v>198</v>
      </c>
      <c r="AJ344">
        <v>3205</v>
      </c>
    </row>
    <row r="345" spans="1:36" x14ac:dyDescent="0.25">
      <c r="A345" t="s">
        <v>451</v>
      </c>
      <c r="B345" t="s">
        <v>293</v>
      </c>
      <c r="C345">
        <v>6314</v>
      </c>
      <c r="D345">
        <v>2029</v>
      </c>
      <c r="E345">
        <v>2185</v>
      </c>
      <c r="F345">
        <v>341</v>
      </c>
      <c r="G345">
        <v>1468</v>
      </c>
      <c r="H345">
        <v>4986</v>
      </c>
      <c r="I345">
        <v>4283</v>
      </c>
      <c r="J345">
        <v>11300</v>
      </c>
      <c r="K345">
        <v>3052</v>
      </c>
      <c r="L345">
        <v>191</v>
      </c>
      <c r="M345">
        <v>859</v>
      </c>
      <c r="N345">
        <v>8247</v>
      </c>
      <c r="O345">
        <v>3914</v>
      </c>
      <c r="AF345">
        <v>65</v>
      </c>
      <c r="AH345">
        <v>0</v>
      </c>
      <c r="AI345">
        <v>163</v>
      </c>
      <c r="AJ345">
        <v>3052</v>
      </c>
    </row>
    <row r="346" spans="1:36" x14ac:dyDescent="0.25">
      <c r="A346" t="s">
        <v>452</v>
      </c>
      <c r="B346" t="s">
        <v>293</v>
      </c>
      <c r="C346">
        <v>5944</v>
      </c>
      <c r="D346">
        <v>2977</v>
      </c>
      <c r="E346">
        <v>1035</v>
      </c>
      <c r="F346">
        <v>289</v>
      </c>
      <c r="G346">
        <v>1351</v>
      </c>
      <c r="H346">
        <v>5496</v>
      </c>
      <c r="I346">
        <v>4791</v>
      </c>
      <c r="J346">
        <v>11440</v>
      </c>
      <c r="K346">
        <v>3279</v>
      </c>
      <c r="L346">
        <v>177</v>
      </c>
      <c r="M346">
        <v>1064</v>
      </c>
      <c r="N346">
        <v>8161</v>
      </c>
      <c r="O346">
        <v>3914</v>
      </c>
      <c r="AF346">
        <v>80</v>
      </c>
      <c r="AH346">
        <v>0</v>
      </c>
      <c r="AI346">
        <v>165</v>
      </c>
      <c r="AJ346">
        <v>3279</v>
      </c>
    </row>
    <row r="347" spans="1:36" x14ac:dyDescent="0.25">
      <c r="A347" t="s">
        <v>346</v>
      </c>
      <c r="B347" t="s">
        <v>296</v>
      </c>
      <c r="C347">
        <v>2762</v>
      </c>
      <c r="D347">
        <v>146</v>
      </c>
      <c r="E347">
        <v>1997</v>
      </c>
      <c r="F347">
        <v>193</v>
      </c>
      <c r="G347">
        <v>322</v>
      </c>
      <c r="H347">
        <v>3399</v>
      </c>
      <c r="I347">
        <v>1780</v>
      </c>
      <c r="J347">
        <v>6161</v>
      </c>
      <c r="K347">
        <v>2345</v>
      </c>
      <c r="L347">
        <v>277</v>
      </c>
      <c r="M347">
        <v>42</v>
      </c>
      <c r="N347">
        <v>3816</v>
      </c>
      <c r="O347">
        <v>1355</v>
      </c>
      <c r="AF347">
        <v>158</v>
      </c>
      <c r="AH347">
        <v>0</v>
      </c>
      <c r="AI347">
        <v>168</v>
      </c>
      <c r="AJ347">
        <v>2345</v>
      </c>
    </row>
    <row r="348" spans="1:36" x14ac:dyDescent="0.25">
      <c r="A348" t="s">
        <v>449</v>
      </c>
      <c r="B348" t="s">
        <v>296</v>
      </c>
      <c r="C348">
        <v>3055</v>
      </c>
      <c r="D348">
        <v>166</v>
      </c>
      <c r="E348">
        <v>2234</v>
      </c>
      <c r="F348">
        <v>237</v>
      </c>
      <c r="G348">
        <v>321</v>
      </c>
      <c r="H348">
        <v>3273</v>
      </c>
      <c r="I348">
        <v>1767</v>
      </c>
      <c r="J348">
        <v>6329</v>
      </c>
      <c r="K348">
        <v>2893</v>
      </c>
      <c r="L348">
        <v>119</v>
      </c>
      <c r="M348">
        <v>146</v>
      </c>
      <c r="N348">
        <v>3435</v>
      </c>
      <c r="O348">
        <v>1355</v>
      </c>
      <c r="AF348">
        <v>580</v>
      </c>
      <c r="AH348">
        <v>0</v>
      </c>
      <c r="AI348">
        <v>151</v>
      </c>
      <c r="AJ348">
        <v>2893</v>
      </c>
    </row>
    <row r="349" spans="1:36" x14ac:dyDescent="0.25">
      <c r="A349" t="s">
        <v>450</v>
      </c>
      <c r="B349" t="s">
        <v>296</v>
      </c>
      <c r="C349">
        <v>2738</v>
      </c>
      <c r="D349">
        <v>139</v>
      </c>
      <c r="E349">
        <v>1898</v>
      </c>
      <c r="F349">
        <v>273</v>
      </c>
      <c r="G349">
        <v>336</v>
      </c>
      <c r="H349">
        <v>3289</v>
      </c>
      <c r="I349">
        <v>1744</v>
      </c>
      <c r="J349">
        <v>6027</v>
      </c>
      <c r="K349">
        <v>2918</v>
      </c>
      <c r="L349">
        <v>176</v>
      </c>
      <c r="M349">
        <v>242</v>
      </c>
      <c r="N349">
        <v>3109</v>
      </c>
      <c r="O349">
        <v>1355</v>
      </c>
      <c r="AF349">
        <v>531</v>
      </c>
      <c r="AH349">
        <v>0</v>
      </c>
      <c r="AI349">
        <v>120</v>
      </c>
      <c r="AJ349">
        <v>2918</v>
      </c>
    </row>
    <row r="350" spans="1:36" x14ac:dyDescent="0.25">
      <c r="A350" t="s">
        <v>451</v>
      </c>
      <c r="B350" t="s">
        <v>296</v>
      </c>
      <c r="C350">
        <v>3111</v>
      </c>
      <c r="D350">
        <v>428</v>
      </c>
      <c r="E350">
        <v>2071</v>
      </c>
      <c r="F350">
        <v>241</v>
      </c>
      <c r="G350">
        <v>294</v>
      </c>
      <c r="H350">
        <v>3428</v>
      </c>
      <c r="I350">
        <v>1781</v>
      </c>
      <c r="J350">
        <v>6539</v>
      </c>
      <c r="K350">
        <v>3228</v>
      </c>
      <c r="L350">
        <v>116</v>
      </c>
      <c r="M350">
        <v>528</v>
      </c>
      <c r="N350">
        <v>3311</v>
      </c>
      <c r="O350">
        <v>1355</v>
      </c>
      <c r="AF350">
        <v>540</v>
      </c>
      <c r="AH350">
        <v>0</v>
      </c>
      <c r="AI350">
        <v>111</v>
      </c>
      <c r="AJ350">
        <v>3228</v>
      </c>
    </row>
    <row r="351" spans="1:36" x14ac:dyDescent="0.25">
      <c r="A351" t="s">
        <v>452</v>
      </c>
      <c r="B351" t="s">
        <v>296</v>
      </c>
      <c r="C351">
        <v>2302</v>
      </c>
      <c r="D351">
        <v>670</v>
      </c>
      <c r="E351">
        <v>968</v>
      </c>
      <c r="F351">
        <v>227</v>
      </c>
      <c r="G351">
        <v>327</v>
      </c>
      <c r="H351">
        <v>3553</v>
      </c>
      <c r="I351">
        <v>1427</v>
      </c>
      <c r="J351">
        <v>5855</v>
      </c>
      <c r="K351">
        <v>3253</v>
      </c>
      <c r="L351">
        <v>99</v>
      </c>
      <c r="M351">
        <v>419</v>
      </c>
      <c r="N351">
        <v>2601</v>
      </c>
      <c r="O351">
        <v>1355</v>
      </c>
      <c r="AF351">
        <v>751</v>
      </c>
      <c r="AH351">
        <v>0</v>
      </c>
      <c r="AI351">
        <v>72</v>
      </c>
      <c r="AJ351">
        <v>3253</v>
      </c>
    </row>
    <row r="352" spans="1:36" x14ac:dyDescent="0.25">
      <c r="A352" t="s">
        <v>346</v>
      </c>
      <c r="B352" t="s">
        <v>299</v>
      </c>
      <c r="C352">
        <v>2943</v>
      </c>
      <c r="D352">
        <v>40</v>
      </c>
      <c r="E352">
        <v>72</v>
      </c>
      <c r="F352">
        <v>364</v>
      </c>
      <c r="G352">
        <v>2344</v>
      </c>
      <c r="H352">
        <v>2168</v>
      </c>
      <c r="I352">
        <v>1032</v>
      </c>
      <c r="J352">
        <v>5111</v>
      </c>
      <c r="K352">
        <v>2260</v>
      </c>
      <c r="L352">
        <v>1784</v>
      </c>
      <c r="M352">
        <v>145</v>
      </c>
      <c r="N352">
        <v>2851</v>
      </c>
      <c r="O352">
        <v>1335</v>
      </c>
      <c r="AF352">
        <v>63</v>
      </c>
      <c r="AH352">
        <v>0</v>
      </c>
      <c r="AI352">
        <v>0</v>
      </c>
      <c r="AJ352">
        <v>2260</v>
      </c>
    </row>
    <row r="353" spans="1:36" x14ac:dyDescent="0.25">
      <c r="A353" t="s">
        <v>449</v>
      </c>
      <c r="B353" t="s">
        <v>299</v>
      </c>
      <c r="C353">
        <v>3255</v>
      </c>
      <c r="D353">
        <v>31</v>
      </c>
      <c r="E353">
        <v>358</v>
      </c>
      <c r="F353">
        <v>435</v>
      </c>
      <c r="G353">
        <v>2333</v>
      </c>
      <c r="H353">
        <v>2213</v>
      </c>
      <c r="I353">
        <v>1102</v>
      </c>
      <c r="J353">
        <v>5468</v>
      </c>
      <c r="K353">
        <v>2585</v>
      </c>
      <c r="L353">
        <v>1769</v>
      </c>
      <c r="M353">
        <v>153</v>
      </c>
      <c r="N353">
        <v>2882</v>
      </c>
      <c r="O353">
        <v>1275</v>
      </c>
      <c r="AF353">
        <v>146</v>
      </c>
      <c r="AH353">
        <v>0</v>
      </c>
      <c r="AI353">
        <v>0</v>
      </c>
      <c r="AJ353">
        <v>2585</v>
      </c>
    </row>
    <row r="354" spans="1:36" x14ac:dyDescent="0.25">
      <c r="A354" t="s">
        <v>450</v>
      </c>
      <c r="B354" t="s">
        <v>299</v>
      </c>
      <c r="C354">
        <v>2917</v>
      </c>
      <c r="D354">
        <v>43</v>
      </c>
      <c r="E354">
        <v>646</v>
      </c>
      <c r="F354">
        <v>381</v>
      </c>
      <c r="G354">
        <v>1780</v>
      </c>
      <c r="H354">
        <v>1971</v>
      </c>
      <c r="I354">
        <v>1046</v>
      </c>
      <c r="J354">
        <v>4887</v>
      </c>
      <c r="K354">
        <v>2552</v>
      </c>
      <c r="L354">
        <v>1838</v>
      </c>
      <c r="M354">
        <v>210</v>
      </c>
      <c r="N354">
        <v>2336</v>
      </c>
      <c r="O354">
        <v>1275</v>
      </c>
      <c r="AF354">
        <v>174</v>
      </c>
      <c r="AH354">
        <v>0</v>
      </c>
      <c r="AI354">
        <v>0</v>
      </c>
      <c r="AJ354">
        <v>2552</v>
      </c>
    </row>
    <row r="355" spans="1:36" x14ac:dyDescent="0.25">
      <c r="A355" t="s">
        <v>451</v>
      </c>
      <c r="B355" t="s">
        <v>299</v>
      </c>
      <c r="C355">
        <v>2784</v>
      </c>
      <c r="D355">
        <v>44</v>
      </c>
      <c r="E355">
        <v>321</v>
      </c>
      <c r="F355">
        <v>432</v>
      </c>
      <c r="G355">
        <v>1900</v>
      </c>
      <c r="H355">
        <v>2050</v>
      </c>
      <c r="I355">
        <v>1019</v>
      </c>
      <c r="J355">
        <v>4834</v>
      </c>
      <c r="K355">
        <v>2500</v>
      </c>
      <c r="L355">
        <v>1682</v>
      </c>
      <c r="M355">
        <v>159</v>
      </c>
      <c r="N355">
        <v>2334</v>
      </c>
      <c r="O355">
        <v>1275</v>
      </c>
      <c r="AF355">
        <v>108</v>
      </c>
      <c r="AH355">
        <v>0</v>
      </c>
      <c r="AI355">
        <v>0</v>
      </c>
      <c r="AJ355">
        <v>2500</v>
      </c>
    </row>
    <row r="356" spans="1:36" x14ac:dyDescent="0.25">
      <c r="A356" t="s">
        <v>452</v>
      </c>
      <c r="B356" t="s">
        <v>299</v>
      </c>
      <c r="C356">
        <v>2690</v>
      </c>
      <c r="D356">
        <v>25</v>
      </c>
      <c r="E356">
        <v>585</v>
      </c>
      <c r="F356">
        <v>443</v>
      </c>
      <c r="G356">
        <v>1583</v>
      </c>
      <c r="H356">
        <v>1444</v>
      </c>
      <c r="I356">
        <v>553</v>
      </c>
      <c r="J356">
        <v>4135</v>
      </c>
      <c r="K356">
        <v>1749</v>
      </c>
      <c r="L356">
        <v>1295</v>
      </c>
      <c r="M356">
        <v>20</v>
      </c>
      <c r="N356">
        <v>2386</v>
      </c>
      <c r="O356">
        <v>1275</v>
      </c>
      <c r="AF356">
        <v>20</v>
      </c>
      <c r="AH356">
        <v>0</v>
      </c>
      <c r="AI356">
        <v>0</v>
      </c>
      <c r="AJ356">
        <v>1749</v>
      </c>
    </row>
    <row r="357" spans="1:36" x14ac:dyDescent="0.25">
      <c r="A357" t="s">
        <v>346</v>
      </c>
      <c r="B357" t="s">
        <v>303</v>
      </c>
      <c r="C357">
        <v>11098</v>
      </c>
      <c r="D357">
        <v>1365</v>
      </c>
      <c r="E357">
        <v>982</v>
      </c>
      <c r="F357">
        <v>4132</v>
      </c>
      <c r="G357">
        <v>4556</v>
      </c>
      <c r="H357">
        <v>9217</v>
      </c>
      <c r="I357">
        <v>6560</v>
      </c>
      <c r="J357">
        <v>20315</v>
      </c>
      <c r="K357">
        <v>12466</v>
      </c>
      <c r="L357">
        <v>6202</v>
      </c>
      <c r="M357">
        <v>4580</v>
      </c>
      <c r="N357">
        <v>7849</v>
      </c>
      <c r="O357">
        <v>3365</v>
      </c>
      <c r="AF357">
        <v>112</v>
      </c>
      <c r="AH357">
        <v>0</v>
      </c>
      <c r="AI357">
        <v>2590</v>
      </c>
      <c r="AJ357">
        <v>12466</v>
      </c>
    </row>
    <row r="358" spans="1:36" x14ac:dyDescent="0.25">
      <c r="A358" t="s">
        <v>449</v>
      </c>
      <c r="B358" t="s">
        <v>303</v>
      </c>
      <c r="C358">
        <v>9249</v>
      </c>
      <c r="D358">
        <v>848</v>
      </c>
      <c r="E358">
        <v>951</v>
      </c>
      <c r="F358">
        <v>4202</v>
      </c>
      <c r="G358">
        <v>3189</v>
      </c>
      <c r="H358">
        <v>9838</v>
      </c>
      <c r="I358">
        <v>6846</v>
      </c>
      <c r="J358">
        <v>19086</v>
      </c>
      <c r="K358">
        <v>11247</v>
      </c>
      <c r="L358">
        <v>6190</v>
      </c>
      <c r="M358">
        <v>3630</v>
      </c>
      <c r="N358">
        <v>7840</v>
      </c>
      <c r="O358">
        <v>3365</v>
      </c>
      <c r="AF358">
        <v>103</v>
      </c>
      <c r="AH358">
        <v>0</v>
      </c>
      <c r="AI358">
        <v>2620</v>
      </c>
      <c r="AJ358">
        <v>11247</v>
      </c>
    </row>
    <row r="359" spans="1:36" x14ac:dyDescent="0.25">
      <c r="A359" t="s">
        <v>450</v>
      </c>
      <c r="B359" t="s">
        <v>303</v>
      </c>
      <c r="C359">
        <v>9278</v>
      </c>
      <c r="D359">
        <v>586</v>
      </c>
      <c r="E359">
        <v>1605</v>
      </c>
      <c r="F359">
        <v>4178</v>
      </c>
      <c r="G359">
        <v>2856</v>
      </c>
      <c r="H359">
        <v>8891</v>
      </c>
      <c r="I359">
        <v>6714</v>
      </c>
      <c r="J359">
        <v>18169</v>
      </c>
      <c r="K359">
        <v>10593</v>
      </c>
      <c r="L359">
        <v>4633</v>
      </c>
      <c r="M359">
        <v>3272</v>
      </c>
      <c r="N359">
        <v>7576</v>
      </c>
      <c r="O359">
        <v>2589</v>
      </c>
      <c r="AF359">
        <v>70</v>
      </c>
      <c r="AH359">
        <v>0</v>
      </c>
      <c r="AI359">
        <v>2479</v>
      </c>
      <c r="AJ359">
        <v>10593</v>
      </c>
    </row>
    <row r="360" spans="1:36" x14ac:dyDescent="0.25">
      <c r="A360" t="s">
        <v>451</v>
      </c>
      <c r="B360" t="s">
        <v>303</v>
      </c>
      <c r="C360">
        <v>8322</v>
      </c>
      <c r="D360">
        <v>783</v>
      </c>
      <c r="E360">
        <v>1140</v>
      </c>
      <c r="F360">
        <v>3198</v>
      </c>
      <c r="G360">
        <v>3042</v>
      </c>
      <c r="H360">
        <v>9283</v>
      </c>
      <c r="I360">
        <v>6957</v>
      </c>
      <c r="J360">
        <v>17605</v>
      </c>
      <c r="K360">
        <v>10732</v>
      </c>
      <c r="L360">
        <v>4950</v>
      </c>
      <c r="M360">
        <v>3427</v>
      </c>
      <c r="N360">
        <v>6872</v>
      </c>
      <c r="O360">
        <v>2589</v>
      </c>
      <c r="AF360">
        <v>131</v>
      </c>
      <c r="AH360">
        <v>0</v>
      </c>
      <c r="AI360">
        <v>2375</v>
      </c>
      <c r="AJ360">
        <v>10732</v>
      </c>
    </row>
    <row r="361" spans="1:36" x14ac:dyDescent="0.25">
      <c r="A361" t="s">
        <v>452</v>
      </c>
      <c r="B361" t="s">
        <v>303</v>
      </c>
      <c r="C361">
        <v>7520</v>
      </c>
      <c r="D361">
        <v>823</v>
      </c>
      <c r="E361">
        <v>658</v>
      </c>
      <c r="F361">
        <v>3015</v>
      </c>
      <c r="G361">
        <v>2899</v>
      </c>
      <c r="H361">
        <v>8076</v>
      </c>
      <c r="I361">
        <v>5749</v>
      </c>
      <c r="J361">
        <v>15596</v>
      </c>
      <c r="K361">
        <v>9294</v>
      </c>
      <c r="L361">
        <v>4446</v>
      </c>
      <c r="M361">
        <v>2726</v>
      </c>
      <c r="N361">
        <v>6302</v>
      </c>
      <c r="O361">
        <v>2589</v>
      </c>
      <c r="AF361">
        <v>245</v>
      </c>
      <c r="AH361">
        <v>0</v>
      </c>
      <c r="AI361">
        <v>2276</v>
      </c>
      <c r="AJ361">
        <v>9294</v>
      </c>
    </row>
    <row r="362" spans="1:36" x14ac:dyDescent="0.25">
      <c r="A362" t="s">
        <v>346</v>
      </c>
      <c r="B362" t="s">
        <v>307</v>
      </c>
      <c r="C362">
        <v>7159</v>
      </c>
      <c r="D362">
        <v>592</v>
      </c>
      <c r="E362">
        <v>490</v>
      </c>
      <c r="F362">
        <v>424</v>
      </c>
      <c r="G362">
        <v>5552</v>
      </c>
      <c r="H362">
        <v>5853</v>
      </c>
      <c r="I362">
        <v>5148</v>
      </c>
      <c r="J362">
        <v>13012</v>
      </c>
      <c r="K362">
        <v>8345</v>
      </c>
      <c r="L362">
        <v>4841</v>
      </c>
      <c r="M362">
        <v>1026</v>
      </c>
      <c r="N362">
        <v>4666</v>
      </c>
      <c r="O362">
        <v>2420</v>
      </c>
      <c r="AF362">
        <v>1037</v>
      </c>
      <c r="AH362">
        <v>0</v>
      </c>
      <c r="AI362">
        <v>0</v>
      </c>
      <c r="AJ362">
        <v>8345</v>
      </c>
    </row>
    <row r="363" spans="1:36" x14ac:dyDescent="0.25">
      <c r="A363" t="s">
        <v>449</v>
      </c>
      <c r="B363" t="s">
        <v>307</v>
      </c>
      <c r="C363">
        <v>7065</v>
      </c>
      <c r="D363">
        <v>627</v>
      </c>
      <c r="E363">
        <v>505</v>
      </c>
      <c r="F363">
        <v>566</v>
      </c>
      <c r="G363">
        <v>5207</v>
      </c>
      <c r="H363">
        <v>5909</v>
      </c>
      <c r="I363">
        <v>4302</v>
      </c>
      <c r="J363">
        <v>12974</v>
      </c>
      <c r="K363">
        <v>8333</v>
      </c>
      <c r="L363">
        <v>3705</v>
      </c>
      <c r="M363">
        <v>886</v>
      </c>
      <c r="N363">
        <v>4641</v>
      </c>
      <c r="O363">
        <v>2420</v>
      </c>
      <c r="AF363">
        <v>221</v>
      </c>
      <c r="AH363">
        <v>0</v>
      </c>
      <c r="AI363">
        <v>0</v>
      </c>
      <c r="AJ363">
        <v>8333</v>
      </c>
    </row>
    <row r="364" spans="1:36" x14ac:dyDescent="0.25">
      <c r="A364" t="s">
        <v>450</v>
      </c>
      <c r="B364" t="s">
        <v>307</v>
      </c>
      <c r="C364">
        <v>5637</v>
      </c>
      <c r="D364">
        <v>200</v>
      </c>
      <c r="E364">
        <v>577</v>
      </c>
      <c r="F364">
        <v>584</v>
      </c>
      <c r="G364">
        <v>4203</v>
      </c>
      <c r="H364">
        <v>5225</v>
      </c>
      <c r="I364">
        <v>4582</v>
      </c>
      <c r="J364">
        <v>10863</v>
      </c>
      <c r="K364">
        <v>6177</v>
      </c>
      <c r="L364">
        <v>2599</v>
      </c>
      <c r="M364">
        <v>687</v>
      </c>
      <c r="N364">
        <v>4686</v>
      </c>
      <c r="O364">
        <v>1152</v>
      </c>
      <c r="AF364">
        <v>238</v>
      </c>
      <c r="AH364">
        <v>0</v>
      </c>
      <c r="AI364">
        <v>0</v>
      </c>
      <c r="AJ364">
        <v>6177</v>
      </c>
    </row>
    <row r="365" spans="1:36" x14ac:dyDescent="0.25">
      <c r="A365" t="s">
        <v>451</v>
      </c>
      <c r="B365" t="s">
        <v>307</v>
      </c>
      <c r="C365">
        <v>4653</v>
      </c>
      <c r="D365">
        <v>233</v>
      </c>
      <c r="E365">
        <v>537</v>
      </c>
      <c r="F365">
        <v>451</v>
      </c>
      <c r="G365">
        <v>3349</v>
      </c>
      <c r="H365">
        <v>5448</v>
      </c>
      <c r="I365">
        <v>4455</v>
      </c>
      <c r="J365">
        <v>10101</v>
      </c>
      <c r="K365">
        <v>5894</v>
      </c>
      <c r="L365">
        <v>2158</v>
      </c>
      <c r="M365">
        <v>1244</v>
      </c>
      <c r="N365">
        <v>4207</v>
      </c>
      <c r="O365">
        <v>1048</v>
      </c>
      <c r="AF365">
        <v>200</v>
      </c>
      <c r="AH365">
        <v>0</v>
      </c>
      <c r="AI365">
        <v>0</v>
      </c>
      <c r="AJ365">
        <v>5894</v>
      </c>
    </row>
    <row r="366" spans="1:36" x14ac:dyDescent="0.25">
      <c r="A366" t="s">
        <v>452</v>
      </c>
      <c r="B366" t="s">
        <v>307</v>
      </c>
      <c r="C366">
        <v>4378</v>
      </c>
      <c r="D366">
        <v>165</v>
      </c>
      <c r="E366">
        <v>485</v>
      </c>
      <c r="F366">
        <v>411</v>
      </c>
      <c r="G366">
        <v>3128</v>
      </c>
      <c r="H366">
        <v>5214</v>
      </c>
      <c r="I366">
        <v>4561</v>
      </c>
      <c r="J366">
        <v>9592</v>
      </c>
      <c r="K366">
        <v>6566</v>
      </c>
      <c r="L366">
        <v>3238</v>
      </c>
      <c r="M366">
        <v>1415</v>
      </c>
      <c r="N366">
        <v>3026</v>
      </c>
      <c r="O366">
        <v>911</v>
      </c>
      <c r="AF366">
        <v>32</v>
      </c>
      <c r="AH366">
        <v>0</v>
      </c>
      <c r="AI366">
        <v>0</v>
      </c>
      <c r="AJ366">
        <v>6566</v>
      </c>
    </row>
    <row r="367" spans="1:36" x14ac:dyDescent="0.25">
      <c r="A367" t="s">
        <v>346</v>
      </c>
      <c r="B367" t="s">
        <v>310</v>
      </c>
      <c r="C367">
        <v>9351</v>
      </c>
      <c r="D367">
        <v>42</v>
      </c>
      <c r="E367">
        <v>0</v>
      </c>
      <c r="F367">
        <v>8370</v>
      </c>
      <c r="G367">
        <v>921</v>
      </c>
      <c r="H367">
        <v>12176</v>
      </c>
      <c r="I367">
        <v>5399</v>
      </c>
      <c r="J367">
        <v>21528</v>
      </c>
      <c r="K367">
        <v>14802</v>
      </c>
      <c r="L367">
        <v>4829</v>
      </c>
      <c r="M367">
        <v>3082</v>
      </c>
      <c r="N367">
        <v>6726</v>
      </c>
      <c r="O367">
        <v>9275</v>
      </c>
      <c r="AF367">
        <v>210</v>
      </c>
      <c r="AH367">
        <v>0</v>
      </c>
      <c r="AI367">
        <v>318</v>
      </c>
      <c r="AJ367">
        <v>14802</v>
      </c>
    </row>
    <row r="368" spans="1:36" x14ac:dyDescent="0.25">
      <c r="A368" t="s">
        <v>449</v>
      </c>
      <c r="B368" t="s">
        <v>310</v>
      </c>
      <c r="C368">
        <v>8039</v>
      </c>
      <c r="D368">
        <v>72</v>
      </c>
      <c r="E368">
        <v>0</v>
      </c>
      <c r="F368">
        <v>6765</v>
      </c>
      <c r="G368">
        <v>1148</v>
      </c>
      <c r="H368">
        <v>11760</v>
      </c>
      <c r="I368">
        <v>3821</v>
      </c>
      <c r="J368">
        <v>19798</v>
      </c>
      <c r="K368">
        <v>14604</v>
      </c>
      <c r="L368">
        <v>4000</v>
      </c>
      <c r="M368">
        <v>4165</v>
      </c>
      <c r="N368">
        <v>5195</v>
      </c>
      <c r="O368">
        <v>9275</v>
      </c>
      <c r="AF368">
        <v>106</v>
      </c>
      <c r="AH368">
        <v>0</v>
      </c>
      <c r="AI368">
        <v>200</v>
      </c>
      <c r="AJ368">
        <v>14604</v>
      </c>
    </row>
    <row r="369" spans="1:36" x14ac:dyDescent="0.25">
      <c r="A369" t="s">
        <v>450</v>
      </c>
      <c r="B369" t="s">
        <v>310</v>
      </c>
      <c r="C369">
        <v>7052</v>
      </c>
      <c r="D369">
        <v>78</v>
      </c>
      <c r="E369">
        <v>0</v>
      </c>
      <c r="F369">
        <v>6536</v>
      </c>
      <c r="G369">
        <v>410</v>
      </c>
      <c r="H369">
        <v>11388</v>
      </c>
      <c r="I369">
        <v>2810</v>
      </c>
      <c r="J369">
        <v>18440</v>
      </c>
      <c r="K369">
        <v>13766</v>
      </c>
      <c r="L369">
        <v>2510</v>
      </c>
      <c r="M369">
        <v>5777</v>
      </c>
      <c r="N369">
        <v>4673</v>
      </c>
      <c r="O369">
        <v>9275</v>
      </c>
      <c r="AF369">
        <v>162</v>
      </c>
      <c r="AH369">
        <v>0</v>
      </c>
      <c r="AI369">
        <v>187</v>
      </c>
      <c r="AJ369">
        <v>13766</v>
      </c>
    </row>
    <row r="370" spans="1:36" x14ac:dyDescent="0.25">
      <c r="A370" t="s">
        <v>451</v>
      </c>
      <c r="B370" t="s">
        <v>310</v>
      </c>
      <c r="C370">
        <v>8930</v>
      </c>
      <c r="D370">
        <v>97</v>
      </c>
      <c r="E370">
        <v>0</v>
      </c>
      <c r="F370">
        <v>6411</v>
      </c>
      <c r="G370">
        <v>2348</v>
      </c>
      <c r="H370">
        <v>28335</v>
      </c>
      <c r="I370">
        <v>12626</v>
      </c>
      <c r="J370">
        <v>37266</v>
      </c>
      <c r="K370">
        <v>27238</v>
      </c>
      <c r="L370">
        <v>8772</v>
      </c>
      <c r="M370">
        <v>9331</v>
      </c>
      <c r="N370">
        <v>10028</v>
      </c>
      <c r="O370">
        <v>9275</v>
      </c>
      <c r="AF370">
        <v>1476</v>
      </c>
      <c r="AH370">
        <v>0</v>
      </c>
      <c r="AI370">
        <v>4949</v>
      </c>
      <c r="AJ370">
        <v>27238</v>
      </c>
    </row>
    <row r="371" spans="1:36" x14ac:dyDescent="0.25">
      <c r="A371" t="s">
        <v>452</v>
      </c>
      <c r="B371" t="s">
        <v>310</v>
      </c>
      <c r="C371">
        <v>4955</v>
      </c>
      <c r="D371">
        <v>254</v>
      </c>
      <c r="E371">
        <v>0</v>
      </c>
      <c r="F371">
        <v>2451</v>
      </c>
      <c r="G371">
        <v>2202</v>
      </c>
      <c r="H371">
        <v>28620</v>
      </c>
      <c r="I371">
        <v>10280</v>
      </c>
      <c r="J371">
        <v>33575</v>
      </c>
      <c r="K371">
        <v>21824</v>
      </c>
      <c r="L371">
        <v>3752</v>
      </c>
      <c r="M371">
        <v>10946</v>
      </c>
      <c r="N371">
        <v>11752</v>
      </c>
      <c r="O371">
        <v>9275</v>
      </c>
      <c r="AF371">
        <v>920</v>
      </c>
      <c r="AH371">
        <v>0</v>
      </c>
      <c r="AI371">
        <v>4123</v>
      </c>
      <c r="AJ371">
        <v>21824</v>
      </c>
    </row>
    <row r="372" spans="1:36" x14ac:dyDescent="0.25">
      <c r="A372" t="s">
        <v>346</v>
      </c>
      <c r="B372" t="s">
        <v>313</v>
      </c>
      <c r="C372">
        <v>7022</v>
      </c>
      <c r="D372">
        <v>2185</v>
      </c>
      <c r="E372">
        <v>619</v>
      </c>
      <c r="F372">
        <v>3008</v>
      </c>
      <c r="G372">
        <v>1077</v>
      </c>
      <c r="H372">
        <v>5415</v>
      </c>
      <c r="I372">
        <v>2582</v>
      </c>
      <c r="J372">
        <v>12437</v>
      </c>
      <c r="K372">
        <v>5355</v>
      </c>
      <c r="L372">
        <v>2826</v>
      </c>
      <c r="M372">
        <v>501</v>
      </c>
      <c r="N372">
        <v>7081</v>
      </c>
      <c r="O372">
        <v>2898</v>
      </c>
      <c r="AF372">
        <v>461</v>
      </c>
      <c r="AH372">
        <v>0</v>
      </c>
      <c r="AI372">
        <v>322</v>
      </c>
      <c r="AJ372">
        <v>5355</v>
      </c>
    </row>
    <row r="373" spans="1:36" x14ac:dyDescent="0.25">
      <c r="A373" t="s">
        <v>449</v>
      </c>
      <c r="B373" t="s">
        <v>313</v>
      </c>
      <c r="C373">
        <v>6980</v>
      </c>
      <c r="D373">
        <v>1100</v>
      </c>
      <c r="E373">
        <v>523</v>
      </c>
      <c r="F373">
        <v>2949</v>
      </c>
      <c r="G373">
        <v>2212</v>
      </c>
      <c r="H373">
        <v>7024</v>
      </c>
      <c r="I373">
        <v>2628</v>
      </c>
      <c r="J373">
        <v>14005</v>
      </c>
      <c r="K373">
        <v>6952</v>
      </c>
      <c r="L373">
        <v>4168</v>
      </c>
      <c r="M373">
        <v>752</v>
      </c>
      <c r="N373">
        <v>7053</v>
      </c>
      <c r="O373">
        <v>2797</v>
      </c>
      <c r="AF373">
        <v>107</v>
      </c>
      <c r="AH373">
        <v>0</v>
      </c>
      <c r="AI373">
        <v>199</v>
      </c>
      <c r="AJ373">
        <v>6952</v>
      </c>
    </row>
    <row r="374" spans="1:36" x14ac:dyDescent="0.25">
      <c r="A374" t="s">
        <v>450</v>
      </c>
      <c r="B374" t="s">
        <v>313</v>
      </c>
      <c r="C374">
        <v>7014</v>
      </c>
      <c r="D374">
        <v>1281</v>
      </c>
      <c r="E374">
        <v>481</v>
      </c>
      <c r="F374">
        <v>2552</v>
      </c>
      <c r="G374">
        <v>2495</v>
      </c>
      <c r="H374">
        <v>7059</v>
      </c>
      <c r="I374">
        <v>2541</v>
      </c>
      <c r="J374">
        <v>14073</v>
      </c>
      <c r="K374">
        <v>7178</v>
      </c>
      <c r="L374">
        <v>3501</v>
      </c>
      <c r="M374">
        <v>998</v>
      </c>
      <c r="N374">
        <v>6895</v>
      </c>
      <c r="O374">
        <v>2797</v>
      </c>
      <c r="AF374">
        <v>403</v>
      </c>
      <c r="AH374">
        <v>0</v>
      </c>
      <c r="AI374">
        <v>222</v>
      </c>
      <c r="AJ374">
        <v>7178</v>
      </c>
    </row>
    <row r="375" spans="1:36" x14ac:dyDescent="0.25">
      <c r="A375" t="s">
        <v>451</v>
      </c>
      <c r="B375" t="s">
        <v>313</v>
      </c>
      <c r="C375">
        <v>5477</v>
      </c>
      <c r="D375">
        <v>1102</v>
      </c>
      <c r="E375">
        <v>687</v>
      </c>
      <c r="F375">
        <v>2328</v>
      </c>
      <c r="G375">
        <v>1211</v>
      </c>
      <c r="H375">
        <v>6872</v>
      </c>
      <c r="I375">
        <v>2677</v>
      </c>
      <c r="J375">
        <v>12349</v>
      </c>
      <c r="K375">
        <v>4650</v>
      </c>
      <c r="L375">
        <v>2541</v>
      </c>
      <c r="M375">
        <v>9</v>
      </c>
      <c r="N375">
        <v>7699</v>
      </c>
      <c r="O375">
        <v>2797</v>
      </c>
      <c r="AF375">
        <v>248</v>
      </c>
      <c r="AH375">
        <v>0</v>
      </c>
      <c r="AI375">
        <v>1976</v>
      </c>
      <c r="AJ375">
        <v>4650</v>
      </c>
    </row>
    <row r="376" spans="1:36" x14ac:dyDescent="0.25">
      <c r="A376" t="s">
        <v>452</v>
      </c>
      <c r="B376" t="s">
        <v>313</v>
      </c>
      <c r="C376">
        <v>4913</v>
      </c>
      <c r="D376">
        <v>525</v>
      </c>
      <c r="E376">
        <v>598</v>
      </c>
      <c r="F376">
        <v>2725</v>
      </c>
      <c r="G376">
        <v>908</v>
      </c>
      <c r="H376">
        <v>7019</v>
      </c>
      <c r="I376">
        <v>2852</v>
      </c>
      <c r="J376">
        <v>11932</v>
      </c>
      <c r="K376">
        <v>3777</v>
      </c>
      <c r="L376">
        <v>1689</v>
      </c>
      <c r="M376">
        <v>208</v>
      </c>
      <c r="N376">
        <v>8156</v>
      </c>
      <c r="O376">
        <v>2567</v>
      </c>
      <c r="AF376">
        <v>133</v>
      </c>
      <c r="AH376">
        <v>0</v>
      </c>
      <c r="AI376">
        <v>2263</v>
      </c>
      <c r="AJ376">
        <v>3777</v>
      </c>
    </row>
    <row r="377" spans="1:36" x14ac:dyDescent="0.25">
      <c r="A377" t="s">
        <v>346</v>
      </c>
      <c r="B377" t="s">
        <v>316</v>
      </c>
      <c r="C377">
        <v>14339</v>
      </c>
      <c r="D377">
        <v>1795</v>
      </c>
      <c r="E377">
        <v>7051</v>
      </c>
      <c r="F377">
        <v>2228</v>
      </c>
      <c r="G377">
        <v>3084</v>
      </c>
      <c r="H377">
        <v>5876</v>
      </c>
      <c r="I377">
        <v>4122</v>
      </c>
      <c r="J377">
        <v>20215</v>
      </c>
      <c r="K377">
        <v>11874</v>
      </c>
      <c r="L377">
        <v>8379</v>
      </c>
      <c r="M377">
        <v>603</v>
      </c>
      <c r="N377">
        <v>8341</v>
      </c>
      <c r="O377">
        <v>2163</v>
      </c>
      <c r="AF377">
        <v>368</v>
      </c>
      <c r="AH377">
        <v>0</v>
      </c>
      <c r="AI377">
        <v>3552</v>
      </c>
      <c r="AJ377">
        <v>11874</v>
      </c>
    </row>
    <row r="378" spans="1:36" x14ac:dyDescent="0.25">
      <c r="A378" t="s">
        <v>449</v>
      </c>
      <c r="B378" t="s">
        <v>316</v>
      </c>
      <c r="C378">
        <v>10115</v>
      </c>
      <c r="D378">
        <v>1838</v>
      </c>
      <c r="E378">
        <v>2988</v>
      </c>
      <c r="F378">
        <v>2068</v>
      </c>
      <c r="G378">
        <v>3049</v>
      </c>
      <c r="H378">
        <v>5967</v>
      </c>
      <c r="I378">
        <v>3827</v>
      </c>
      <c r="J378">
        <v>16082</v>
      </c>
      <c r="K378">
        <v>8203</v>
      </c>
      <c r="L378">
        <v>5121</v>
      </c>
      <c r="M378">
        <v>4</v>
      </c>
      <c r="N378">
        <v>7878</v>
      </c>
      <c r="O378">
        <v>2164</v>
      </c>
      <c r="AF378">
        <v>332</v>
      </c>
      <c r="AH378">
        <v>0</v>
      </c>
      <c r="AI378">
        <v>3386</v>
      </c>
      <c r="AJ378">
        <v>8203</v>
      </c>
    </row>
    <row r="379" spans="1:36" x14ac:dyDescent="0.25">
      <c r="A379" t="s">
        <v>450</v>
      </c>
      <c r="B379" t="s">
        <v>316</v>
      </c>
      <c r="C379">
        <v>10059</v>
      </c>
      <c r="D379">
        <v>2841</v>
      </c>
      <c r="E379">
        <v>2944</v>
      </c>
      <c r="F379">
        <v>1606</v>
      </c>
      <c r="G379">
        <v>2526</v>
      </c>
      <c r="H379">
        <v>4965</v>
      </c>
      <c r="I379">
        <v>3402</v>
      </c>
      <c r="J379">
        <v>15024</v>
      </c>
      <c r="K379">
        <v>7444</v>
      </c>
      <c r="L379">
        <v>3838</v>
      </c>
      <c r="M379">
        <v>1152</v>
      </c>
      <c r="N379">
        <v>7580</v>
      </c>
      <c r="O379">
        <v>2164</v>
      </c>
      <c r="AF379">
        <v>301</v>
      </c>
      <c r="AH379">
        <v>0</v>
      </c>
      <c r="AI379">
        <v>3453</v>
      </c>
      <c r="AJ379">
        <v>7444</v>
      </c>
    </row>
    <row r="380" spans="1:36" x14ac:dyDescent="0.25">
      <c r="A380" t="s">
        <v>451</v>
      </c>
      <c r="B380" t="s">
        <v>316</v>
      </c>
      <c r="C380">
        <v>6169</v>
      </c>
      <c r="D380">
        <v>2026</v>
      </c>
      <c r="E380">
        <v>1104</v>
      </c>
      <c r="F380">
        <v>1489</v>
      </c>
      <c r="G380">
        <v>1454</v>
      </c>
      <c r="H380">
        <v>5167</v>
      </c>
      <c r="I380">
        <v>3521</v>
      </c>
      <c r="J380">
        <v>11336</v>
      </c>
      <c r="K380">
        <v>5163</v>
      </c>
      <c r="L380">
        <v>2561</v>
      </c>
      <c r="M380">
        <v>1258</v>
      </c>
      <c r="N380">
        <v>6173</v>
      </c>
      <c r="O380">
        <v>2164</v>
      </c>
      <c r="AF380">
        <v>123</v>
      </c>
      <c r="AH380">
        <v>0</v>
      </c>
      <c r="AI380">
        <v>2432</v>
      </c>
      <c r="AJ380">
        <v>5163</v>
      </c>
    </row>
    <row r="381" spans="1:36" x14ac:dyDescent="0.25">
      <c r="A381" t="s">
        <v>452</v>
      </c>
      <c r="B381" t="s">
        <v>316</v>
      </c>
      <c r="C381">
        <v>5683</v>
      </c>
      <c r="D381">
        <v>2194</v>
      </c>
      <c r="E381">
        <v>1184</v>
      </c>
      <c r="F381">
        <v>791</v>
      </c>
      <c r="G381">
        <v>1407</v>
      </c>
      <c r="H381">
        <v>5081</v>
      </c>
      <c r="I381">
        <v>3040</v>
      </c>
      <c r="J381">
        <v>10765</v>
      </c>
      <c r="K381">
        <v>4619</v>
      </c>
      <c r="L381">
        <v>1814</v>
      </c>
      <c r="M381">
        <v>1275</v>
      </c>
      <c r="N381">
        <v>6146</v>
      </c>
      <c r="O381">
        <v>1731</v>
      </c>
      <c r="AF381">
        <v>143</v>
      </c>
      <c r="AH381">
        <v>0</v>
      </c>
      <c r="AI381">
        <v>2358</v>
      </c>
      <c r="AJ381">
        <v>4619</v>
      </c>
    </row>
    <row r="382" spans="1:36" x14ac:dyDescent="0.25">
      <c r="A382" t="s">
        <v>346</v>
      </c>
      <c r="B382" t="s">
        <v>319</v>
      </c>
      <c r="C382">
        <v>24204</v>
      </c>
      <c r="D382">
        <v>4437</v>
      </c>
      <c r="E382">
        <v>2836</v>
      </c>
      <c r="F382">
        <v>13331</v>
      </c>
      <c r="G382">
        <v>3465</v>
      </c>
      <c r="H382">
        <v>9933</v>
      </c>
      <c r="I382">
        <v>3996</v>
      </c>
      <c r="J382">
        <v>34137</v>
      </c>
      <c r="K382">
        <v>23037</v>
      </c>
      <c r="L382">
        <v>12662</v>
      </c>
      <c r="M382">
        <v>1352</v>
      </c>
      <c r="N382">
        <v>11100</v>
      </c>
      <c r="O382">
        <v>7621</v>
      </c>
      <c r="AF382">
        <v>4115</v>
      </c>
      <c r="AH382">
        <v>0</v>
      </c>
      <c r="AI382">
        <v>1347</v>
      </c>
      <c r="AJ382">
        <v>23037</v>
      </c>
    </row>
    <row r="383" spans="1:36" x14ac:dyDescent="0.25">
      <c r="A383" t="s">
        <v>449</v>
      </c>
      <c r="B383" t="s">
        <v>319</v>
      </c>
      <c r="C383">
        <v>18697</v>
      </c>
      <c r="D383">
        <v>2509</v>
      </c>
      <c r="E383">
        <v>2229</v>
      </c>
      <c r="F383">
        <v>9106</v>
      </c>
      <c r="G383">
        <v>4700</v>
      </c>
      <c r="H383">
        <v>10344</v>
      </c>
      <c r="I383">
        <v>4350</v>
      </c>
      <c r="J383">
        <v>29041</v>
      </c>
      <c r="K383">
        <v>18864</v>
      </c>
      <c r="L383">
        <v>9226</v>
      </c>
      <c r="M383">
        <v>2315</v>
      </c>
      <c r="N383">
        <v>10177</v>
      </c>
      <c r="O383">
        <v>6948</v>
      </c>
      <c r="AF383">
        <v>3840</v>
      </c>
      <c r="AH383">
        <v>0</v>
      </c>
      <c r="AI383">
        <v>908</v>
      </c>
      <c r="AJ383">
        <v>18864</v>
      </c>
    </row>
    <row r="384" spans="1:36" x14ac:dyDescent="0.25">
      <c r="A384" t="s">
        <v>450</v>
      </c>
      <c r="B384" t="s">
        <v>319</v>
      </c>
      <c r="C384">
        <v>15020</v>
      </c>
      <c r="D384">
        <v>2174</v>
      </c>
      <c r="E384">
        <v>1903</v>
      </c>
      <c r="F384">
        <v>7827</v>
      </c>
      <c r="G384">
        <v>3006</v>
      </c>
      <c r="H384">
        <v>8480</v>
      </c>
      <c r="I384">
        <v>4397</v>
      </c>
      <c r="J384">
        <v>23500</v>
      </c>
      <c r="K384">
        <v>14058</v>
      </c>
      <c r="L384">
        <v>6912</v>
      </c>
      <c r="M384">
        <v>3166</v>
      </c>
      <c r="N384">
        <v>9442</v>
      </c>
      <c r="O384">
        <v>6508</v>
      </c>
      <c r="AF384">
        <v>856</v>
      </c>
      <c r="AH384">
        <v>0</v>
      </c>
      <c r="AI384">
        <v>890</v>
      </c>
      <c r="AJ384">
        <v>14058</v>
      </c>
    </row>
    <row r="385" spans="1:36" x14ac:dyDescent="0.25">
      <c r="A385" t="s">
        <v>451</v>
      </c>
      <c r="B385" t="s">
        <v>319</v>
      </c>
      <c r="C385">
        <v>11142</v>
      </c>
      <c r="D385">
        <v>980</v>
      </c>
      <c r="E385">
        <v>1526</v>
      </c>
      <c r="F385">
        <v>6169</v>
      </c>
      <c r="G385">
        <v>2126</v>
      </c>
      <c r="H385">
        <v>8055</v>
      </c>
      <c r="I385">
        <v>4129</v>
      </c>
      <c r="J385">
        <v>19198</v>
      </c>
      <c r="K385">
        <v>11144</v>
      </c>
      <c r="L385">
        <v>6261</v>
      </c>
      <c r="M385">
        <v>2120</v>
      </c>
      <c r="N385">
        <v>8054</v>
      </c>
      <c r="O385">
        <v>6388</v>
      </c>
      <c r="AF385">
        <v>147</v>
      </c>
      <c r="AH385">
        <v>0</v>
      </c>
      <c r="AI385">
        <v>57</v>
      </c>
      <c r="AJ385">
        <v>11144</v>
      </c>
    </row>
    <row r="386" spans="1:36" x14ac:dyDescent="0.25">
      <c r="A386" t="s">
        <v>452</v>
      </c>
      <c r="B386" t="s">
        <v>319</v>
      </c>
      <c r="C386">
        <v>9647</v>
      </c>
      <c r="D386">
        <v>563</v>
      </c>
      <c r="E386">
        <v>843</v>
      </c>
      <c r="F386">
        <v>5507</v>
      </c>
      <c r="G386">
        <v>2366</v>
      </c>
      <c r="H386">
        <v>7586</v>
      </c>
      <c r="I386">
        <v>4220</v>
      </c>
      <c r="J386">
        <v>17233</v>
      </c>
      <c r="K386">
        <v>9632</v>
      </c>
      <c r="L386">
        <v>6133</v>
      </c>
      <c r="M386">
        <v>1723</v>
      </c>
      <c r="N386">
        <v>7602</v>
      </c>
      <c r="O386">
        <v>6084</v>
      </c>
      <c r="AF386">
        <v>102</v>
      </c>
      <c r="AH386">
        <v>0</v>
      </c>
      <c r="AI386">
        <v>42</v>
      </c>
      <c r="AJ386">
        <v>9632</v>
      </c>
    </row>
    <row r="387" spans="1:36" x14ac:dyDescent="0.25">
      <c r="A387" t="s">
        <v>346</v>
      </c>
      <c r="B387" t="s">
        <v>322</v>
      </c>
      <c r="C387">
        <v>7751</v>
      </c>
      <c r="D387">
        <v>238</v>
      </c>
      <c r="E387">
        <v>2068</v>
      </c>
      <c r="F387">
        <v>1582</v>
      </c>
      <c r="G387">
        <v>3618</v>
      </c>
      <c r="H387">
        <v>4054</v>
      </c>
      <c r="I387">
        <v>3380</v>
      </c>
      <c r="J387">
        <v>11806</v>
      </c>
      <c r="K387">
        <v>3239</v>
      </c>
      <c r="L387">
        <v>2157</v>
      </c>
      <c r="M387">
        <v>102</v>
      </c>
      <c r="N387">
        <v>8567</v>
      </c>
      <c r="O387">
        <v>1870</v>
      </c>
      <c r="AF387">
        <v>92</v>
      </c>
      <c r="AH387">
        <v>0</v>
      </c>
      <c r="AI387">
        <v>242</v>
      </c>
      <c r="AJ387">
        <v>3239</v>
      </c>
    </row>
    <row r="388" spans="1:36" x14ac:dyDescent="0.25">
      <c r="A388" t="s">
        <v>449</v>
      </c>
      <c r="B388" t="s">
        <v>322</v>
      </c>
      <c r="C388">
        <v>7640</v>
      </c>
      <c r="D388">
        <v>553</v>
      </c>
      <c r="E388">
        <v>1768</v>
      </c>
      <c r="F388">
        <v>2330</v>
      </c>
      <c r="G388">
        <v>2818</v>
      </c>
      <c r="H388">
        <v>3943</v>
      </c>
      <c r="I388">
        <v>2824</v>
      </c>
      <c r="J388">
        <v>11583</v>
      </c>
      <c r="K388">
        <v>3889</v>
      </c>
      <c r="L388">
        <v>2214</v>
      </c>
      <c r="M388">
        <v>175</v>
      </c>
      <c r="N388">
        <v>7694</v>
      </c>
      <c r="O388">
        <v>1834</v>
      </c>
      <c r="AF388">
        <v>93</v>
      </c>
      <c r="AH388">
        <v>0</v>
      </c>
      <c r="AI388">
        <v>171</v>
      </c>
      <c r="AJ388">
        <v>3889</v>
      </c>
    </row>
    <row r="389" spans="1:36" x14ac:dyDescent="0.25">
      <c r="A389" t="s">
        <v>450</v>
      </c>
      <c r="B389" t="s">
        <v>322</v>
      </c>
      <c r="C389">
        <v>5543</v>
      </c>
      <c r="D389">
        <v>195</v>
      </c>
      <c r="E389">
        <v>1272</v>
      </c>
      <c r="F389">
        <v>2132</v>
      </c>
      <c r="G389">
        <v>1793</v>
      </c>
      <c r="H389">
        <v>3195</v>
      </c>
      <c r="I389">
        <v>2067</v>
      </c>
      <c r="J389">
        <v>8738</v>
      </c>
      <c r="K389">
        <v>2854</v>
      </c>
      <c r="L389">
        <v>1735</v>
      </c>
      <c r="M389">
        <v>156</v>
      </c>
      <c r="N389">
        <v>5884</v>
      </c>
      <c r="O389">
        <v>1834</v>
      </c>
      <c r="AF389">
        <v>162</v>
      </c>
      <c r="AH389">
        <v>0</v>
      </c>
      <c r="AI389">
        <v>102</v>
      </c>
      <c r="AJ389">
        <v>2854</v>
      </c>
    </row>
    <row r="390" spans="1:36" x14ac:dyDescent="0.25">
      <c r="A390" t="s">
        <v>451</v>
      </c>
      <c r="B390" t="s">
        <v>322</v>
      </c>
      <c r="C390">
        <v>4735</v>
      </c>
      <c r="D390">
        <v>41</v>
      </c>
      <c r="E390">
        <v>1374</v>
      </c>
      <c r="F390">
        <v>1689</v>
      </c>
      <c r="G390">
        <v>1508</v>
      </c>
      <c r="H390">
        <v>2466</v>
      </c>
      <c r="I390">
        <v>1808</v>
      </c>
      <c r="J390">
        <v>7202</v>
      </c>
      <c r="K390">
        <v>2026</v>
      </c>
      <c r="L390">
        <v>1106</v>
      </c>
      <c r="M390">
        <v>69</v>
      </c>
      <c r="N390">
        <v>5176</v>
      </c>
      <c r="O390">
        <v>1834</v>
      </c>
      <c r="AF390">
        <v>128</v>
      </c>
      <c r="AH390">
        <v>0</v>
      </c>
      <c r="AI390">
        <v>4</v>
      </c>
      <c r="AJ390">
        <v>2026</v>
      </c>
    </row>
    <row r="391" spans="1:36" x14ac:dyDescent="0.25">
      <c r="A391" t="s">
        <v>452</v>
      </c>
      <c r="B391" t="s">
        <v>322</v>
      </c>
      <c r="C391">
        <v>4611</v>
      </c>
      <c r="D391">
        <v>86</v>
      </c>
      <c r="E391">
        <v>1492</v>
      </c>
      <c r="F391">
        <v>1516</v>
      </c>
      <c r="G391">
        <v>1414</v>
      </c>
      <c r="H391">
        <v>2001</v>
      </c>
      <c r="I391">
        <v>1504</v>
      </c>
      <c r="J391">
        <v>6612</v>
      </c>
      <c r="K391">
        <v>1735</v>
      </c>
      <c r="L391">
        <v>866</v>
      </c>
      <c r="M391">
        <v>0</v>
      </c>
      <c r="N391">
        <v>4877</v>
      </c>
      <c r="O391">
        <v>1834</v>
      </c>
      <c r="AF391">
        <v>218</v>
      </c>
      <c r="AH391">
        <v>0</v>
      </c>
      <c r="AI391">
        <v>2</v>
      </c>
      <c r="AJ391">
        <v>1735</v>
      </c>
    </row>
    <row r="392" spans="1:36" x14ac:dyDescent="0.25">
      <c r="A392" t="s">
        <v>346</v>
      </c>
      <c r="B392" t="s">
        <v>325</v>
      </c>
      <c r="C392">
        <v>12960</v>
      </c>
      <c r="D392">
        <v>896</v>
      </c>
      <c r="E392">
        <v>810</v>
      </c>
      <c r="F392">
        <v>217</v>
      </c>
      <c r="G392">
        <v>10941</v>
      </c>
      <c r="H392">
        <v>1470</v>
      </c>
      <c r="I392">
        <v>883</v>
      </c>
      <c r="J392">
        <v>14430</v>
      </c>
      <c r="K392">
        <v>4623</v>
      </c>
      <c r="L392">
        <v>2384</v>
      </c>
      <c r="M392">
        <v>0</v>
      </c>
      <c r="N392">
        <v>9807</v>
      </c>
      <c r="O392">
        <v>3282</v>
      </c>
      <c r="AF392">
        <v>232</v>
      </c>
      <c r="AH392">
        <v>0</v>
      </c>
      <c r="AI392">
        <v>0</v>
      </c>
      <c r="AJ392">
        <v>4623</v>
      </c>
    </row>
    <row r="393" spans="1:36" x14ac:dyDescent="0.25">
      <c r="A393" t="s">
        <v>449</v>
      </c>
      <c r="B393" t="s">
        <v>325</v>
      </c>
      <c r="C393">
        <v>11966</v>
      </c>
      <c r="D393">
        <v>880</v>
      </c>
      <c r="E393">
        <v>200</v>
      </c>
      <c r="F393">
        <v>301</v>
      </c>
      <c r="G393">
        <v>10506</v>
      </c>
      <c r="H393">
        <v>1371</v>
      </c>
      <c r="I393">
        <v>882</v>
      </c>
      <c r="J393">
        <v>13337</v>
      </c>
      <c r="K393">
        <v>4893</v>
      </c>
      <c r="L393">
        <v>2683</v>
      </c>
      <c r="M393">
        <v>0</v>
      </c>
      <c r="N393">
        <v>8444</v>
      </c>
      <c r="O393">
        <v>2462</v>
      </c>
      <c r="AF393">
        <v>227</v>
      </c>
      <c r="AH393">
        <v>0</v>
      </c>
      <c r="AI393">
        <v>0</v>
      </c>
      <c r="AJ393">
        <v>4893</v>
      </c>
    </row>
    <row r="394" spans="1:36" x14ac:dyDescent="0.25">
      <c r="A394" t="s">
        <v>450</v>
      </c>
      <c r="B394" t="s">
        <v>325</v>
      </c>
      <c r="C394">
        <v>9292</v>
      </c>
      <c r="D394">
        <v>355</v>
      </c>
      <c r="E394">
        <v>0</v>
      </c>
      <c r="F394">
        <v>112</v>
      </c>
      <c r="G394">
        <v>8755</v>
      </c>
      <c r="H394">
        <v>1327</v>
      </c>
      <c r="I394">
        <v>910</v>
      </c>
      <c r="J394">
        <v>10619</v>
      </c>
      <c r="K394">
        <v>4606</v>
      </c>
      <c r="L394">
        <v>2722</v>
      </c>
      <c r="M394">
        <v>0</v>
      </c>
      <c r="N394">
        <v>6013</v>
      </c>
      <c r="O394">
        <v>2276</v>
      </c>
      <c r="AF394">
        <v>83</v>
      </c>
      <c r="AH394">
        <v>0</v>
      </c>
      <c r="AI394">
        <v>0</v>
      </c>
      <c r="AJ394">
        <v>4606</v>
      </c>
    </row>
    <row r="395" spans="1:36" x14ac:dyDescent="0.25">
      <c r="A395" t="s">
        <v>451</v>
      </c>
      <c r="B395" t="s">
        <v>325</v>
      </c>
      <c r="C395">
        <v>7144</v>
      </c>
      <c r="D395">
        <v>422</v>
      </c>
      <c r="E395">
        <v>0</v>
      </c>
      <c r="F395">
        <v>99</v>
      </c>
      <c r="G395">
        <v>6546</v>
      </c>
      <c r="H395">
        <v>1339</v>
      </c>
      <c r="I395">
        <v>932</v>
      </c>
      <c r="J395">
        <v>8483</v>
      </c>
      <c r="K395">
        <v>3241</v>
      </c>
      <c r="L395">
        <v>1839</v>
      </c>
      <c r="M395">
        <v>0</v>
      </c>
      <c r="N395">
        <v>5242</v>
      </c>
      <c r="O395">
        <v>2276</v>
      </c>
      <c r="AF395">
        <v>77</v>
      </c>
      <c r="AH395">
        <v>0</v>
      </c>
      <c r="AI395">
        <v>0</v>
      </c>
      <c r="AJ395">
        <v>3241</v>
      </c>
    </row>
    <row r="396" spans="1:36" x14ac:dyDescent="0.25">
      <c r="A396" t="s">
        <v>452</v>
      </c>
      <c r="B396" t="s">
        <v>325</v>
      </c>
      <c r="C396">
        <v>7333</v>
      </c>
      <c r="D396">
        <v>95</v>
      </c>
      <c r="E396">
        <v>0</v>
      </c>
      <c r="F396">
        <v>130</v>
      </c>
      <c r="G396">
        <v>7030</v>
      </c>
      <c r="H396">
        <v>1270</v>
      </c>
      <c r="I396">
        <v>924</v>
      </c>
      <c r="J396">
        <v>8603</v>
      </c>
      <c r="K396">
        <v>4026</v>
      </c>
      <c r="L396">
        <v>2611</v>
      </c>
      <c r="M396">
        <v>4</v>
      </c>
      <c r="N396">
        <v>4577</v>
      </c>
      <c r="O396">
        <v>2253</v>
      </c>
      <c r="AF396">
        <v>69</v>
      </c>
      <c r="AH396">
        <v>0</v>
      </c>
      <c r="AI396">
        <v>0</v>
      </c>
      <c r="AJ396">
        <v>4026</v>
      </c>
    </row>
    <row r="397" spans="1:36" x14ac:dyDescent="0.25">
      <c r="A397" t="s">
        <v>346</v>
      </c>
      <c r="B397" t="s">
        <v>331</v>
      </c>
      <c r="C397">
        <v>1163</v>
      </c>
      <c r="D397">
        <v>163</v>
      </c>
      <c r="E397">
        <v>899</v>
      </c>
      <c r="F397">
        <v>96</v>
      </c>
      <c r="G397">
        <v>0</v>
      </c>
      <c r="H397">
        <v>540</v>
      </c>
      <c r="I397">
        <v>356</v>
      </c>
      <c r="J397">
        <v>1703</v>
      </c>
      <c r="K397">
        <v>364</v>
      </c>
      <c r="L397">
        <v>0</v>
      </c>
      <c r="M397">
        <v>0</v>
      </c>
      <c r="N397">
        <v>1339</v>
      </c>
      <c r="O397">
        <v>1016</v>
      </c>
      <c r="AF397">
        <v>221</v>
      </c>
      <c r="AH397">
        <v>0</v>
      </c>
      <c r="AI397">
        <v>0</v>
      </c>
      <c r="AJ397">
        <v>364</v>
      </c>
    </row>
    <row r="398" spans="1:36" x14ac:dyDescent="0.25">
      <c r="A398" t="s">
        <v>449</v>
      </c>
      <c r="B398" t="s">
        <v>331</v>
      </c>
      <c r="C398">
        <v>1000</v>
      </c>
      <c r="D398">
        <v>51</v>
      </c>
      <c r="E398">
        <v>860</v>
      </c>
      <c r="F398">
        <v>85</v>
      </c>
      <c r="G398">
        <v>0</v>
      </c>
      <c r="H398">
        <v>555</v>
      </c>
      <c r="I398">
        <v>391</v>
      </c>
      <c r="J398">
        <v>1556</v>
      </c>
      <c r="K398">
        <v>122</v>
      </c>
      <c r="L398">
        <v>0</v>
      </c>
      <c r="M398">
        <v>0</v>
      </c>
      <c r="N398">
        <v>1434</v>
      </c>
      <c r="O398">
        <v>1011</v>
      </c>
      <c r="AF398">
        <v>33</v>
      </c>
      <c r="AH398">
        <v>0</v>
      </c>
      <c r="AI398">
        <v>0</v>
      </c>
      <c r="AJ398">
        <v>122</v>
      </c>
    </row>
    <row r="399" spans="1:36" x14ac:dyDescent="0.25">
      <c r="A399" t="s">
        <v>450</v>
      </c>
      <c r="B399" t="s">
        <v>331</v>
      </c>
      <c r="C399">
        <v>851</v>
      </c>
      <c r="D399">
        <v>58</v>
      </c>
      <c r="E399">
        <v>480</v>
      </c>
      <c r="F399">
        <v>312</v>
      </c>
      <c r="G399">
        <v>0</v>
      </c>
      <c r="H399">
        <v>564</v>
      </c>
      <c r="I399">
        <v>412</v>
      </c>
      <c r="J399">
        <v>1416</v>
      </c>
      <c r="K399">
        <v>166</v>
      </c>
      <c r="L399">
        <v>0</v>
      </c>
      <c r="M399">
        <v>0</v>
      </c>
      <c r="N399">
        <v>1249</v>
      </c>
      <c r="O399">
        <v>579</v>
      </c>
      <c r="AF399">
        <v>48</v>
      </c>
      <c r="AH399">
        <v>0</v>
      </c>
      <c r="AI399">
        <v>0</v>
      </c>
      <c r="AJ399">
        <v>166</v>
      </c>
    </row>
    <row r="400" spans="1:36" x14ac:dyDescent="0.25">
      <c r="A400" t="s">
        <v>451</v>
      </c>
      <c r="B400" t="s">
        <v>331</v>
      </c>
      <c r="C400">
        <v>483</v>
      </c>
      <c r="D400">
        <v>36</v>
      </c>
      <c r="E400">
        <v>201</v>
      </c>
      <c r="F400">
        <v>236</v>
      </c>
      <c r="G400">
        <v>0</v>
      </c>
      <c r="H400">
        <v>612</v>
      </c>
      <c r="I400">
        <v>452</v>
      </c>
      <c r="J400">
        <v>1094</v>
      </c>
      <c r="K400">
        <v>79</v>
      </c>
      <c r="L400">
        <v>0</v>
      </c>
      <c r="M400">
        <v>0</v>
      </c>
      <c r="N400">
        <v>1016</v>
      </c>
      <c r="O400">
        <v>579</v>
      </c>
      <c r="AF400">
        <v>31</v>
      </c>
      <c r="AH400">
        <v>0</v>
      </c>
      <c r="AI400">
        <v>0</v>
      </c>
      <c r="AJ400">
        <v>79</v>
      </c>
    </row>
    <row r="401" spans="1:36" x14ac:dyDescent="0.25">
      <c r="A401" t="s">
        <v>452</v>
      </c>
      <c r="B401" t="s">
        <v>331</v>
      </c>
      <c r="C401">
        <v>414</v>
      </c>
      <c r="D401">
        <v>66</v>
      </c>
      <c r="E401">
        <v>180</v>
      </c>
      <c r="F401">
        <v>127</v>
      </c>
      <c r="G401">
        <v>0</v>
      </c>
      <c r="H401">
        <v>659</v>
      </c>
      <c r="I401">
        <v>496</v>
      </c>
      <c r="J401">
        <v>1073</v>
      </c>
      <c r="K401">
        <v>69</v>
      </c>
      <c r="L401">
        <v>0</v>
      </c>
      <c r="M401">
        <v>0</v>
      </c>
      <c r="N401">
        <v>1004</v>
      </c>
      <c r="O401">
        <v>576</v>
      </c>
      <c r="AF401">
        <v>27</v>
      </c>
      <c r="AH401">
        <v>0</v>
      </c>
      <c r="AI401">
        <v>0</v>
      </c>
      <c r="AJ401">
        <v>69</v>
      </c>
    </row>
    <row r="402" spans="1:36" x14ac:dyDescent="0.25">
      <c r="A402" t="s">
        <v>346</v>
      </c>
      <c r="B402" t="s">
        <v>334</v>
      </c>
      <c r="C402">
        <v>6842</v>
      </c>
      <c r="D402">
        <v>1450</v>
      </c>
      <c r="E402">
        <v>0</v>
      </c>
      <c r="F402">
        <v>2221</v>
      </c>
      <c r="G402">
        <v>3003</v>
      </c>
      <c r="H402">
        <v>659</v>
      </c>
      <c r="I402">
        <v>131</v>
      </c>
      <c r="J402">
        <v>7501</v>
      </c>
      <c r="K402">
        <v>4874</v>
      </c>
      <c r="L402">
        <v>2321</v>
      </c>
      <c r="M402">
        <v>6</v>
      </c>
      <c r="N402">
        <v>2627</v>
      </c>
      <c r="O402">
        <v>1672</v>
      </c>
      <c r="AF402">
        <v>527</v>
      </c>
      <c r="AH402">
        <v>0</v>
      </c>
      <c r="AI402">
        <v>32</v>
      </c>
      <c r="AJ402">
        <v>4874</v>
      </c>
    </row>
    <row r="403" spans="1:36" x14ac:dyDescent="0.25">
      <c r="A403" t="s">
        <v>449</v>
      </c>
      <c r="B403" t="s">
        <v>334</v>
      </c>
      <c r="C403">
        <v>5782</v>
      </c>
      <c r="D403">
        <v>828</v>
      </c>
      <c r="E403">
        <v>0</v>
      </c>
      <c r="F403">
        <v>1579</v>
      </c>
      <c r="G403">
        <v>3254</v>
      </c>
      <c r="H403">
        <v>573</v>
      </c>
      <c r="I403">
        <v>96</v>
      </c>
      <c r="J403">
        <v>6355</v>
      </c>
      <c r="K403">
        <v>3932</v>
      </c>
      <c r="L403">
        <v>1915</v>
      </c>
      <c r="M403">
        <v>41</v>
      </c>
      <c r="N403">
        <v>2423</v>
      </c>
      <c r="O403">
        <v>1632</v>
      </c>
      <c r="AF403">
        <v>288</v>
      </c>
      <c r="AH403">
        <v>0</v>
      </c>
      <c r="AI403">
        <v>29</v>
      </c>
      <c r="AJ403">
        <v>3932</v>
      </c>
    </row>
    <row r="404" spans="1:36" x14ac:dyDescent="0.25">
      <c r="A404" t="s">
        <v>450</v>
      </c>
      <c r="B404" t="s">
        <v>334</v>
      </c>
      <c r="C404">
        <v>6255</v>
      </c>
      <c r="D404">
        <v>1494</v>
      </c>
      <c r="E404">
        <v>0</v>
      </c>
      <c r="F404">
        <v>1786</v>
      </c>
      <c r="G404">
        <v>2888</v>
      </c>
      <c r="H404">
        <v>289</v>
      </c>
      <c r="I404">
        <v>94</v>
      </c>
      <c r="J404">
        <v>6545</v>
      </c>
      <c r="K404">
        <v>4764</v>
      </c>
      <c r="L404">
        <v>1117</v>
      </c>
      <c r="M404">
        <v>0</v>
      </c>
      <c r="N404">
        <v>1781</v>
      </c>
      <c r="O404">
        <v>886</v>
      </c>
      <c r="AF404">
        <v>17</v>
      </c>
      <c r="AH404">
        <v>0</v>
      </c>
      <c r="AI404">
        <v>2</v>
      </c>
      <c r="AJ404">
        <v>4764</v>
      </c>
    </row>
    <row r="405" spans="1:36" x14ac:dyDescent="0.25">
      <c r="A405" t="s">
        <v>451</v>
      </c>
      <c r="B405" t="s">
        <v>334</v>
      </c>
      <c r="C405">
        <v>2862</v>
      </c>
      <c r="D405">
        <v>878</v>
      </c>
      <c r="E405">
        <v>0</v>
      </c>
      <c r="F405">
        <v>1131</v>
      </c>
      <c r="G405">
        <v>827</v>
      </c>
      <c r="H405">
        <v>207</v>
      </c>
      <c r="I405">
        <v>88</v>
      </c>
      <c r="J405">
        <v>3069</v>
      </c>
      <c r="K405">
        <v>1910</v>
      </c>
      <c r="L405">
        <v>630</v>
      </c>
      <c r="M405">
        <v>0</v>
      </c>
      <c r="N405">
        <v>1159</v>
      </c>
      <c r="O405">
        <v>432</v>
      </c>
      <c r="AF405">
        <v>15</v>
      </c>
      <c r="AH405">
        <v>0</v>
      </c>
      <c r="AI405">
        <v>2</v>
      </c>
      <c r="AJ405">
        <v>1910</v>
      </c>
    </row>
    <row r="406" spans="1:36" x14ac:dyDescent="0.25">
      <c r="A406" t="s">
        <v>452</v>
      </c>
      <c r="B406" t="s">
        <v>334</v>
      </c>
      <c r="C406">
        <v>2288</v>
      </c>
      <c r="D406">
        <v>131</v>
      </c>
      <c r="E406">
        <v>0</v>
      </c>
      <c r="F406">
        <v>585</v>
      </c>
      <c r="G406">
        <v>1454</v>
      </c>
      <c r="H406">
        <v>118</v>
      </c>
      <c r="I406">
        <v>81</v>
      </c>
      <c r="J406">
        <v>2405</v>
      </c>
      <c r="K406">
        <v>1480</v>
      </c>
      <c r="L406">
        <v>620</v>
      </c>
      <c r="M406">
        <v>0</v>
      </c>
      <c r="N406">
        <v>925</v>
      </c>
      <c r="O406">
        <v>420</v>
      </c>
      <c r="AF406">
        <v>8</v>
      </c>
      <c r="AH406">
        <v>0</v>
      </c>
      <c r="AI406">
        <v>4</v>
      </c>
      <c r="AJ406">
        <v>1480</v>
      </c>
    </row>
    <row r="407" spans="1:36" x14ac:dyDescent="0.25">
      <c r="A407" t="s">
        <v>346</v>
      </c>
      <c r="B407" t="s">
        <v>337</v>
      </c>
      <c r="C407">
        <v>11415</v>
      </c>
      <c r="D407">
        <v>961</v>
      </c>
      <c r="E407">
        <v>1194</v>
      </c>
      <c r="F407">
        <v>394</v>
      </c>
      <c r="G407">
        <v>8427</v>
      </c>
      <c r="H407">
        <v>1683</v>
      </c>
      <c r="I407">
        <v>1308</v>
      </c>
      <c r="J407">
        <v>13098</v>
      </c>
      <c r="K407">
        <v>11379</v>
      </c>
      <c r="L407">
        <v>8108</v>
      </c>
      <c r="M407">
        <v>0</v>
      </c>
      <c r="N407">
        <v>1719</v>
      </c>
      <c r="O407">
        <v>1362</v>
      </c>
      <c r="AF407">
        <v>113</v>
      </c>
      <c r="AH407">
        <v>0</v>
      </c>
      <c r="AI407">
        <v>120</v>
      </c>
      <c r="AJ407">
        <v>11379</v>
      </c>
    </row>
    <row r="408" spans="1:36" x14ac:dyDescent="0.25">
      <c r="A408" t="s">
        <v>449</v>
      </c>
      <c r="B408" t="s">
        <v>337</v>
      </c>
      <c r="C408">
        <v>9327</v>
      </c>
      <c r="D408">
        <v>746</v>
      </c>
      <c r="E408">
        <v>1119</v>
      </c>
      <c r="F408">
        <v>538</v>
      </c>
      <c r="G408">
        <v>6484</v>
      </c>
      <c r="H408">
        <v>1197</v>
      </c>
      <c r="I408">
        <v>847</v>
      </c>
      <c r="J408">
        <v>10524</v>
      </c>
      <c r="K408">
        <v>8474</v>
      </c>
      <c r="L408">
        <v>5363</v>
      </c>
      <c r="M408">
        <v>0</v>
      </c>
      <c r="N408">
        <v>2049</v>
      </c>
      <c r="O408">
        <v>1185</v>
      </c>
      <c r="AF408">
        <v>112</v>
      </c>
      <c r="AH408">
        <v>0</v>
      </c>
      <c r="AI408">
        <v>41</v>
      </c>
      <c r="AJ408">
        <v>8474</v>
      </c>
    </row>
    <row r="409" spans="1:36" x14ac:dyDescent="0.25">
      <c r="A409" t="s">
        <v>450</v>
      </c>
      <c r="B409" t="s">
        <v>337</v>
      </c>
      <c r="C409">
        <v>10222</v>
      </c>
      <c r="D409">
        <v>1105</v>
      </c>
      <c r="E409">
        <v>1821</v>
      </c>
      <c r="F409">
        <v>1985</v>
      </c>
      <c r="G409">
        <v>4930</v>
      </c>
      <c r="H409">
        <v>564</v>
      </c>
      <c r="I409">
        <v>172</v>
      </c>
      <c r="J409">
        <v>10786</v>
      </c>
      <c r="K409">
        <v>9107</v>
      </c>
      <c r="L409">
        <v>6047</v>
      </c>
      <c r="M409">
        <v>0</v>
      </c>
      <c r="N409">
        <v>1679</v>
      </c>
      <c r="O409">
        <v>790</v>
      </c>
      <c r="AF409">
        <v>86</v>
      </c>
      <c r="AH409">
        <v>0</v>
      </c>
      <c r="AI409">
        <v>17</v>
      </c>
      <c r="AJ409">
        <v>9107</v>
      </c>
    </row>
    <row r="410" spans="1:36" x14ac:dyDescent="0.25">
      <c r="A410" t="s">
        <v>451</v>
      </c>
      <c r="B410" t="s">
        <v>337</v>
      </c>
      <c r="C410">
        <v>4960</v>
      </c>
      <c r="D410">
        <v>702</v>
      </c>
      <c r="E410">
        <v>788</v>
      </c>
      <c r="F410">
        <v>1498</v>
      </c>
      <c r="G410">
        <v>1827</v>
      </c>
      <c r="H410">
        <v>428</v>
      </c>
      <c r="I410">
        <v>51</v>
      </c>
      <c r="J410">
        <v>5388</v>
      </c>
      <c r="K410">
        <v>4162</v>
      </c>
      <c r="L410">
        <v>2486</v>
      </c>
      <c r="M410">
        <v>0</v>
      </c>
      <c r="N410">
        <v>1225</v>
      </c>
      <c r="O410">
        <v>790</v>
      </c>
      <c r="AF410">
        <v>163</v>
      </c>
      <c r="AH410">
        <v>0</v>
      </c>
      <c r="AI410">
        <v>11</v>
      </c>
      <c r="AJ410">
        <v>4162</v>
      </c>
    </row>
    <row r="411" spans="1:36" x14ac:dyDescent="0.25">
      <c r="A411" t="s">
        <v>452</v>
      </c>
      <c r="B411" t="s">
        <v>337</v>
      </c>
      <c r="C411">
        <v>6173</v>
      </c>
      <c r="D411">
        <v>870</v>
      </c>
      <c r="E411">
        <v>495</v>
      </c>
      <c r="F411">
        <v>1178</v>
      </c>
      <c r="G411">
        <v>3384</v>
      </c>
      <c r="H411">
        <v>421</v>
      </c>
      <c r="I411">
        <v>49</v>
      </c>
      <c r="J411">
        <v>6594</v>
      </c>
      <c r="K411">
        <v>5314</v>
      </c>
      <c r="L411">
        <v>3698</v>
      </c>
      <c r="M411">
        <v>0</v>
      </c>
      <c r="N411">
        <v>1279</v>
      </c>
      <c r="O411">
        <v>790</v>
      </c>
      <c r="AF411">
        <v>111</v>
      </c>
      <c r="AH411">
        <v>0</v>
      </c>
      <c r="AI411">
        <v>6</v>
      </c>
      <c r="AJ411">
        <v>5314</v>
      </c>
    </row>
    <row r="412" spans="1:36" x14ac:dyDescent="0.25">
      <c r="A412" t="s">
        <v>346</v>
      </c>
      <c r="B412" t="s">
        <v>340</v>
      </c>
      <c r="C412">
        <v>6954</v>
      </c>
      <c r="D412">
        <v>2256</v>
      </c>
      <c r="E412">
        <v>1278</v>
      </c>
      <c r="F412">
        <v>2340</v>
      </c>
      <c r="G412">
        <v>1000</v>
      </c>
      <c r="H412">
        <v>14696</v>
      </c>
      <c r="I412">
        <v>13115</v>
      </c>
      <c r="J412">
        <v>21650</v>
      </c>
      <c r="K412">
        <v>6756</v>
      </c>
      <c r="L412">
        <v>553</v>
      </c>
      <c r="M412">
        <v>2788</v>
      </c>
      <c r="N412">
        <v>14894</v>
      </c>
      <c r="O412">
        <v>5563</v>
      </c>
      <c r="AF412">
        <v>392</v>
      </c>
      <c r="AH412">
        <v>0</v>
      </c>
      <c r="AI412">
        <v>237</v>
      </c>
      <c r="AJ412">
        <v>6756</v>
      </c>
    </row>
    <row r="413" spans="1:36" x14ac:dyDescent="0.25">
      <c r="A413" t="s">
        <v>449</v>
      </c>
      <c r="B413" t="s">
        <v>340</v>
      </c>
      <c r="C413">
        <v>5646</v>
      </c>
      <c r="D413">
        <v>2079</v>
      </c>
      <c r="E413">
        <v>424</v>
      </c>
      <c r="F413">
        <v>2163</v>
      </c>
      <c r="G413">
        <v>909</v>
      </c>
      <c r="H413">
        <v>15058</v>
      </c>
      <c r="I413">
        <v>13567</v>
      </c>
      <c r="J413">
        <v>20704</v>
      </c>
      <c r="K413">
        <v>6626</v>
      </c>
      <c r="L413">
        <v>835</v>
      </c>
      <c r="M413">
        <v>3000</v>
      </c>
      <c r="N413">
        <v>14079</v>
      </c>
      <c r="O413">
        <v>5563</v>
      </c>
      <c r="AF413">
        <v>338</v>
      </c>
      <c r="AH413">
        <v>0</v>
      </c>
      <c r="AI413">
        <v>229</v>
      </c>
      <c r="AJ413">
        <v>6626</v>
      </c>
    </row>
    <row r="414" spans="1:36" x14ac:dyDescent="0.25">
      <c r="A414" t="s">
        <v>450</v>
      </c>
      <c r="B414" t="s">
        <v>340</v>
      </c>
      <c r="C414">
        <v>5429</v>
      </c>
      <c r="D414">
        <v>1131</v>
      </c>
      <c r="E414">
        <v>1544</v>
      </c>
      <c r="F414">
        <v>1936</v>
      </c>
      <c r="G414">
        <v>758</v>
      </c>
      <c r="H414">
        <v>15332</v>
      </c>
      <c r="I414">
        <v>12962</v>
      </c>
      <c r="J414">
        <v>20761</v>
      </c>
      <c r="K414">
        <v>6930</v>
      </c>
      <c r="L414">
        <v>748</v>
      </c>
      <c r="M414">
        <v>3206</v>
      </c>
      <c r="N414">
        <v>13832</v>
      </c>
      <c r="O414">
        <v>4215</v>
      </c>
      <c r="AF414">
        <v>370</v>
      </c>
      <c r="AH414">
        <v>0</v>
      </c>
      <c r="AI414">
        <v>240</v>
      </c>
      <c r="AJ414">
        <v>6930</v>
      </c>
    </row>
    <row r="415" spans="1:36" x14ac:dyDescent="0.25">
      <c r="A415" t="s">
        <v>451</v>
      </c>
      <c r="B415" t="s">
        <v>340</v>
      </c>
      <c r="C415">
        <v>5107</v>
      </c>
      <c r="D415">
        <v>925</v>
      </c>
      <c r="E415">
        <v>1196</v>
      </c>
      <c r="F415">
        <v>1949</v>
      </c>
      <c r="G415">
        <v>959</v>
      </c>
      <c r="H415">
        <v>15749</v>
      </c>
      <c r="I415">
        <v>13496</v>
      </c>
      <c r="J415">
        <v>20856</v>
      </c>
      <c r="K415">
        <v>6814</v>
      </c>
      <c r="L415">
        <v>635</v>
      </c>
      <c r="M415">
        <v>3231</v>
      </c>
      <c r="N415">
        <v>14042</v>
      </c>
      <c r="O415">
        <v>4215</v>
      </c>
      <c r="AF415">
        <v>333</v>
      </c>
      <c r="AH415">
        <v>0</v>
      </c>
      <c r="AI415">
        <v>248</v>
      </c>
      <c r="AJ415">
        <v>6814</v>
      </c>
    </row>
    <row r="416" spans="1:36" x14ac:dyDescent="0.25">
      <c r="A416" t="s">
        <v>452</v>
      </c>
      <c r="B416" t="s">
        <v>340</v>
      </c>
      <c r="C416">
        <v>5705</v>
      </c>
      <c r="D416">
        <v>1890</v>
      </c>
      <c r="E416">
        <v>1033</v>
      </c>
      <c r="F416">
        <v>1907</v>
      </c>
      <c r="G416">
        <v>835</v>
      </c>
      <c r="H416">
        <v>15187</v>
      </c>
      <c r="I416">
        <v>13936</v>
      </c>
      <c r="J416">
        <v>20892</v>
      </c>
      <c r="K416">
        <v>6923</v>
      </c>
      <c r="L416">
        <v>521</v>
      </c>
      <c r="M416">
        <v>3230</v>
      </c>
      <c r="N416">
        <v>13968</v>
      </c>
      <c r="O416">
        <v>4215</v>
      </c>
      <c r="AF416">
        <v>335</v>
      </c>
      <c r="AH416">
        <v>0</v>
      </c>
      <c r="AI416">
        <v>247</v>
      </c>
      <c r="AJ416">
        <v>6923</v>
      </c>
    </row>
    <row r="417" spans="1:36" x14ac:dyDescent="0.25">
      <c r="A417" t="s">
        <v>346</v>
      </c>
      <c r="B417" t="s">
        <v>344</v>
      </c>
      <c r="C417">
        <v>1207</v>
      </c>
      <c r="D417">
        <v>106</v>
      </c>
      <c r="E417">
        <v>93</v>
      </c>
      <c r="F417">
        <v>297</v>
      </c>
      <c r="G417">
        <v>699</v>
      </c>
      <c r="H417">
        <v>1185</v>
      </c>
      <c r="I417">
        <v>936</v>
      </c>
      <c r="J417">
        <v>2393</v>
      </c>
      <c r="K417">
        <v>308</v>
      </c>
      <c r="L417">
        <v>49</v>
      </c>
      <c r="M417">
        <v>0</v>
      </c>
      <c r="N417">
        <v>2085</v>
      </c>
      <c r="O417">
        <v>700</v>
      </c>
      <c r="AF417">
        <v>21</v>
      </c>
      <c r="AH417">
        <v>0</v>
      </c>
      <c r="AI417">
        <v>0</v>
      </c>
      <c r="AJ417">
        <v>308</v>
      </c>
    </row>
    <row r="418" spans="1:36" x14ac:dyDescent="0.25">
      <c r="A418" t="s">
        <v>449</v>
      </c>
      <c r="B418" t="s">
        <v>344</v>
      </c>
      <c r="C418">
        <v>1104</v>
      </c>
      <c r="D418">
        <v>179</v>
      </c>
      <c r="E418">
        <v>211</v>
      </c>
      <c r="F418">
        <v>271</v>
      </c>
      <c r="G418">
        <v>436</v>
      </c>
      <c r="H418">
        <v>1173</v>
      </c>
      <c r="I418">
        <v>489</v>
      </c>
      <c r="J418">
        <v>2277</v>
      </c>
      <c r="K418">
        <v>382</v>
      </c>
      <c r="L418">
        <v>95</v>
      </c>
      <c r="M418">
        <v>0</v>
      </c>
      <c r="N418">
        <v>1894</v>
      </c>
      <c r="O418">
        <v>667</v>
      </c>
      <c r="AF418">
        <v>5</v>
      </c>
      <c r="AH418">
        <v>0</v>
      </c>
      <c r="AI418">
        <v>0</v>
      </c>
      <c r="AJ418">
        <v>382</v>
      </c>
    </row>
    <row r="419" spans="1:36" x14ac:dyDescent="0.25">
      <c r="A419" t="s">
        <v>450</v>
      </c>
      <c r="B419" t="s">
        <v>344</v>
      </c>
      <c r="C419">
        <v>1176</v>
      </c>
      <c r="D419">
        <v>271</v>
      </c>
      <c r="E419">
        <v>112</v>
      </c>
      <c r="F419">
        <v>295</v>
      </c>
      <c r="G419">
        <v>492</v>
      </c>
      <c r="H419">
        <v>1118</v>
      </c>
      <c r="I419">
        <v>510</v>
      </c>
      <c r="J419">
        <v>2295</v>
      </c>
      <c r="K419">
        <v>500</v>
      </c>
      <c r="L419">
        <v>172</v>
      </c>
      <c r="M419">
        <v>92</v>
      </c>
      <c r="N419">
        <v>1794</v>
      </c>
      <c r="O419">
        <v>667</v>
      </c>
      <c r="AF419">
        <v>5</v>
      </c>
      <c r="AH419">
        <v>0</v>
      </c>
      <c r="AI419">
        <v>0</v>
      </c>
      <c r="AJ419">
        <v>500</v>
      </c>
    </row>
    <row r="420" spans="1:36" x14ac:dyDescent="0.25">
      <c r="A420" t="s">
        <v>451</v>
      </c>
      <c r="B420" t="s">
        <v>344</v>
      </c>
      <c r="C420">
        <v>982</v>
      </c>
      <c r="D420">
        <v>85</v>
      </c>
      <c r="E420">
        <v>64</v>
      </c>
      <c r="F420">
        <v>398</v>
      </c>
      <c r="G420">
        <v>424</v>
      </c>
      <c r="H420">
        <v>1114</v>
      </c>
      <c r="I420">
        <v>503</v>
      </c>
      <c r="J420">
        <v>2096</v>
      </c>
      <c r="K420">
        <v>366</v>
      </c>
      <c r="L420">
        <v>131</v>
      </c>
      <c r="M420">
        <v>0</v>
      </c>
      <c r="N420">
        <v>1730</v>
      </c>
      <c r="O420">
        <v>667</v>
      </c>
      <c r="AF420">
        <v>7</v>
      </c>
      <c r="AH420">
        <v>0</v>
      </c>
      <c r="AI420">
        <v>0</v>
      </c>
      <c r="AJ420">
        <v>366</v>
      </c>
    </row>
    <row r="421" spans="1:36" x14ac:dyDescent="0.25">
      <c r="A421" t="s">
        <v>452</v>
      </c>
      <c r="B421" t="s">
        <v>344</v>
      </c>
      <c r="C421">
        <v>780</v>
      </c>
      <c r="D421">
        <v>75</v>
      </c>
      <c r="E421">
        <v>5</v>
      </c>
      <c r="F421">
        <v>330</v>
      </c>
      <c r="G421">
        <v>350</v>
      </c>
      <c r="H421">
        <v>1067</v>
      </c>
      <c r="I421">
        <v>477</v>
      </c>
      <c r="J421">
        <v>1847</v>
      </c>
      <c r="K421">
        <v>288</v>
      </c>
      <c r="L421">
        <v>38</v>
      </c>
      <c r="M421">
        <v>0</v>
      </c>
      <c r="N421">
        <v>1559</v>
      </c>
      <c r="O421">
        <v>494</v>
      </c>
      <c r="AF421">
        <v>3</v>
      </c>
      <c r="AH421">
        <v>0</v>
      </c>
      <c r="AI421">
        <v>0</v>
      </c>
      <c r="AJ421">
        <v>288</v>
      </c>
    </row>
    <row r="422" spans="1:36" x14ac:dyDescent="0.25">
      <c r="A422" t="s">
        <v>346</v>
      </c>
      <c r="B422" t="s">
        <v>351</v>
      </c>
      <c r="C422">
        <v>2236</v>
      </c>
      <c r="D422">
        <v>480</v>
      </c>
      <c r="E422">
        <v>40</v>
      </c>
      <c r="F422">
        <v>1176</v>
      </c>
      <c r="G422">
        <v>497</v>
      </c>
      <c r="H422">
        <v>4357</v>
      </c>
      <c r="I422">
        <v>665</v>
      </c>
      <c r="J422">
        <v>6593</v>
      </c>
      <c r="K422">
        <v>1984</v>
      </c>
      <c r="L422">
        <v>1048</v>
      </c>
      <c r="M422">
        <v>111</v>
      </c>
      <c r="N422">
        <v>4609</v>
      </c>
      <c r="O422">
        <v>3800</v>
      </c>
      <c r="AF422">
        <v>459</v>
      </c>
      <c r="AH422">
        <v>0</v>
      </c>
      <c r="AI422">
        <v>678</v>
      </c>
      <c r="AJ422">
        <v>1984</v>
      </c>
    </row>
    <row r="423" spans="1:36" x14ac:dyDescent="0.25">
      <c r="A423" t="s">
        <v>449</v>
      </c>
      <c r="B423" t="s">
        <v>351</v>
      </c>
      <c r="C423">
        <v>2852</v>
      </c>
      <c r="D423">
        <v>316</v>
      </c>
      <c r="E423">
        <v>170</v>
      </c>
      <c r="F423">
        <v>1805</v>
      </c>
      <c r="G423">
        <v>541</v>
      </c>
      <c r="H423">
        <v>4385</v>
      </c>
      <c r="I423">
        <v>686</v>
      </c>
      <c r="J423">
        <v>7237</v>
      </c>
      <c r="K423">
        <v>2634</v>
      </c>
      <c r="L423">
        <v>1157</v>
      </c>
      <c r="M423">
        <v>238</v>
      </c>
      <c r="N423">
        <v>4603</v>
      </c>
      <c r="O423">
        <v>3800</v>
      </c>
      <c r="AF423">
        <v>668</v>
      </c>
      <c r="AH423">
        <v>0</v>
      </c>
      <c r="AI423">
        <v>687</v>
      </c>
      <c r="AJ423">
        <v>2634</v>
      </c>
    </row>
    <row r="424" spans="1:36" x14ac:dyDescent="0.25">
      <c r="A424" t="s">
        <v>450</v>
      </c>
      <c r="B424" t="s">
        <v>351</v>
      </c>
      <c r="C424">
        <v>3461</v>
      </c>
      <c r="D424">
        <v>818</v>
      </c>
      <c r="E424">
        <v>293</v>
      </c>
      <c r="F424">
        <v>1867</v>
      </c>
      <c r="G424">
        <v>430</v>
      </c>
      <c r="H424">
        <v>4083</v>
      </c>
      <c r="I424">
        <v>722</v>
      </c>
      <c r="J424">
        <v>7544</v>
      </c>
      <c r="K424">
        <v>2948</v>
      </c>
      <c r="L424">
        <v>1041</v>
      </c>
      <c r="M424">
        <v>563</v>
      </c>
      <c r="N424">
        <v>4597</v>
      </c>
      <c r="O424">
        <v>3500</v>
      </c>
      <c r="AF424">
        <v>744</v>
      </c>
      <c r="AH424">
        <v>0</v>
      </c>
      <c r="AI424">
        <v>652</v>
      </c>
      <c r="AJ424">
        <v>2948</v>
      </c>
    </row>
    <row r="425" spans="1:36" x14ac:dyDescent="0.25">
      <c r="A425" t="s">
        <v>451</v>
      </c>
      <c r="B425" t="s">
        <v>351</v>
      </c>
      <c r="C425">
        <v>2387</v>
      </c>
      <c r="D425">
        <v>276</v>
      </c>
      <c r="E425">
        <v>85</v>
      </c>
      <c r="F425">
        <v>1506</v>
      </c>
      <c r="G425">
        <v>478</v>
      </c>
      <c r="H425">
        <v>3282</v>
      </c>
      <c r="I425">
        <v>737</v>
      </c>
      <c r="J425">
        <v>5669</v>
      </c>
      <c r="K425">
        <v>2201</v>
      </c>
      <c r="L425">
        <v>317</v>
      </c>
      <c r="M425">
        <v>312</v>
      </c>
      <c r="N425">
        <v>3468</v>
      </c>
      <c r="O425">
        <v>2565</v>
      </c>
      <c r="AF425">
        <v>1135</v>
      </c>
      <c r="AH425">
        <v>0</v>
      </c>
      <c r="AI425">
        <v>632</v>
      </c>
      <c r="AJ425">
        <v>2201</v>
      </c>
    </row>
    <row r="426" spans="1:36" x14ac:dyDescent="0.25">
      <c r="A426" t="s">
        <v>452</v>
      </c>
      <c r="B426" t="s">
        <v>351</v>
      </c>
      <c r="C426">
        <v>2814</v>
      </c>
      <c r="D426">
        <v>202</v>
      </c>
      <c r="E426">
        <v>306</v>
      </c>
      <c r="F426">
        <v>1451</v>
      </c>
      <c r="G426">
        <v>806</v>
      </c>
      <c r="H426">
        <v>2397</v>
      </c>
      <c r="I426">
        <v>774</v>
      </c>
      <c r="J426">
        <v>5211</v>
      </c>
      <c r="K426">
        <v>2326</v>
      </c>
      <c r="L426">
        <v>512</v>
      </c>
      <c r="M426">
        <v>20</v>
      </c>
      <c r="N426">
        <v>2885</v>
      </c>
      <c r="O426">
        <v>2565</v>
      </c>
      <c r="AF426">
        <v>1333</v>
      </c>
      <c r="AH426">
        <v>0</v>
      </c>
      <c r="AI426">
        <v>196</v>
      </c>
      <c r="AJ426">
        <v>2326</v>
      </c>
    </row>
    <row r="427" spans="1:36" x14ac:dyDescent="0.25">
      <c r="A427" t="s">
        <v>449</v>
      </c>
      <c r="B427" t="s">
        <v>356</v>
      </c>
      <c r="C427">
        <v>3803</v>
      </c>
      <c r="D427">
        <v>372</v>
      </c>
      <c r="E427">
        <v>1286</v>
      </c>
      <c r="F427">
        <v>1770</v>
      </c>
      <c r="G427">
        <v>255</v>
      </c>
      <c r="H427">
        <v>3119</v>
      </c>
      <c r="I427">
        <v>2312</v>
      </c>
      <c r="J427">
        <v>6923</v>
      </c>
      <c r="K427">
        <v>3847</v>
      </c>
      <c r="L427">
        <v>542</v>
      </c>
      <c r="M427">
        <v>872</v>
      </c>
      <c r="N427">
        <v>3076</v>
      </c>
      <c r="O427">
        <v>1500</v>
      </c>
      <c r="AF427">
        <v>167</v>
      </c>
      <c r="AH427">
        <v>0</v>
      </c>
      <c r="AI427">
        <v>645</v>
      </c>
      <c r="AJ427">
        <v>3847</v>
      </c>
    </row>
    <row r="428" spans="1:36" x14ac:dyDescent="0.25">
      <c r="A428" t="s">
        <v>450</v>
      </c>
      <c r="B428" t="s">
        <v>356</v>
      </c>
      <c r="C428">
        <v>3740</v>
      </c>
      <c r="D428">
        <v>390</v>
      </c>
      <c r="E428">
        <v>1223</v>
      </c>
      <c r="F428">
        <v>1578</v>
      </c>
      <c r="G428">
        <v>448</v>
      </c>
      <c r="H428">
        <v>2256</v>
      </c>
      <c r="I428">
        <v>1151</v>
      </c>
      <c r="J428">
        <v>5996</v>
      </c>
      <c r="K428">
        <v>3406</v>
      </c>
      <c r="L428">
        <v>582</v>
      </c>
      <c r="M428">
        <v>839</v>
      </c>
      <c r="N428">
        <v>2590</v>
      </c>
      <c r="O428">
        <v>1000</v>
      </c>
      <c r="AF428">
        <v>203</v>
      </c>
      <c r="AH428">
        <v>0</v>
      </c>
      <c r="AI428">
        <v>421</v>
      </c>
      <c r="AJ428">
        <v>3406</v>
      </c>
    </row>
    <row r="429" spans="1:36" x14ac:dyDescent="0.25">
      <c r="A429" t="s">
        <v>451</v>
      </c>
      <c r="B429" t="s">
        <v>356</v>
      </c>
      <c r="C429">
        <v>3055</v>
      </c>
      <c r="D429">
        <v>361</v>
      </c>
      <c r="E429">
        <v>1069</v>
      </c>
      <c r="F429">
        <v>1264</v>
      </c>
      <c r="G429">
        <v>202</v>
      </c>
      <c r="H429">
        <v>2046</v>
      </c>
      <c r="I429">
        <v>1183</v>
      </c>
      <c r="J429">
        <v>5101</v>
      </c>
      <c r="K429">
        <v>2756</v>
      </c>
      <c r="L429">
        <v>554</v>
      </c>
      <c r="M429">
        <v>689</v>
      </c>
      <c r="N429">
        <v>2345</v>
      </c>
      <c r="O429">
        <v>1000</v>
      </c>
      <c r="AF429">
        <v>104</v>
      </c>
      <c r="AH429">
        <v>0</v>
      </c>
      <c r="AI429">
        <v>385</v>
      </c>
      <c r="AJ429">
        <v>2756</v>
      </c>
    </row>
    <row r="430" spans="1:36" x14ac:dyDescent="0.25">
      <c r="A430" t="s">
        <v>452</v>
      </c>
      <c r="B430" t="s">
        <v>356</v>
      </c>
      <c r="C430">
        <v>3043</v>
      </c>
      <c r="D430">
        <v>270</v>
      </c>
      <c r="E430">
        <v>1089</v>
      </c>
      <c r="F430">
        <v>1253</v>
      </c>
      <c r="G430">
        <v>294</v>
      </c>
      <c r="H430">
        <v>1682</v>
      </c>
      <c r="I430">
        <v>1112</v>
      </c>
      <c r="J430">
        <v>4724</v>
      </c>
      <c r="K430">
        <v>2461</v>
      </c>
      <c r="L430">
        <v>437</v>
      </c>
      <c r="M430">
        <v>720</v>
      </c>
      <c r="N430">
        <v>2263</v>
      </c>
      <c r="O430">
        <v>1000</v>
      </c>
      <c r="AF430">
        <v>36</v>
      </c>
      <c r="AH430">
        <v>0</v>
      </c>
      <c r="AI430">
        <v>351</v>
      </c>
      <c r="AJ430">
        <v>2461</v>
      </c>
    </row>
    <row r="431" spans="1:36" x14ac:dyDescent="0.25">
      <c r="A431" t="s">
        <v>453</v>
      </c>
      <c r="B431" t="s">
        <v>356</v>
      </c>
      <c r="C431">
        <v>2179</v>
      </c>
      <c r="D431">
        <v>193</v>
      </c>
      <c r="E431">
        <v>224</v>
      </c>
      <c r="F431">
        <v>1344</v>
      </c>
      <c r="G431">
        <v>267</v>
      </c>
      <c r="H431">
        <v>1415</v>
      </c>
      <c r="I431">
        <v>1067</v>
      </c>
      <c r="J431">
        <v>3594</v>
      </c>
      <c r="K431">
        <v>2223</v>
      </c>
      <c r="L431">
        <v>430</v>
      </c>
      <c r="M431">
        <v>293</v>
      </c>
      <c r="N431">
        <v>1370</v>
      </c>
      <c r="O431">
        <v>721</v>
      </c>
      <c r="AF431">
        <v>78</v>
      </c>
      <c r="AH431">
        <v>0</v>
      </c>
      <c r="AI431">
        <v>316</v>
      </c>
      <c r="AJ431">
        <v>2223</v>
      </c>
    </row>
    <row r="432" spans="1:36" x14ac:dyDescent="0.25">
      <c r="A432" t="s">
        <v>346</v>
      </c>
      <c r="B432" t="s">
        <v>361</v>
      </c>
      <c r="C432">
        <v>2594</v>
      </c>
      <c r="D432">
        <v>821</v>
      </c>
      <c r="E432">
        <v>1190</v>
      </c>
      <c r="F432">
        <v>174</v>
      </c>
      <c r="G432">
        <v>364</v>
      </c>
      <c r="H432">
        <v>661</v>
      </c>
      <c r="I432">
        <v>286</v>
      </c>
      <c r="J432">
        <v>3255</v>
      </c>
      <c r="K432">
        <v>565</v>
      </c>
      <c r="L432">
        <v>55</v>
      </c>
      <c r="M432">
        <v>0</v>
      </c>
      <c r="N432">
        <v>2690</v>
      </c>
      <c r="O432">
        <v>819</v>
      </c>
      <c r="AF432">
        <v>8</v>
      </c>
      <c r="AH432">
        <v>0</v>
      </c>
      <c r="AI432">
        <v>0</v>
      </c>
      <c r="AJ432">
        <v>565</v>
      </c>
    </row>
    <row r="433" spans="1:36" x14ac:dyDescent="0.25">
      <c r="A433" t="s">
        <v>449</v>
      </c>
      <c r="B433" t="s">
        <v>361</v>
      </c>
      <c r="C433">
        <v>2215</v>
      </c>
      <c r="D433">
        <v>359</v>
      </c>
      <c r="E433">
        <v>965</v>
      </c>
      <c r="F433">
        <v>279</v>
      </c>
      <c r="G433">
        <v>577</v>
      </c>
      <c r="H433">
        <v>830</v>
      </c>
      <c r="I433">
        <v>368</v>
      </c>
      <c r="J433">
        <v>3045</v>
      </c>
      <c r="K433">
        <v>423</v>
      </c>
      <c r="L433">
        <v>55</v>
      </c>
      <c r="M433">
        <v>0</v>
      </c>
      <c r="N433">
        <v>2621</v>
      </c>
      <c r="O433">
        <v>819</v>
      </c>
      <c r="AF433">
        <v>3</v>
      </c>
      <c r="AH433">
        <v>0</v>
      </c>
      <c r="AI433">
        <v>0</v>
      </c>
      <c r="AJ433">
        <v>423</v>
      </c>
    </row>
    <row r="434" spans="1:36" x14ac:dyDescent="0.25">
      <c r="A434" t="s">
        <v>450</v>
      </c>
      <c r="B434" t="s">
        <v>361</v>
      </c>
      <c r="C434">
        <v>2008</v>
      </c>
      <c r="D434">
        <v>173</v>
      </c>
      <c r="E434">
        <v>815</v>
      </c>
      <c r="F434">
        <v>370</v>
      </c>
      <c r="G434">
        <v>619</v>
      </c>
      <c r="H434">
        <v>830</v>
      </c>
      <c r="I434">
        <v>382</v>
      </c>
      <c r="J434">
        <v>2838</v>
      </c>
      <c r="K434">
        <v>545</v>
      </c>
      <c r="L434">
        <v>57</v>
      </c>
      <c r="M434">
        <v>0</v>
      </c>
      <c r="N434">
        <v>2293</v>
      </c>
      <c r="O434">
        <v>819</v>
      </c>
      <c r="AF434">
        <v>108</v>
      </c>
      <c r="AH434">
        <v>0</v>
      </c>
      <c r="AI434">
        <v>0</v>
      </c>
      <c r="AJ434">
        <v>545</v>
      </c>
    </row>
    <row r="435" spans="1:36" x14ac:dyDescent="0.25">
      <c r="A435" t="s">
        <v>451</v>
      </c>
      <c r="B435" t="s">
        <v>361</v>
      </c>
      <c r="C435">
        <v>2129</v>
      </c>
      <c r="D435">
        <v>196</v>
      </c>
      <c r="E435">
        <v>1210</v>
      </c>
      <c r="F435">
        <v>323</v>
      </c>
      <c r="G435">
        <v>396</v>
      </c>
      <c r="H435">
        <v>894</v>
      </c>
      <c r="I435">
        <v>498</v>
      </c>
      <c r="J435">
        <v>3023</v>
      </c>
      <c r="K435">
        <v>551</v>
      </c>
      <c r="L435">
        <v>55</v>
      </c>
      <c r="M435">
        <v>0</v>
      </c>
      <c r="N435">
        <v>2472</v>
      </c>
      <c r="O435">
        <v>819</v>
      </c>
      <c r="AF435">
        <v>8</v>
      </c>
      <c r="AH435">
        <v>0</v>
      </c>
      <c r="AI435">
        <v>0</v>
      </c>
      <c r="AJ435">
        <v>551</v>
      </c>
    </row>
    <row r="436" spans="1:36" x14ac:dyDescent="0.25">
      <c r="A436" t="s">
        <v>452</v>
      </c>
      <c r="B436" t="s">
        <v>361</v>
      </c>
      <c r="C436">
        <v>1502</v>
      </c>
      <c r="D436">
        <v>314</v>
      </c>
      <c r="E436">
        <v>376</v>
      </c>
      <c r="F436">
        <v>357</v>
      </c>
      <c r="G436">
        <v>454</v>
      </c>
      <c r="H436">
        <v>1348</v>
      </c>
      <c r="I436">
        <v>640</v>
      </c>
      <c r="J436">
        <v>2850</v>
      </c>
      <c r="K436">
        <v>381</v>
      </c>
      <c r="L436">
        <v>56</v>
      </c>
      <c r="M436">
        <v>0</v>
      </c>
      <c r="N436">
        <v>2469</v>
      </c>
      <c r="O436">
        <v>819</v>
      </c>
      <c r="AF436">
        <v>4</v>
      </c>
      <c r="AH436">
        <v>0</v>
      </c>
      <c r="AI436">
        <v>0</v>
      </c>
      <c r="AJ436">
        <v>381</v>
      </c>
    </row>
    <row r="437" spans="1:36" x14ac:dyDescent="0.25">
      <c r="A437" t="s">
        <v>346</v>
      </c>
      <c r="B437" t="s">
        <v>367</v>
      </c>
      <c r="C437">
        <v>6975</v>
      </c>
      <c r="D437">
        <v>1191</v>
      </c>
      <c r="E437">
        <v>996</v>
      </c>
      <c r="F437">
        <v>4100</v>
      </c>
      <c r="G437">
        <v>616</v>
      </c>
      <c r="H437">
        <v>26269</v>
      </c>
      <c r="I437">
        <v>16400</v>
      </c>
      <c r="J437">
        <v>33245</v>
      </c>
      <c r="K437">
        <v>24728</v>
      </c>
      <c r="L437">
        <v>4846</v>
      </c>
      <c r="M437">
        <v>14040</v>
      </c>
      <c r="N437">
        <v>8517</v>
      </c>
      <c r="O437">
        <v>3184</v>
      </c>
      <c r="AF437">
        <v>2035</v>
      </c>
      <c r="AH437">
        <v>0</v>
      </c>
      <c r="AI437">
        <v>2191</v>
      </c>
      <c r="AJ437">
        <v>24728</v>
      </c>
    </row>
    <row r="438" spans="1:36" x14ac:dyDescent="0.25">
      <c r="A438" t="s">
        <v>449</v>
      </c>
      <c r="B438" t="s">
        <v>367</v>
      </c>
      <c r="C438">
        <v>7227</v>
      </c>
      <c r="D438">
        <v>276</v>
      </c>
      <c r="E438">
        <v>628</v>
      </c>
      <c r="F438">
        <v>4619</v>
      </c>
      <c r="G438">
        <v>1617</v>
      </c>
      <c r="H438">
        <v>21333</v>
      </c>
      <c r="I438">
        <v>8524</v>
      </c>
      <c r="J438">
        <v>28559</v>
      </c>
      <c r="K438">
        <v>20258</v>
      </c>
      <c r="L438">
        <v>5166</v>
      </c>
      <c r="M438">
        <v>9416</v>
      </c>
      <c r="N438">
        <v>8301</v>
      </c>
      <c r="O438">
        <v>2840</v>
      </c>
      <c r="AF438">
        <v>2127</v>
      </c>
      <c r="AH438">
        <v>0</v>
      </c>
      <c r="AI438">
        <v>2916</v>
      </c>
      <c r="AJ438">
        <v>20258</v>
      </c>
    </row>
    <row r="439" spans="1:36" x14ac:dyDescent="0.25">
      <c r="A439" t="s">
        <v>450</v>
      </c>
      <c r="B439" t="s">
        <v>367</v>
      </c>
      <c r="C439">
        <v>10497</v>
      </c>
      <c r="D439">
        <v>689</v>
      </c>
      <c r="E439">
        <v>660</v>
      </c>
      <c r="F439">
        <v>4380</v>
      </c>
      <c r="G439">
        <v>4549</v>
      </c>
      <c r="H439">
        <v>20373</v>
      </c>
      <c r="I439">
        <v>9415</v>
      </c>
      <c r="J439">
        <v>30870</v>
      </c>
      <c r="K439">
        <v>22491</v>
      </c>
      <c r="L439">
        <v>3861</v>
      </c>
      <c r="M439">
        <v>13178</v>
      </c>
      <c r="N439">
        <v>8379</v>
      </c>
      <c r="O439">
        <v>2833</v>
      </c>
      <c r="AF439">
        <v>1641</v>
      </c>
      <c r="AH439">
        <v>0</v>
      </c>
      <c r="AI439">
        <v>3555</v>
      </c>
      <c r="AJ439">
        <v>22491</v>
      </c>
    </row>
    <row r="440" spans="1:36" x14ac:dyDescent="0.25">
      <c r="A440" t="s">
        <v>451</v>
      </c>
      <c r="B440" t="s">
        <v>367</v>
      </c>
      <c r="C440">
        <v>10957</v>
      </c>
      <c r="D440">
        <v>439</v>
      </c>
      <c r="E440">
        <v>670</v>
      </c>
      <c r="F440">
        <v>4996</v>
      </c>
      <c r="G440">
        <v>4686</v>
      </c>
      <c r="H440">
        <v>18590</v>
      </c>
      <c r="I440">
        <v>5417</v>
      </c>
      <c r="J440">
        <v>29547</v>
      </c>
      <c r="K440">
        <v>21761</v>
      </c>
      <c r="L440">
        <v>3311</v>
      </c>
      <c r="M440">
        <v>13275</v>
      </c>
      <c r="N440">
        <v>7786</v>
      </c>
      <c r="O440">
        <v>2832</v>
      </c>
      <c r="AF440">
        <v>1977</v>
      </c>
      <c r="AH440">
        <v>0</v>
      </c>
      <c r="AI440">
        <v>2994</v>
      </c>
      <c r="AJ440">
        <v>21761</v>
      </c>
    </row>
    <row r="441" spans="1:36" x14ac:dyDescent="0.25">
      <c r="A441" t="s">
        <v>452</v>
      </c>
      <c r="B441" t="s">
        <v>367</v>
      </c>
      <c r="C441">
        <v>11188</v>
      </c>
      <c r="D441">
        <v>637</v>
      </c>
      <c r="E441">
        <v>813</v>
      </c>
      <c r="F441">
        <v>3572</v>
      </c>
      <c r="G441">
        <v>5941</v>
      </c>
      <c r="H441">
        <v>18061</v>
      </c>
      <c r="I441">
        <v>5832</v>
      </c>
      <c r="J441">
        <v>29249</v>
      </c>
      <c r="K441">
        <v>20543</v>
      </c>
      <c r="L441">
        <v>5057</v>
      </c>
      <c r="M441">
        <v>8794</v>
      </c>
      <c r="N441">
        <v>8706</v>
      </c>
      <c r="O441">
        <v>2832</v>
      </c>
      <c r="AF441">
        <v>3506</v>
      </c>
      <c r="AH441">
        <v>0</v>
      </c>
      <c r="AI441">
        <v>3576</v>
      </c>
      <c r="AJ441">
        <v>20543</v>
      </c>
    </row>
    <row r="442" spans="1:36" x14ac:dyDescent="0.25">
      <c r="A442" t="s">
        <v>346</v>
      </c>
      <c r="B442" t="s">
        <v>374</v>
      </c>
      <c r="C442">
        <v>5627</v>
      </c>
      <c r="D442">
        <v>818</v>
      </c>
      <c r="E442">
        <v>1000</v>
      </c>
      <c r="F442">
        <v>2945</v>
      </c>
      <c r="G442">
        <v>783</v>
      </c>
      <c r="H442">
        <v>1302</v>
      </c>
      <c r="I442">
        <v>285</v>
      </c>
      <c r="J442">
        <v>6929</v>
      </c>
      <c r="K442">
        <v>4938</v>
      </c>
      <c r="L442">
        <v>1191</v>
      </c>
      <c r="M442">
        <v>383</v>
      </c>
      <c r="N442">
        <v>1991</v>
      </c>
      <c r="O442">
        <v>1144</v>
      </c>
      <c r="AF442">
        <v>238</v>
      </c>
      <c r="AH442">
        <v>0</v>
      </c>
      <c r="AI442">
        <v>0</v>
      </c>
      <c r="AJ442">
        <v>4938</v>
      </c>
    </row>
    <row r="443" spans="1:36" x14ac:dyDescent="0.25">
      <c r="A443" t="s">
        <v>449</v>
      </c>
      <c r="B443" t="s">
        <v>374</v>
      </c>
      <c r="C443">
        <v>4994</v>
      </c>
      <c r="D443">
        <v>414</v>
      </c>
      <c r="E443">
        <v>1222</v>
      </c>
      <c r="F443">
        <v>2367</v>
      </c>
      <c r="G443">
        <v>907</v>
      </c>
      <c r="H443">
        <v>1047</v>
      </c>
      <c r="I443">
        <v>373</v>
      </c>
      <c r="J443">
        <v>6041</v>
      </c>
      <c r="K443">
        <v>4416</v>
      </c>
      <c r="L443">
        <v>1197</v>
      </c>
      <c r="M443">
        <v>269</v>
      </c>
      <c r="N443">
        <v>1625</v>
      </c>
      <c r="O443">
        <v>1144</v>
      </c>
      <c r="AF443">
        <v>278</v>
      </c>
      <c r="AH443">
        <v>0</v>
      </c>
      <c r="AI443">
        <v>0</v>
      </c>
      <c r="AJ443">
        <v>4416</v>
      </c>
    </row>
    <row r="444" spans="1:36" x14ac:dyDescent="0.25">
      <c r="A444" t="s">
        <v>450</v>
      </c>
      <c r="B444" t="s">
        <v>374</v>
      </c>
      <c r="C444">
        <v>3013</v>
      </c>
      <c r="D444">
        <v>668</v>
      </c>
      <c r="E444">
        <v>100</v>
      </c>
      <c r="F444">
        <v>1610</v>
      </c>
      <c r="G444">
        <v>566</v>
      </c>
      <c r="H444">
        <v>951</v>
      </c>
      <c r="I444">
        <v>461</v>
      </c>
      <c r="J444">
        <v>3963</v>
      </c>
      <c r="K444">
        <v>2652</v>
      </c>
      <c r="L444">
        <v>31</v>
      </c>
      <c r="M444">
        <v>150</v>
      </c>
      <c r="N444">
        <v>1312</v>
      </c>
      <c r="O444">
        <v>929</v>
      </c>
      <c r="AF444">
        <v>241</v>
      </c>
      <c r="AH444">
        <v>0</v>
      </c>
      <c r="AI444">
        <v>0</v>
      </c>
      <c r="AJ444">
        <v>2652</v>
      </c>
    </row>
    <row r="445" spans="1:36" x14ac:dyDescent="0.25">
      <c r="A445" t="s">
        <v>451</v>
      </c>
      <c r="B445" t="s">
        <v>374</v>
      </c>
      <c r="C445">
        <v>3061</v>
      </c>
      <c r="D445">
        <v>504</v>
      </c>
      <c r="E445">
        <v>0</v>
      </c>
      <c r="F445">
        <v>1840</v>
      </c>
      <c r="G445">
        <v>670</v>
      </c>
      <c r="H445">
        <v>818</v>
      </c>
      <c r="I445">
        <v>396</v>
      </c>
      <c r="J445">
        <v>3879</v>
      </c>
      <c r="K445">
        <v>2818</v>
      </c>
      <c r="L445">
        <v>30</v>
      </c>
      <c r="M445">
        <v>18</v>
      </c>
      <c r="N445">
        <v>1061</v>
      </c>
      <c r="O445">
        <v>718</v>
      </c>
      <c r="AF445">
        <v>116</v>
      </c>
      <c r="AH445">
        <v>0</v>
      </c>
      <c r="AI445">
        <v>0</v>
      </c>
      <c r="AJ445">
        <v>2818</v>
      </c>
    </row>
    <row r="446" spans="1:36" x14ac:dyDescent="0.25">
      <c r="A446" t="s">
        <v>452</v>
      </c>
      <c r="B446" t="s">
        <v>374</v>
      </c>
      <c r="C446">
        <v>2131</v>
      </c>
      <c r="D446">
        <v>809</v>
      </c>
      <c r="E446">
        <v>0</v>
      </c>
      <c r="F446">
        <v>913</v>
      </c>
      <c r="G446">
        <v>360</v>
      </c>
      <c r="H446">
        <v>313</v>
      </c>
      <c r="I446">
        <v>275</v>
      </c>
      <c r="J446">
        <v>2444</v>
      </c>
      <c r="K446">
        <v>1577</v>
      </c>
      <c r="L446">
        <v>0</v>
      </c>
      <c r="M446">
        <v>0</v>
      </c>
      <c r="N446">
        <v>867</v>
      </c>
      <c r="O446">
        <v>607</v>
      </c>
      <c r="AF446">
        <v>104</v>
      </c>
      <c r="AH446">
        <v>0</v>
      </c>
      <c r="AI446">
        <v>0</v>
      </c>
      <c r="AJ446">
        <v>1577</v>
      </c>
    </row>
    <row r="447" spans="1:36" x14ac:dyDescent="0.25">
      <c r="A447" t="s">
        <v>346</v>
      </c>
      <c r="B447" t="s">
        <v>377</v>
      </c>
      <c r="C447">
        <v>1172</v>
      </c>
      <c r="D447">
        <v>296</v>
      </c>
      <c r="E447">
        <v>77</v>
      </c>
      <c r="F447">
        <v>686</v>
      </c>
      <c r="G447">
        <v>77</v>
      </c>
      <c r="H447">
        <v>35603</v>
      </c>
      <c r="I447">
        <v>28329</v>
      </c>
      <c r="J447">
        <v>36775</v>
      </c>
      <c r="K447">
        <v>28045</v>
      </c>
      <c r="L447">
        <v>1029</v>
      </c>
      <c r="M447">
        <v>19255</v>
      </c>
      <c r="N447">
        <v>8730</v>
      </c>
      <c r="O447">
        <v>3294</v>
      </c>
      <c r="AF447">
        <v>183</v>
      </c>
      <c r="AH447">
        <v>0</v>
      </c>
      <c r="AI447">
        <v>1236</v>
      </c>
      <c r="AJ447">
        <v>28045</v>
      </c>
    </row>
    <row r="448" spans="1:36" x14ac:dyDescent="0.25">
      <c r="A448" t="s">
        <v>449</v>
      </c>
      <c r="B448" t="s">
        <v>377</v>
      </c>
      <c r="C448">
        <v>1184</v>
      </c>
      <c r="D448">
        <v>382</v>
      </c>
      <c r="E448">
        <v>73</v>
      </c>
      <c r="F448">
        <v>457</v>
      </c>
      <c r="G448">
        <v>161</v>
      </c>
      <c r="H448">
        <v>34469</v>
      </c>
      <c r="I448">
        <v>28562</v>
      </c>
      <c r="J448">
        <v>35653</v>
      </c>
      <c r="K448">
        <v>27278</v>
      </c>
      <c r="L448">
        <v>873</v>
      </c>
      <c r="M448">
        <v>19780</v>
      </c>
      <c r="N448">
        <v>8376</v>
      </c>
      <c r="O448">
        <v>3078</v>
      </c>
      <c r="AF448">
        <v>584</v>
      </c>
      <c r="AH448">
        <v>0</v>
      </c>
      <c r="AI448">
        <v>1198</v>
      </c>
      <c r="AJ448">
        <v>27278</v>
      </c>
    </row>
    <row r="449" spans="1:36" x14ac:dyDescent="0.25">
      <c r="A449" t="s">
        <v>450</v>
      </c>
      <c r="B449" t="s">
        <v>377</v>
      </c>
      <c r="C449">
        <v>1389</v>
      </c>
      <c r="D449">
        <v>262</v>
      </c>
      <c r="E449">
        <v>70</v>
      </c>
      <c r="F449">
        <v>646</v>
      </c>
      <c r="G449">
        <v>38</v>
      </c>
      <c r="H449">
        <v>32574</v>
      </c>
      <c r="I449">
        <v>28704</v>
      </c>
      <c r="J449">
        <v>33963</v>
      </c>
      <c r="K449">
        <v>26287</v>
      </c>
      <c r="L449">
        <v>236</v>
      </c>
      <c r="M449">
        <v>20872</v>
      </c>
      <c r="N449">
        <v>7676</v>
      </c>
      <c r="O449">
        <v>2674</v>
      </c>
      <c r="AF449">
        <v>585</v>
      </c>
      <c r="AH449">
        <v>0</v>
      </c>
      <c r="AI449">
        <v>1168</v>
      </c>
      <c r="AJ449">
        <v>26287</v>
      </c>
    </row>
    <row r="450" spans="1:36" x14ac:dyDescent="0.25">
      <c r="A450" t="s">
        <v>451</v>
      </c>
      <c r="B450" t="s">
        <v>377</v>
      </c>
      <c r="C450">
        <v>1444</v>
      </c>
      <c r="D450">
        <v>277</v>
      </c>
      <c r="E450">
        <v>0</v>
      </c>
      <c r="F450">
        <v>395</v>
      </c>
      <c r="G450">
        <v>73</v>
      </c>
      <c r="H450">
        <v>30973</v>
      </c>
      <c r="I450">
        <v>23692</v>
      </c>
      <c r="J450">
        <v>32417</v>
      </c>
      <c r="K450">
        <v>25032</v>
      </c>
      <c r="L450">
        <v>341</v>
      </c>
      <c r="M450">
        <v>20744</v>
      </c>
      <c r="N450">
        <v>7384</v>
      </c>
      <c r="O450">
        <v>2674</v>
      </c>
      <c r="AF450">
        <v>960</v>
      </c>
      <c r="AH450">
        <v>0</v>
      </c>
      <c r="AI450">
        <v>1147</v>
      </c>
      <c r="AJ450">
        <v>25032</v>
      </c>
    </row>
    <row r="451" spans="1:36" x14ac:dyDescent="0.25">
      <c r="A451" t="s">
        <v>452</v>
      </c>
      <c r="B451" t="s">
        <v>377</v>
      </c>
      <c r="C451">
        <v>2031</v>
      </c>
      <c r="D451">
        <v>812</v>
      </c>
      <c r="E451">
        <v>0</v>
      </c>
      <c r="F451">
        <v>896</v>
      </c>
      <c r="G451">
        <v>107</v>
      </c>
      <c r="H451">
        <v>27973</v>
      </c>
      <c r="I451">
        <v>14158</v>
      </c>
      <c r="J451">
        <v>30004</v>
      </c>
      <c r="K451">
        <v>23021</v>
      </c>
      <c r="L451">
        <v>137</v>
      </c>
      <c r="M451">
        <v>20167</v>
      </c>
      <c r="N451">
        <v>6984</v>
      </c>
      <c r="O451">
        <v>2270</v>
      </c>
      <c r="AF451">
        <v>1239</v>
      </c>
      <c r="AH451">
        <v>0</v>
      </c>
      <c r="AI451">
        <v>1048</v>
      </c>
      <c r="AJ451">
        <v>23021</v>
      </c>
    </row>
    <row r="452" spans="1:36" x14ac:dyDescent="0.25">
      <c r="A452" t="s">
        <v>346</v>
      </c>
      <c r="B452" t="s">
        <v>380</v>
      </c>
      <c r="C452">
        <v>1969</v>
      </c>
      <c r="D452">
        <v>607</v>
      </c>
      <c r="E452">
        <v>16</v>
      </c>
      <c r="F452">
        <v>439</v>
      </c>
      <c r="G452">
        <v>847</v>
      </c>
      <c r="H452">
        <v>6654</v>
      </c>
      <c r="I452">
        <v>5001</v>
      </c>
      <c r="J452">
        <v>8623</v>
      </c>
      <c r="K452">
        <v>3791</v>
      </c>
      <c r="L452">
        <v>1578</v>
      </c>
      <c r="M452">
        <v>0</v>
      </c>
      <c r="N452">
        <v>4832</v>
      </c>
      <c r="O452">
        <v>3816</v>
      </c>
      <c r="AF452">
        <v>402</v>
      </c>
      <c r="AH452">
        <v>0</v>
      </c>
      <c r="AI452">
        <v>10</v>
      </c>
      <c r="AJ452">
        <v>3791</v>
      </c>
    </row>
    <row r="453" spans="1:36" x14ac:dyDescent="0.25">
      <c r="A453" t="s">
        <v>449</v>
      </c>
      <c r="B453" t="s">
        <v>380</v>
      </c>
      <c r="C453">
        <v>2373</v>
      </c>
      <c r="D453">
        <v>676</v>
      </c>
      <c r="E453">
        <v>15</v>
      </c>
      <c r="F453">
        <v>498</v>
      </c>
      <c r="G453">
        <v>1044</v>
      </c>
      <c r="H453">
        <v>7012</v>
      </c>
      <c r="I453">
        <v>5439</v>
      </c>
      <c r="J453">
        <v>9385</v>
      </c>
      <c r="K453">
        <v>4272</v>
      </c>
      <c r="L453">
        <v>1845</v>
      </c>
      <c r="M453">
        <v>0</v>
      </c>
      <c r="N453">
        <v>5113</v>
      </c>
      <c r="O453">
        <v>3816</v>
      </c>
      <c r="AF453">
        <v>386</v>
      </c>
      <c r="AH453">
        <v>0</v>
      </c>
      <c r="AI453">
        <v>9</v>
      </c>
      <c r="AJ453">
        <v>4272</v>
      </c>
    </row>
    <row r="454" spans="1:36" x14ac:dyDescent="0.25">
      <c r="A454" t="s">
        <v>450</v>
      </c>
      <c r="B454" t="s">
        <v>380</v>
      </c>
      <c r="C454">
        <v>1524</v>
      </c>
      <c r="D454">
        <v>296</v>
      </c>
      <c r="E454">
        <v>15</v>
      </c>
      <c r="F454">
        <v>527</v>
      </c>
      <c r="G454">
        <v>664</v>
      </c>
      <c r="H454">
        <v>7285</v>
      </c>
      <c r="I454">
        <v>5859</v>
      </c>
      <c r="J454">
        <v>8809</v>
      </c>
      <c r="K454">
        <v>3635</v>
      </c>
      <c r="L454">
        <v>1611</v>
      </c>
      <c r="M454">
        <v>0</v>
      </c>
      <c r="N454">
        <v>5174</v>
      </c>
      <c r="O454">
        <v>3816</v>
      </c>
      <c r="AF454">
        <v>201</v>
      </c>
      <c r="AH454">
        <v>0</v>
      </c>
      <c r="AI454">
        <v>9</v>
      </c>
      <c r="AJ454">
        <v>3635</v>
      </c>
    </row>
    <row r="455" spans="1:36" x14ac:dyDescent="0.25">
      <c r="A455" t="s">
        <v>451</v>
      </c>
      <c r="B455" t="s">
        <v>380</v>
      </c>
      <c r="C455">
        <v>2333</v>
      </c>
      <c r="D455">
        <v>1079</v>
      </c>
      <c r="E455">
        <v>14</v>
      </c>
      <c r="F455">
        <v>489</v>
      </c>
      <c r="G455">
        <v>717</v>
      </c>
      <c r="H455">
        <v>7708</v>
      </c>
      <c r="I455">
        <v>6334</v>
      </c>
      <c r="J455">
        <v>10041</v>
      </c>
      <c r="K455">
        <v>4648</v>
      </c>
      <c r="L455">
        <v>2377</v>
      </c>
      <c r="M455">
        <v>0</v>
      </c>
      <c r="N455">
        <v>5392</v>
      </c>
      <c r="O455">
        <v>3816</v>
      </c>
      <c r="AF455">
        <v>385</v>
      </c>
      <c r="AH455">
        <v>0</v>
      </c>
      <c r="AI455">
        <v>9</v>
      </c>
      <c r="AJ455">
        <v>4648</v>
      </c>
    </row>
    <row r="456" spans="1:36" x14ac:dyDescent="0.25">
      <c r="A456" t="s">
        <v>452</v>
      </c>
      <c r="B456" t="s">
        <v>380</v>
      </c>
      <c r="C456">
        <v>2074</v>
      </c>
      <c r="D456">
        <v>818</v>
      </c>
      <c r="E456">
        <v>13</v>
      </c>
      <c r="F456">
        <v>499</v>
      </c>
      <c r="G456">
        <v>729</v>
      </c>
      <c r="H456">
        <v>8214</v>
      </c>
      <c r="I456">
        <v>6859</v>
      </c>
      <c r="J456">
        <v>10289</v>
      </c>
      <c r="K456">
        <v>4924</v>
      </c>
      <c r="L456">
        <v>2375</v>
      </c>
      <c r="M456">
        <v>808</v>
      </c>
      <c r="N456">
        <v>5365</v>
      </c>
      <c r="O456">
        <v>3816</v>
      </c>
      <c r="AF456">
        <v>19</v>
      </c>
      <c r="AH456">
        <v>0</v>
      </c>
      <c r="AI456">
        <v>9</v>
      </c>
      <c r="AJ456">
        <v>4924</v>
      </c>
    </row>
    <row r="457" spans="1:36" x14ac:dyDescent="0.25">
      <c r="A457" t="s">
        <v>346</v>
      </c>
      <c r="B457" t="s">
        <v>383</v>
      </c>
      <c r="C457">
        <v>6845</v>
      </c>
      <c r="D457">
        <v>2112</v>
      </c>
      <c r="E457">
        <v>769</v>
      </c>
      <c r="F457">
        <v>2803</v>
      </c>
      <c r="G457">
        <v>921</v>
      </c>
      <c r="H457">
        <v>13380</v>
      </c>
      <c r="I457">
        <v>10745</v>
      </c>
      <c r="J457">
        <v>20225</v>
      </c>
      <c r="K457">
        <v>12957</v>
      </c>
      <c r="L457">
        <v>2838</v>
      </c>
      <c r="M457">
        <v>7902</v>
      </c>
      <c r="N457">
        <v>7267</v>
      </c>
      <c r="O457">
        <v>3110</v>
      </c>
      <c r="AF457">
        <v>96</v>
      </c>
      <c r="AH457">
        <v>0</v>
      </c>
      <c r="AI457">
        <v>2085</v>
      </c>
      <c r="AJ457">
        <v>12957</v>
      </c>
    </row>
    <row r="458" spans="1:36" x14ac:dyDescent="0.25">
      <c r="A458" t="s">
        <v>449</v>
      </c>
      <c r="B458" t="s">
        <v>383</v>
      </c>
      <c r="C458">
        <v>7913</v>
      </c>
      <c r="D458">
        <v>2581</v>
      </c>
      <c r="E458">
        <v>1006</v>
      </c>
      <c r="F458">
        <v>3174</v>
      </c>
      <c r="G458">
        <v>890</v>
      </c>
      <c r="H458">
        <v>13841</v>
      </c>
      <c r="I458">
        <v>9904</v>
      </c>
      <c r="J458">
        <v>21754</v>
      </c>
      <c r="K458">
        <v>14582</v>
      </c>
      <c r="L458">
        <v>3677</v>
      </c>
      <c r="M458">
        <v>8284</v>
      </c>
      <c r="N458">
        <v>7173</v>
      </c>
      <c r="O458">
        <v>2704</v>
      </c>
      <c r="AF458">
        <v>19</v>
      </c>
      <c r="AH458">
        <v>0</v>
      </c>
      <c r="AI458">
        <v>2057</v>
      </c>
      <c r="AJ458">
        <v>14582</v>
      </c>
    </row>
    <row r="459" spans="1:36" x14ac:dyDescent="0.25">
      <c r="A459" t="s">
        <v>450</v>
      </c>
      <c r="B459" t="s">
        <v>383</v>
      </c>
      <c r="C459">
        <v>6589</v>
      </c>
      <c r="D459">
        <v>2292</v>
      </c>
      <c r="E459">
        <v>144</v>
      </c>
      <c r="F459">
        <v>3124</v>
      </c>
      <c r="G459">
        <v>904</v>
      </c>
      <c r="H459">
        <v>12098</v>
      </c>
      <c r="I459">
        <v>10160</v>
      </c>
      <c r="J459">
        <v>18687</v>
      </c>
      <c r="K459">
        <v>12406</v>
      </c>
      <c r="L459">
        <v>2800</v>
      </c>
      <c r="M459">
        <v>6238</v>
      </c>
      <c r="N459">
        <v>6281</v>
      </c>
      <c r="O459">
        <v>2352</v>
      </c>
      <c r="AF459">
        <v>94</v>
      </c>
      <c r="AH459">
        <v>0</v>
      </c>
      <c r="AI459">
        <v>1580</v>
      </c>
      <c r="AJ459">
        <v>12406</v>
      </c>
    </row>
    <row r="460" spans="1:36" x14ac:dyDescent="0.25">
      <c r="A460" t="s">
        <v>451</v>
      </c>
      <c r="B460" t="s">
        <v>383</v>
      </c>
      <c r="C460">
        <v>5715</v>
      </c>
      <c r="D460">
        <v>1476</v>
      </c>
      <c r="E460">
        <v>63</v>
      </c>
      <c r="F460">
        <v>3390</v>
      </c>
      <c r="G460">
        <v>730</v>
      </c>
      <c r="H460">
        <v>5006</v>
      </c>
      <c r="I460">
        <v>3804</v>
      </c>
      <c r="J460">
        <v>10722</v>
      </c>
      <c r="K460">
        <v>5952</v>
      </c>
      <c r="L460">
        <v>1586</v>
      </c>
      <c r="M460">
        <v>2171</v>
      </c>
      <c r="N460">
        <v>4770</v>
      </c>
      <c r="O460">
        <v>1912</v>
      </c>
      <c r="AF460">
        <v>58</v>
      </c>
      <c r="AH460">
        <v>0</v>
      </c>
      <c r="AI460">
        <v>782</v>
      </c>
      <c r="AJ460">
        <v>5952</v>
      </c>
    </row>
    <row r="461" spans="1:36" x14ac:dyDescent="0.25">
      <c r="A461" t="s">
        <v>452</v>
      </c>
      <c r="B461" t="s">
        <v>383</v>
      </c>
      <c r="C461">
        <v>4153</v>
      </c>
      <c r="D461">
        <v>568</v>
      </c>
      <c r="E461">
        <v>180</v>
      </c>
      <c r="F461">
        <v>1851</v>
      </c>
      <c r="G461">
        <v>1434</v>
      </c>
      <c r="H461">
        <v>4162</v>
      </c>
      <c r="I461">
        <v>2414</v>
      </c>
      <c r="J461">
        <v>8315</v>
      </c>
      <c r="K461">
        <v>4620</v>
      </c>
      <c r="L461">
        <v>951</v>
      </c>
      <c r="M461">
        <v>2096</v>
      </c>
      <c r="N461">
        <v>3695</v>
      </c>
      <c r="O461">
        <v>1593</v>
      </c>
      <c r="AF461">
        <v>84</v>
      </c>
      <c r="AH461">
        <v>0</v>
      </c>
      <c r="AI461">
        <v>257</v>
      </c>
      <c r="AJ461">
        <v>4620</v>
      </c>
    </row>
    <row r="462" spans="1:36" x14ac:dyDescent="0.25">
      <c r="A462" t="s">
        <v>346</v>
      </c>
      <c r="B462" t="s">
        <v>386</v>
      </c>
      <c r="C462">
        <v>17599</v>
      </c>
      <c r="D462">
        <v>2282</v>
      </c>
      <c r="E462">
        <v>1505</v>
      </c>
      <c r="F462">
        <v>6952</v>
      </c>
      <c r="G462">
        <v>6293</v>
      </c>
      <c r="H462">
        <v>12601</v>
      </c>
      <c r="I462">
        <v>3806</v>
      </c>
      <c r="J462">
        <v>30199</v>
      </c>
      <c r="K462">
        <v>20017</v>
      </c>
      <c r="L462">
        <v>6028</v>
      </c>
      <c r="M462">
        <v>5036</v>
      </c>
      <c r="N462">
        <v>10182</v>
      </c>
      <c r="O462">
        <v>5345</v>
      </c>
      <c r="AF462">
        <v>1010</v>
      </c>
      <c r="AH462">
        <v>0</v>
      </c>
      <c r="AI462">
        <v>2949</v>
      </c>
      <c r="AJ462">
        <v>20017</v>
      </c>
    </row>
    <row r="463" spans="1:36" x14ac:dyDescent="0.25">
      <c r="A463" t="s">
        <v>449</v>
      </c>
      <c r="B463" t="s">
        <v>386</v>
      </c>
      <c r="C463">
        <v>19975</v>
      </c>
      <c r="D463">
        <v>1710</v>
      </c>
      <c r="E463">
        <v>1616</v>
      </c>
      <c r="F463">
        <v>9059</v>
      </c>
      <c r="G463">
        <v>7080</v>
      </c>
      <c r="H463">
        <v>12025</v>
      </c>
      <c r="I463">
        <v>2684</v>
      </c>
      <c r="J463">
        <v>31999</v>
      </c>
      <c r="K463">
        <v>22069</v>
      </c>
      <c r="L463">
        <v>5345</v>
      </c>
      <c r="M463">
        <v>8168</v>
      </c>
      <c r="N463">
        <v>9931</v>
      </c>
      <c r="O463">
        <v>4859</v>
      </c>
      <c r="AF463">
        <v>816</v>
      </c>
      <c r="AH463">
        <v>0</v>
      </c>
      <c r="AI463">
        <v>3075</v>
      </c>
      <c r="AJ463">
        <v>22069</v>
      </c>
    </row>
    <row r="464" spans="1:36" x14ac:dyDescent="0.25">
      <c r="A464" t="s">
        <v>450</v>
      </c>
      <c r="B464" t="s">
        <v>386</v>
      </c>
      <c r="C464">
        <v>21296</v>
      </c>
      <c r="D464">
        <v>2812</v>
      </c>
      <c r="E464">
        <v>3870</v>
      </c>
      <c r="F464">
        <v>10856</v>
      </c>
      <c r="G464">
        <v>3466</v>
      </c>
      <c r="H464">
        <v>9673</v>
      </c>
      <c r="I464">
        <v>2564</v>
      </c>
      <c r="J464">
        <v>30969</v>
      </c>
      <c r="K464">
        <v>23342</v>
      </c>
      <c r="L464">
        <v>5047</v>
      </c>
      <c r="M464">
        <v>6632</v>
      </c>
      <c r="N464">
        <v>7628</v>
      </c>
      <c r="O464">
        <v>4417</v>
      </c>
      <c r="AF464">
        <v>742</v>
      </c>
      <c r="AH464">
        <v>0</v>
      </c>
      <c r="AI464">
        <v>1008</v>
      </c>
      <c r="AJ464">
        <v>23342</v>
      </c>
    </row>
    <row r="465" spans="1:36" x14ac:dyDescent="0.25">
      <c r="A465" t="s">
        <v>451</v>
      </c>
      <c r="B465" t="s">
        <v>386</v>
      </c>
      <c r="C465">
        <v>13397</v>
      </c>
      <c r="D465">
        <v>1995</v>
      </c>
      <c r="E465">
        <v>1551</v>
      </c>
      <c r="F465">
        <v>7468</v>
      </c>
      <c r="G465">
        <v>2220</v>
      </c>
      <c r="H465">
        <v>6213</v>
      </c>
      <c r="I465">
        <v>2582</v>
      </c>
      <c r="J465">
        <v>19610</v>
      </c>
      <c r="K465">
        <v>12447</v>
      </c>
      <c r="L465">
        <v>2141</v>
      </c>
      <c r="M465">
        <v>2146</v>
      </c>
      <c r="N465">
        <v>7163</v>
      </c>
      <c r="O465">
        <v>4417</v>
      </c>
      <c r="AF465">
        <v>1306</v>
      </c>
      <c r="AH465">
        <v>0</v>
      </c>
      <c r="AI465">
        <v>801</v>
      </c>
      <c r="AJ465">
        <v>12447</v>
      </c>
    </row>
    <row r="466" spans="1:36" x14ac:dyDescent="0.25">
      <c r="A466" t="s">
        <v>452</v>
      </c>
      <c r="B466" t="s">
        <v>386</v>
      </c>
      <c r="C466">
        <v>12055</v>
      </c>
      <c r="D466">
        <v>1343</v>
      </c>
      <c r="E466">
        <v>959</v>
      </c>
      <c r="F466">
        <v>7303</v>
      </c>
      <c r="G466">
        <v>2321</v>
      </c>
      <c r="H466">
        <v>7263</v>
      </c>
      <c r="I466">
        <v>2442</v>
      </c>
      <c r="J466">
        <v>19318</v>
      </c>
      <c r="K466">
        <v>11580</v>
      </c>
      <c r="L466">
        <v>2220</v>
      </c>
      <c r="M466">
        <v>2442</v>
      </c>
      <c r="N466">
        <v>7738</v>
      </c>
      <c r="O466">
        <v>4417</v>
      </c>
      <c r="AF466">
        <v>855</v>
      </c>
      <c r="AH466">
        <v>0</v>
      </c>
      <c r="AI466">
        <v>943</v>
      </c>
      <c r="AJ466">
        <v>11580</v>
      </c>
    </row>
    <row r="467" spans="1:36" x14ac:dyDescent="0.25">
      <c r="A467" t="s">
        <v>346</v>
      </c>
      <c r="B467" t="s">
        <v>389</v>
      </c>
      <c r="C467">
        <v>9104</v>
      </c>
      <c r="D467">
        <v>1842</v>
      </c>
      <c r="E467">
        <v>627</v>
      </c>
      <c r="F467">
        <v>1116</v>
      </c>
      <c r="G467">
        <v>4740</v>
      </c>
      <c r="H467">
        <v>14996</v>
      </c>
      <c r="I467">
        <v>5385</v>
      </c>
      <c r="J467">
        <v>24099</v>
      </c>
      <c r="K467">
        <v>14575</v>
      </c>
      <c r="L467">
        <v>2897</v>
      </c>
      <c r="M467">
        <v>2237</v>
      </c>
      <c r="N467">
        <v>9524</v>
      </c>
      <c r="O467">
        <v>4484</v>
      </c>
      <c r="AF467">
        <v>260</v>
      </c>
      <c r="AH467">
        <v>0</v>
      </c>
      <c r="AI467">
        <v>1671</v>
      </c>
      <c r="AJ467">
        <v>14575</v>
      </c>
    </row>
    <row r="468" spans="1:36" x14ac:dyDescent="0.25">
      <c r="A468" t="s">
        <v>449</v>
      </c>
      <c r="B468" t="s">
        <v>389</v>
      </c>
      <c r="C468">
        <v>8108</v>
      </c>
      <c r="D468">
        <v>2019</v>
      </c>
      <c r="E468">
        <v>129</v>
      </c>
      <c r="F468">
        <v>1183</v>
      </c>
      <c r="G468">
        <v>4235</v>
      </c>
      <c r="H468">
        <v>14851</v>
      </c>
      <c r="I468">
        <v>5383</v>
      </c>
      <c r="J468">
        <v>22959</v>
      </c>
      <c r="K468">
        <v>13873</v>
      </c>
      <c r="L468">
        <v>1959</v>
      </c>
      <c r="M468">
        <v>1657</v>
      </c>
      <c r="N468">
        <v>9085</v>
      </c>
      <c r="O468">
        <v>4484</v>
      </c>
      <c r="AF468">
        <v>567</v>
      </c>
      <c r="AH468">
        <v>0</v>
      </c>
      <c r="AI468">
        <v>1470</v>
      </c>
      <c r="AJ468">
        <v>13873</v>
      </c>
    </row>
    <row r="469" spans="1:36" x14ac:dyDescent="0.25">
      <c r="A469" t="s">
        <v>450</v>
      </c>
      <c r="B469" t="s">
        <v>389</v>
      </c>
      <c r="C469">
        <v>7941</v>
      </c>
      <c r="D469">
        <v>2711</v>
      </c>
      <c r="E469">
        <v>231</v>
      </c>
      <c r="F469">
        <v>886</v>
      </c>
      <c r="G469">
        <v>3657</v>
      </c>
      <c r="H469">
        <v>14056</v>
      </c>
      <c r="I469">
        <v>5289</v>
      </c>
      <c r="J469">
        <v>21997</v>
      </c>
      <c r="K469">
        <v>13640</v>
      </c>
      <c r="L469">
        <v>1447</v>
      </c>
      <c r="M469">
        <v>1742</v>
      </c>
      <c r="N469">
        <v>8357</v>
      </c>
      <c r="O469">
        <v>4484</v>
      </c>
      <c r="AF469">
        <v>542</v>
      </c>
      <c r="AH469">
        <v>0</v>
      </c>
      <c r="AI469">
        <v>1260</v>
      </c>
      <c r="AJ469">
        <v>13640</v>
      </c>
    </row>
    <row r="470" spans="1:36" x14ac:dyDescent="0.25">
      <c r="A470" t="s">
        <v>451</v>
      </c>
      <c r="B470" t="s">
        <v>389</v>
      </c>
      <c r="C470">
        <v>6816</v>
      </c>
      <c r="D470">
        <v>1950</v>
      </c>
      <c r="E470">
        <v>81</v>
      </c>
      <c r="F470">
        <v>1012</v>
      </c>
      <c r="G470">
        <v>3415</v>
      </c>
      <c r="H470">
        <v>14507</v>
      </c>
      <c r="I470">
        <v>3799</v>
      </c>
      <c r="J470">
        <v>21323</v>
      </c>
      <c r="K470">
        <v>14299</v>
      </c>
      <c r="L470">
        <v>1502</v>
      </c>
      <c r="M470">
        <v>396</v>
      </c>
      <c r="N470">
        <v>7024</v>
      </c>
      <c r="O470">
        <v>4484</v>
      </c>
      <c r="AF470">
        <v>463</v>
      </c>
      <c r="AH470">
        <v>0</v>
      </c>
      <c r="AI470">
        <v>664</v>
      </c>
      <c r="AJ470">
        <v>14299</v>
      </c>
    </row>
    <row r="471" spans="1:36" x14ac:dyDescent="0.25">
      <c r="A471" t="s">
        <v>452</v>
      </c>
      <c r="B471" t="s">
        <v>389</v>
      </c>
      <c r="C471">
        <v>7561</v>
      </c>
      <c r="D471">
        <v>2710</v>
      </c>
      <c r="E471">
        <v>90</v>
      </c>
      <c r="F471">
        <v>1148</v>
      </c>
      <c r="G471">
        <v>3340</v>
      </c>
      <c r="H471">
        <v>12327</v>
      </c>
      <c r="I471">
        <v>4031</v>
      </c>
      <c r="J471">
        <v>19888</v>
      </c>
      <c r="K471">
        <v>12833</v>
      </c>
      <c r="L471">
        <v>1531</v>
      </c>
      <c r="M471">
        <v>634</v>
      </c>
      <c r="N471">
        <v>7055</v>
      </c>
      <c r="O471">
        <v>4484</v>
      </c>
      <c r="AF471">
        <v>347</v>
      </c>
      <c r="AH471">
        <v>0</v>
      </c>
      <c r="AI471">
        <v>660</v>
      </c>
      <c r="AJ471">
        <v>12833</v>
      </c>
    </row>
    <row r="472" spans="1:36" x14ac:dyDescent="0.25">
      <c r="A472" t="s">
        <v>346</v>
      </c>
      <c r="B472" t="s">
        <v>392</v>
      </c>
      <c r="C472">
        <v>20261</v>
      </c>
      <c r="D472">
        <v>3316</v>
      </c>
      <c r="E472">
        <v>4120</v>
      </c>
      <c r="F472">
        <v>3425</v>
      </c>
      <c r="G472">
        <v>8325</v>
      </c>
      <c r="H472">
        <v>34815</v>
      </c>
      <c r="I472">
        <v>18799</v>
      </c>
      <c r="J472">
        <v>55076</v>
      </c>
      <c r="K472">
        <v>33852</v>
      </c>
      <c r="L472">
        <v>9863</v>
      </c>
      <c r="M472">
        <v>10127</v>
      </c>
      <c r="N472">
        <v>21225</v>
      </c>
      <c r="O472">
        <v>8515</v>
      </c>
      <c r="AF472">
        <v>2215</v>
      </c>
      <c r="AH472">
        <v>0</v>
      </c>
      <c r="AI472">
        <v>8872</v>
      </c>
      <c r="AJ472">
        <v>33852</v>
      </c>
    </row>
    <row r="473" spans="1:36" x14ac:dyDescent="0.25">
      <c r="A473" t="s">
        <v>449</v>
      </c>
      <c r="B473" t="s">
        <v>392</v>
      </c>
      <c r="C473">
        <v>19800</v>
      </c>
      <c r="D473">
        <v>3156</v>
      </c>
      <c r="E473">
        <v>2521</v>
      </c>
      <c r="F473">
        <v>4184</v>
      </c>
      <c r="G473">
        <v>9111</v>
      </c>
      <c r="H473">
        <v>32585</v>
      </c>
      <c r="I473">
        <v>16954</v>
      </c>
      <c r="J473">
        <v>52385</v>
      </c>
      <c r="K473">
        <v>31341</v>
      </c>
      <c r="L473">
        <v>7196</v>
      </c>
      <c r="M473">
        <v>9646</v>
      </c>
      <c r="N473">
        <v>21043</v>
      </c>
      <c r="O473">
        <v>8515</v>
      </c>
      <c r="AF473">
        <v>1809</v>
      </c>
      <c r="AH473">
        <v>0</v>
      </c>
      <c r="AI473">
        <v>8966</v>
      </c>
      <c r="AJ473">
        <v>31341</v>
      </c>
    </row>
    <row r="474" spans="1:36" x14ac:dyDescent="0.25">
      <c r="A474" t="s">
        <v>450</v>
      </c>
      <c r="B474" t="s">
        <v>392</v>
      </c>
      <c r="C474">
        <v>29803</v>
      </c>
      <c r="D474">
        <v>4906</v>
      </c>
      <c r="E474">
        <v>7374</v>
      </c>
      <c r="F474">
        <v>5068</v>
      </c>
      <c r="G474">
        <v>11533</v>
      </c>
      <c r="H474">
        <v>31386</v>
      </c>
      <c r="I474">
        <v>17270</v>
      </c>
      <c r="J474">
        <v>61189</v>
      </c>
      <c r="K474">
        <v>40692</v>
      </c>
      <c r="L474">
        <v>8372</v>
      </c>
      <c r="M474">
        <v>13750</v>
      </c>
      <c r="N474">
        <v>20498</v>
      </c>
      <c r="O474">
        <v>8515</v>
      </c>
      <c r="AF474">
        <v>4643</v>
      </c>
      <c r="AH474">
        <v>0</v>
      </c>
      <c r="AI474">
        <v>8458</v>
      </c>
      <c r="AJ474">
        <v>40692</v>
      </c>
    </row>
    <row r="475" spans="1:36" x14ac:dyDescent="0.25">
      <c r="A475" t="s">
        <v>451</v>
      </c>
      <c r="B475" t="s">
        <v>392</v>
      </c>
      <c r="C475">
        <v>13071</v>
      </c>
      <c r="D475">
        <v>1559</v>
      </c>
      <c r="E475">
        <v>1751</v>
      </c>
      <c r="F475">
        <v>6261</v>
      </c>
      <c r="G475">
        <v>3236</v>
      </c>
      <c r="H475">
        <v>14081</v>
      </c>
      <c r="I475">
        <v>5877</v>
      </c>
      <c r="J475">
        <v>27152</v>
      </c>
      <c r="K475">
        <v>18937</v>
      </c>
      <c r="L475">
        <v>4329</v>
      </c>
      <c r="M475">
        <v>7752</v>
      </c>
      <c r="N475">
        <v>8215</v>
      </c>
      <c r="O475">
        <v>4882</v>
      </c>
      <c r="AF475">
        <v>2625</v>
      </c>
      <c r="AH475">
        <v>0</v>
      </c>
      <c r="AI475">
        <v>1363</v>
      </c>
      <c r="AJ475">
        <v>18937</v>
      </c>
    </row>
    <row r="476" spans="1:36" x14ac:dyDescent="0.25">
      <c r="A476" t="s">
        <v>452</v>
      </c>
      <c r="B476" t="s">
        <v>392</v>
      </c>
      <c r="C476">
        <v>8382</v>
      </c>
      <c r="D476">
        <v>921</v>
      </c>
      <c r="E476">
        <v>1196</v>
      </c>
      <c r="F476">
        <v>3465</v>
      </c>
      <c r="G476">
        <v>2679</v>
      </c>
      <c r="H476">
        <v>12880</v>
      </c>
      <c r="I476">
        <v>6175</v>
      </c>
      <c r="J476">
        <v>21262</v>
      </c>
      <c r="K476">
        <v>12585</v>
      </c>
      <c r="L476">
        <v>4009</v>
      </c>
      <c r="M476">
        <v>4562</v>
      </c>
      <c r="N476">
        <v>8677</v>
      </c>
      <c r="O476">
        <v>4882</v>
      </c>
      <c r="AF476">
        <v>1764</v>
      </c>
      <c r="AH476">
        <v>0</v>
      </c>
      <c r="AI476">
        <v>2295</v>
      </c>
      <c r="AJ476">
        <v>12585</v>
      </c>
    </row>
    <row r="477" spans="1:36" x14ac:dyDescent="0.25">
      <c r="A477" t="s">
        <v>346</v>
      </c>
      <c r="B477" t="s">
        <v>398</v>
      </c>
      <c r="C477">
        <v>3401</v>
      </c>
      <c r="D477">
        <v>1474</v>
      </c>
      <c r="E477">
        <v>356</v>
      </c>
      <c r="F477">
        <v>1212</v>
      </c>
      <c r="G477">
        <v>68</v>
      </c>
      <c r="H477">
        <v>10141</v>
      </c>
      <c r="I477">
        <v>4169</v>
      </c>
      <c r="J477">
        <v>13542</v>
      </c>
      <c r="K477">
        <v>3836</v>
      </c>
      <c r="L477">
        <v>446</v>
      </c>
      <c r="M477">
        <v>1518</v>
      </c>
      <c r="N477">
        <v>9707</v>
      </c>
      <c r="O477">
        <v>3059</v>
      </c>
      <c r="AF477">
        <v>331</v>
      </c>
      <c r="AH477">
        <v>0</v>
      </c>
      <c r="AI477">
        <v>1149</v>
      </c>
      <c r="AJ477">
        <v>3836</v>
      </c>
    </row>
    <row r="478" spans="1:36" x14ac:dyDescent="0.25">
      <c r="A478" t="s">
        <v>449</v>
      </c>
      <c r="B478" t="s">
        <v>398</v>
      </c>
      <c r="C478">
        <v>2619</v>
      </c>
      <c r="D478">
        <v>1364</v>
      </c>
      <c r="E478">
        <v>82</v>
      </c>
      <c r="F478">
        <v>868</v>
      </c>
      <c r="G478">
        <v>83</v>
      </c>
      <c r="H478">
        <v>10412</v>
      </c>
      <c r="I478">
        <v>3262</v>
      </c>
      <c r="J478">
        <v>13031</v>
      </c>
      <c r="K478">
        <v>5083</v>
      </c>
      <c r="L478">
        <v>543</v>
      </c>
      <c r="M478">
        <v>1486</v>
      </c>
      <c r="N478">
        <v>7948</v>
      </c>
      <c r="O478">
        <v>3014</v>
      </c>
      <c r="AF478">
        <v>1271</v>
      </c>
      <c r="AH478">
        <v>0</v>
      </c>
      <c r="AI478">
        <v>1022</v>
      </c>
      <c r="AJ478">
        <v>5083</v>
      </c>
    </row>
    <row r="479" spans="1:36" x14ac:dyDescent="0.25">
      <c r="A479" t="s">
        <v>450</v>
      </c>
      <c r="B479" t="s">
        <v>398</v>
      </c>
      <c r="C479">
        <v>1689</v>
      </c>
      <c r="D479">
        <v>637</v>
      </c>
      <c r="E479">
        <v>52</v>
      </c>
      <c r="F479">
        <v>842</v>
      </c>
      <c r="G479">
        <v>69</v>
      </c>
      <c r="H479">
        <v>9042</v>
      </c>
      <c r="I479">
        <v>3146</v>
      </c>
      <c r="J479">
        <v>10731</v>
      </c>
      <c r="K479">
        <v>3687</v>
      </c>
      <c r="L479">
        <v>860</v>
      </c>
      <c r="M479">
        <v>1061</v>
      </c>
      <c r="N479">
        <v>7045</v>
      </c>
      <c r="O479">
        <v>3014</v>
      </c>
      <c r="AF479">
        <v>276</v>
      </c>
      <c r="AH479">
        <v>0</v>
      </c>
      <c r="AI479">
        <v>726</v>
      </c>
      <c r="AJ479">
        <v>3687</v>
      </c>
    </row>
    <row r="480" spans="1:36" x14ac:dyDescent="0.25">
      <c r="A480" t="s">
        <v>451</v>
      </c>
      <c r="B480" t="s">
        <v>398</v>
      </c>
      <c r="C480">
        <v>1356</v>
      </c>
      <c r="D480">
        <v>428</v>
      </c>
      <c r="E480">
        <v>23</v>
      </c>
      <c r="F480">
        <v>748</v>
      </c>
      <c r="G480">
        <v>73</v>
      </c>
      <c r="H480">
        <v>8478</v>
      </c>
      <c r="I480">
        <v>3143</v>
      </c>
      <c r="J480">
        <v>9835</v>
      </c>
      <c r="K480">
        <v>3240</v>
      </c>
      <c r="L480">
        <v>763</v>
      </c>
      <c r="M480">
        <v>1138</v>
      </c>
      <c r="N480">
        <v>6595</v>
      </c>
      <c r="O480">
        <v>3014</v>
      </c>
      <c r="AF480">
        <v>216</v>
      </c>
      <c r="AH480">
        <v>0</v>
      </c>
      <c r="AI480">
        <v>693</v>
      </c>
      <c r="AJ480">
        <v>3240</v>
      </c>
    </row>
    <row r="481" spans="1:36" x14ac:dyDescent="0.25">
      <c r="A481" t="s">
        <v>452</v>
      </c>
      <c r="B481" t="s">
        <v>398</v>
      </c>
      <c r="C481">
        <v>1188</v>
      </c>
      <c r="D481">
        <v>186</v>
      </c>
      <c r="E481">
        <v>44</v>
      </c>
      <c r="F481">
        <v>787</v>
      </c>
      <c r="G481">
        <v>78</v>
      </c>
      <c r="H481">
        <v>8932</v>
      </c>
      <c r="I481">
        <v>3345</v>
      </c>
      <c r="J481">
        <v>10120</v>
      </c>
      <c r="K481">
        <v>3553</v>
      </c>
      <c r="L481">
        <v>652</v>
      </c>
      <c r="M481">
        <v>1426</v>
      </c>
      <c r="N481">
        <v>6567</v>
      </c>
      <c r="O481">
        <v>2969</v>
      </c>
      <c r="AF481">
        <v>180</v>
      </c>
      <c r="AH481">
        <v>0</v>
      </c>
      <c r="AI481">
        <v>691</v>
      </c>
      <c r="AJ481">
        <v>3553</v>
      </c>
    </row>
    <row r="482" spans="1:36" x14ac:dyDescent="0.25">
      <c r="A482" t="s">
        <v>346</v>
      </c>
      <c r="B482" t="s">
        <v>402</v>
      </c>
      <c r="C482">
        <v>6279</v>
      </c>
      <c r="D482">
        <v>969</v>
      </c>
      <c r="E482">
        <v>3496</v>
      </c>
      <c r="F482">
        <v>1183</v>
      </c>
      <c r="G482">
        <v>225</v>
      </c>
      <c r="H482">
        <v>11187</v>
      </c>
      <c r="I482">
        <v>10085</v>
      </c>
      <c r="J482">
        <v>17466</v>
      </c>
      <c r="K482">
        <v>8440</v>
      </c>
      <c r="L482">
        <v>1326</v>
      </c>
      <c r="M482">
        <v>4602</v>
      </c>
      <c r="N482">
        <v>9026</v>
      </c>
      <c r="O482">
        <v>3237</v>
      </c>
      <c r="AF482">
        <v>230</v>
      </c>
      <c r="AH482">
        <v>0</v>
      </c>
      <c r="AI482">
        <v>1622</v>
      </c>
      <c r="AJ482">
        <v>8440</v>
      </c>
    </row>
    <row r="483" spans="1:36" x14ac:dyDescent="0.25">
      <c r="A483" t="s">
        <v>449</v>
      </c>
      <c r="B483" t="s">
        <v>402</v>
      </c>
      <c r="C483">
        <v>6286</v>
      </c>
      <c r="D483">
        <v>1794</v>
      </c>
      <c r="E483">
        <v>2707</v>
      </c>
      <c r="F483">
        <v>1377</v>
      </c>
      <c r="G483">
        <v>179</v>
      </c>
      <c r="H483">
        <v>7965</v>
      </c>
      <c r="I483">
        <v>7260</v>
      </c>
      <c r="J483">
        <v>14252</v>
      </c>
      <c r="K483">
        <v>6238</v>
      </c>
      <c r="L483">
        <v>1099</v>
      </c>
      <c r="M483">
        <v>2591</v>
      </c>
      <c r="N483">
        <v>8014</v>
      </c>
      <c r="O483">
        <v>3237</v>
      </c>
      <c r="AF483">
        <v>234</v>
      </c>
      <c r="AH483">
        <v>0</v>
      </c>
      <c r="AI483">
        <v>2012</v>
      </c>
      <c r="AJ483">
        <v>6238</v>
      </c>
    </row>
    <row r="484" spans="1:36" x14ac:dyDescent="0.25">
      <c r="A484" t="s">
        <v>450</v>
      </c>
      <c r="B484" t="s">
        <v>402</v>
      </c>
      <c r="C484">
        <v>4850</v>
      </c>
      <c r="D484">
        <v>1283</v>
      </c>
      <c r="E484">
        <v>1790</v>
      </c>
      <c r="F484">
        <v>1477</v>
      </c>
      <c r="G484">
        <v>142</v>
      </c>
      <c r="H484">
        <v>7643</v>
      </c>
      <c r="I484">
        <v>6976</v>
      </c>
      <c r="J484">
        <v>12493</v>
      </c>
      <c r="K484">
        <v>5530</v>
      </c>
      <c r="L484">
        <v>778</v>
      </c>
      <c r="M484">
        <v>2468</v>
      </c>
      <c r="N484">
        <v>6963</v>
      </c>
      <c r="O484">
        <v>3237</v>
      </c>
      <c r="AF484">
        <v>139</v>
      </c>
      <c r="AH484">
        <v>0</v>
      </c>
      <c r="AI484">
        <v>1768</v>
      </c>
      <c r="AJ484">
        <v>5530</v>
      </c>
    </row>
    <row r="485" spans="1:36" x14ac:dyDescent="0.25">
      <c r="A485" t="s">
        <v>451</v>
      </c>
      <c r="B485" t="s">
        <v>402</v>
      </c>
      <c r="C485">
        <v>4662</v>
      </c>
      <c r="D485">
        <v>1473</v>
      </c>
      <c r="E485">
        <v>1853</v>
      </c>
      <c r="F485">
        <v>1103</v>
      </c>
      <c r="G485">
        <v>112</v>
      </c>
      <c r="H485">
        <v>6428</v>
      </c>
      <c r="I485">
        <v>5860</v>
      </c>
      <c r="J485">
        <v>11090</v>
      </c>
      <c r="K485">
        <v>4811</v>
      </c>
      <c r="L485">
        <v>615</v>
      </c>
      <c r="M485">
        <v>1987</v>
      </c>
      <c r="N485">
        <v>6279</v>
      </c>
      <c r="O485">
        <v>3237</v>
      </c>
      <c r="AF485">
        <v>263</v>
      </c>
      <c r="AH485">
        <v>0</v>
      </c>
      <c r="AI485">
        <v>1393</v>
      </c>
      <c r="AJ485">
        <v>4811</v>
      </c>
    </row>
    <row r="486" spans="1:36" x14ac:dyDescent="0.25">
      <c r="A486" t="s">
        <v>452</v>
      </c>
      <c r="B486" t="s">
        <v>402</v>
      </c>
      <c r="C486">
        <v>3841</v>
      </c>
      <c r="D486">
        <v>1208</v>
      </c>
      <c r="E486">
        <v>1479</v>
      </c>
      <c r="F486">
        <v>865</v>
      </c>
      <c r="G486">
        <v>127</v>
      </c>
      <c r="H486">
        <v>7157</v>
      </c>
      <c r="I486">
        <v>6781</v>
      </c>
      <c r="J486">
        <v>10997</v>
      </c>
      <c r="K486">
        <v>5306</v>
      </c>
      <c r="L486">
        <v>1015</v>
      </c>
      <c r="M486">
        <v>2419</v>
      </c>
      <c r="N486">
        <v>5691</v>
      </c>
      <c r="O486">
        <v>2814</v>
      </c>
      <c r="AF486">
        <v>231</v>
      </c>
      <c r="AH486">
        <v>0</v>
      </c>
      <c r="AI486">
        <v>1310</v>
      </c>
      <c r="AJ486">
        <v>5306</v>
      </c>
    </row>
    <row r="487" spans="1:36" x14ac:dyDescent="0.25">
      <c r="A487" t="s">
        <v>346</v>
      </c>
      <c r="B487" t="s">
        <v>406</v>
      </c>
      <c r="C487">
        <v>1873</v>
      </c>
      <c r="D487">
        <v>548</v>
      </c>
      <c r="E487">
        <v>473</v>
      </c>
      <c r="F487">
        <v>686</v>
      </c>
      <c r="G487">
        <v>11</v>
      </c>
      <c r="H487">
        <v>5730</v>
      </c>
      <c r="I487">
        <v>2868</v>
      </c>
      <c r="J487">
        <v>7603</v>
      </c>
      <c r="K487">
        <v>2803</v>
      </c>
      <c r="L487">
        <v>344</v>
      </c>
      <c r="M487">
        <v>1884</v>
      </c>
      <c r="N487">
        <v>4800</v>
      </c>
      <c r="O487">
        <v>1583</v>
      </c>
      <c r="AF487">
        <v>167</v>
      </c>
      <c r="AH487">
        <v>0</v>
      </c>
      <c r="AI487">
        <v>878</v>
      </c>
      <c r="AJ487">
        <v>2803</v>
      </c>
    </row>
    <row r="488" spans="1:36" x14ac:dyDescent="0.25">
      <c r="A488" t="s">
        <v>449</v>
      </c>
      <c r="B488" t="s">
        <v>406</v>
      </c>
      <c r="C488">
        <v>1744</v>
      </c>
      <c r="D488">
        <v>557</v>
      </c>
      <c r="E488">
        <v>551</v>
      </c>
      <c r="F488">
        <v>572</v>
      </c>
      <c r="G488">
        <v>15</v>
      </c>
      <c r="H488">
        <v>3826</v>
      </c>
      <c r="I488">
        <v>1117</v>
      </c>
      <c r="J488">
        <v>5571</v>
      </c>
      <c r="K488">
        <v>1423</v>
      </c>
      <c r="L488">
        <v>279</v>
      </c>
      <c r="M488">
        <v>546</v>
      </c>
      <c r="N488">
        <v>4148</v>
      </c>
      <c r="O488">
        <v>1059</v>
      </c>
      <c r="AF488">
        <v>221</v>
      </c>
      <c r="AH488">
        <v>0</v>
      </c>
      <c r="AI488">
        <v>395</v>
      </c>
      <c r="AJ488">
        <v>1423</v>
      </c>
    </row>
    <row r="489" spans="1:36" x14ac:dyDescent="0.25">
      <c r="A489" t="s">
        <v>450</v>
      </c>
      <c r="B489" t="s">
        <v>406</v>
      </c>
      <c r="C489">
        <v>2430</v>
      </c>
      <c r="D489">
        <v>1074</v>
      </c>
      <c r="E489">
        <v>198</v>
      </c>
      <c r="F489">
        <v>1091</v>
      </c>
      <c r="G489">
        <v>10</v>
      </c>
      <c r="H489">
        <v>3304</v>
      </c>
      <c r="I489">
        <v>1099</v>
      </c>
      <c r="J489">
        <v>5734</v>
      </c>
      <c r="K489">
        <v>2244</v>
      </c>
      <c r="L489">
        <v>717</v>
      </c>
      <c r="M489">
        <v>583</v>
      </c>
      <c r="N489">
        <v>3490</v>
      </c>
      <c r="O489">
        <v>1059</v>
      </c>
      <c r="AF489">
        <v>344</v>
      </c>
      <c r="AH489">
        <v>0</v>
      </c>
      <c r="AI489">
        <v>384</v>
      </c>
      <c r="AJ489">
        <v>2244</v>
      </c>
    </row>
    <row r="490" spans="1:36" x14ac:dyDescent="0.25">
      <c r="A490" t="s">
        <v>451</v>
      </c>
      <c r="B490" t="s">
        <v>406</v>
      </c>
      <c r="C490">
        <v>1322</v>
      </c>
      <c r="D490">
        <v>461</v>
      </c>
      <c r="E490">
        <v>235</v>
      </c>
      <c r="F490">
        <v>600</v>
      </c>
      <c r="G490">
        <v>5</v>
      </c>
      <c r="H490">
        <v>2598</v>
      </c>
      <c r="I490">
        <v>1065</v>
      </c>
      <c r="J490">
        <v>3920</v>
      </c>
      <c r="K490">
        <v>1573</v>
      </c>
      <c r="L490">
        <v>310</v>
      </c>
      <c r="M490">
        <v>534</v>
      </c>
      <c r="N490">
        <v>2347</v>
      </c>
      <c r="O490">
        <v>708</v>
      </c>
      <c r="AF490">
        <v>278</v>
      </c>
      <c r="AH490">
        <v>0</v>
      </c>
      <c r="AI490">
        <v>236</v>
      </c>
      <c r="AJ490">
        <v>1573</v>
      </c>
    </row>
    <row r="491" spans="1:36" x14ac:dyDescent="0.25">
      <c r="A491" t="s">
        <v>452</v>
      </c>
      <c r="B491" t="s">
        <v>406</v>
      </c>
      <c r="C491">
        <v>942</v>
      </c>
      <c r="D491">
        <v>330</v>
      </c>
      <c r="E491">
        <v>142</v>
      </c>
      <c r="F491">
        <v>448</v>
      </c>
      <c r="G491">
        <v>5</v>
      </c>
      <c r="H491">
        <v>2368</v>
      </c>
      <c r="I491">
        <v>1006</v>
      </c>
      <c r="J491">
        <v>3310</v>
      </c>
      <c r="K491">
        <v>1363</v>
      </c>
      <c r="L491">
        <v>277</v>
      </c>
      <c r="M491">
        <v>603</v>
      </c>
      <c r="N491">
        <v>1947</v>
      </c>
      <c r="O491">
        <v>549</v>
      </c>
      <c r="AF491">
        <v>192</v>
      </c>
      <c r="AH491">
        <v>0</v>
      </c>
      <c r="AI491">
        <v>226</v>
      </c>
      <c r="AJ491">
        <v>1363</v>
      </c>
    </row>
    <row r="492" spans="1:36" x14ac:dyDescent="0.25">
      <c r="A492" t="s">
        <v>346</v>
      </c>
      <c r="B492" t="s">
        <v>410</v>
      </c>
      <c r="C492">
        <v>9522</v>
      </c>
      <c r="D492">
        <v>3023</v>
      </c>
      <c r="E492">
        <v>1132</v>
      </c>
      <c r="F492">
        <v>3777</v>
      </c>
      <c r="G492">
        <v>1354</v>
      </c>
      <c r="H492">
        <v>25388</v>
      </c>
      <c r="I492">
        <v>14917</v>
      </c>
      <c r="J492">
        <v>34910</v>
      </c>
      <c r="K492">
        <v>14140</v>
      </c>
      <c r="L492">
        <v>1233</v>
      </c>
      <c r="M492">
        <v>9510</v>
      </c>
      <c r="N492">
        <v>20770</v>
      </c>
      <c r="O492">
        <v>4097</v>
      </c>
      <c r="AF492">
        <v>472</v>
      </c>
      <c r="AH492">
        <v>0</v>
      </c>
      <c r="AI492">
        <v>3451</v>
      </c>
      <c r="AJ492">
        <v>14140</v>
      </c>
    </row>
    <row r="493" spans="1:36" x14ac:dyDescent="0.25">
      <c r="A493" t="s">
        <v>449</v>
      </c>
      <c r="B493" t="s">
        <v>410</v>
      </c>
      <c r="C493">
        <v>8573</v>
      </c>
      <c r="D493">
        <v>1151</v>
      </c>
      <c r="E493">
        <v>1749</v>
      </c>
      <c r="F493">
        <v>4013</v>
      </c>
      <c r="G493">
        <v>1409</v>
      </c>
      <c r="H493">
        <v>25341</v>
      </c>
      <c r="I493">
        <v>15842</v>
      </c>
      <c r="J493">
        <v>33915</v>
      </c>
      <c r="K493">
        <v>14711</v>
      </c>
      <c r="L493">
        <v>1455</v>
      </c>
      <c r="M493">
        <v>9946</v>
      </c>
      <c r="N493">
        <v>19204</v>
      </c>
      <c r="O493">
        <v>3564</v>
      </c>
      <c r="AF493">
        <v>220</v>
      </c>
      <c r="AH493">
        <v>0</v>
      </c>
      <c r="AI493">
        <v>3697</v>
      </c>
      <c r="AJ493">
        <v>14711</v>
      </c>
    </row>
    <row r="494" spans="1:36" x14ac:dyDescent="0.25">
      <c r="A494" t="s">
        <v>450</v>
      </c>
      <c r="B494" t="s">
        <v>410</v>
      </c>
      <c r="C494">
        <v>6806</v>
      </c>
      <c r="D494">
        <v>1831</v>
      </c>
      <c r="E494">
        <v>914</v>
      </c>
      <c r="F494">
        <v>2987</v>
      </c>
      <c r="G494">
        <v>800</v>
      </c>
      <c r="H494">
        <v>25021</v>
      </c>
      <c r="I494">
        <v>16058</v>
      </c>
      <c r="J494">
        <v>31827</v>
      </c>
      <c r="K494">
        <v>15469</v>
      </c>
      <c r="L494">
        <v>1234</v>
      </c>
      <c r="M494">
        <v>10740</v>
      </c>
      <c r="N494">
        <v>16358</v>
      </c>
      <c r="O494">
        <v>3101</v>
      </c>
      <c r="AF494">
        <v>142</v>
      </c>
      <c r="AH494">
        <v>0</v>
      </c>
      <c r="AI494">
        <v>3056</v>
      </c>
      <c r="AJ494">
        <v>15469</v>
      </c>
    </row>
    <row r="495" spans="1:36" x14ac:dyDescent="0.25">
      <c r="A495" t="s">
        <v>451</v>
      </c>
      <c r="B495" t="s">
        <v>410</v>
      </c>
      <c r="C495">
        <v>6009</v>
      </c>
      <c r="D495">
        <v>652</v>
      </c>
      <c r="E495">
        <v>1329</v>
      </c>
      <c r="F495">
        <v>3082</v>
      </c>
      <c r="G495">
        <v>808</v>
      </c>
      <c r="H495">
        <v>14522</v>
      </c>
      <c r="I495">
        <v>2585</v>
      </c>
      <c r="J495">
        <v>20530</v>
      </c>
      <c r="K495">
        <v>8318</v>
      </c>
      <c r="L495">
        <v>1265</v>
      </c>
      <c r="M495">
        <v>4335</v>
      </c>
      <c r="N495">
        <v>12213</v>
      </c>
      <c r="O495">
        <v>3101</v>
      </c>
      <c r="AF495">
        <v>85</v>
      </c>
      <c r="AH495">
        <v>0</v>
      </c>
      <c r="AI495">
        <v>760</v>
      </c>
      <c r="AJ495">
        <v>8318</v>
      </c>
    </row>
    <row r="496" spans="1:36" x14ac:dyDescent="0.25">
      <c r="A496" t="s">
        <v>452</v>
      </c>
      <c r="B496" t="s">
        <v>410</v>
      </c>
      <c r="C496">
        <v>5999</v>
      </c>
      <c r="D496">
        <v>1540</v>
      </c>
      <c r="E496">
        <v>1221</v>
      </c>
      <c r="F496">
        <v>2138</v>
      </c>
      <c r="G496">
        <v>987</v>
      </c>
      <c r="H496">
        <v>13624</v>
      </c>
      <c r="I496">
        <v>1859</v>
      </c>
      <c r="J496">
        <v>19623</v>
      </c>
      <c r="K496">
        <v>8521</v>
      </c>
      <c r="L496">
        <v>888</v>
      </c>
      <c r="M496">
        <v>4739</v>
      </c>
      <c r="N496">
        <v>11102</v>
      </c>
      <c r="O496">
        <v>3101</v>
      </c>
      <c r="AF496">
        <v>140</v>
      </c>
      <c r="AH496">
        <v>0</v>
      </c>
      <c r="AI496">
        <v>705</v>
      </c>
      <c r="AJ496">
        <v>8521</v>
      </c>
    </row>
    <row r="497" spans="1:36" x14ac:dyDescent="0.25">
      <c r="A497" t="s">
        <v>346</v>
      </c>
      <c r="B497" t="s">
        <v>1170</v>
      </c>
      <c r="C497">
        <v>625</v>
      </c>
      <c r="D497">
        <v>264</v>
      </c>
      <c r="E497">
        <v>119</v>
      </c>
      <c r="F497">
        <v>67</v>
      </c>
      <c r="G497">
        <v>175</v>
      </c>
      <c r="H497">
        <v>269</v>
      </c>
      <c r="I497">
        <v>210</v>
      </c>
      <c r="J497">
        <v>894</v>
      </c>
      <c r="K497">
        <v>460</v>
      </c>
      <c r="L497">
        <v>213</v>
      </c>
      <c r="M497">
        <v>0</v>
      </c>
      <c r="N497">
        <v>434</v>
      </c>
      <c r="O497">
        <v>224</v>
      </c>
      <c r="AF497">
        <v>1</v>
      </c>
      <c r="AH497">
        <v>0</v>
      </c>
      <c r="AI497">
        <v>0</v>
      </c>
      <c r="AJ497">
        <v>460</v>
      </c>
    </row>
    <row r="498" spans="1:36" x14ac:dyDescent="0.25">
      <c r="A498" t="s">
        <v>449</v>
      </c>
      <c r="B498" t="s">
        <v>1170</v>
      </c>
      <c r="C498">
        <v>481</v>
      </c>
      <c r="D498">
        <v>192</v>
      </c>
      <c r="E498">
        <v>7</v>
      </c>
      <c r="F498">
        <v>74</v>
      </c>
      <c r="G498">
        <v>205</v>
      </c>
      <c r="H498">
        <v>278</v>
      </c>
      <c r="I498">
        <v>227</v>
      </c>
      <c r="J498">
        <v>759</v>
      </c>
      <c r="K498">
        <v>425</v>
      </c>
      <c r="L498">
        <v>143</v>
      </c>
      <c r="M498">
        <v>0</v>
      </c>
      <c r="N498">
        <v>334</v>
      </c>
      <c r="O498">
        <v>224</v>
      </c>
      <c r="AF498">
        <v>4</v>
      </c>
      <c r="AH498">
        <v>0</v>
      </c>
      <c r="AI498">
        <v>0</v>
      </c>
      <c r="AJ498">
        <v>425</v>
      </c>
    </row>
    <row r="499" spans="1:36" x14ac:dyDescent="0.25">
      <c r="A499" t="s">
        <v>450</v>
      </c>
      <c r="B499" t="s">
        <v>1170</v>
      </c>
      <c r="C499">
        <v>406</v>
      </c>
      <c r="D499">
        <v>41</v>
      </c>
      <c r="E499">
        <v>95</v>
      </c>
      <c r="F499">
        <v>67</v>
      </c>
      <c r="G499">
        <v>202</v>
      </c>
      <c r="H499">
        <v>299</v>
      </c>
      <c r="I499">
        <v>246</v>
      </c>
      <c r="J499">
        <v>705</v>
      </c>
      <c r="K499">
        <v>346</v>
      </c>
      <c r="L499">
        <v>20</v>
      </c>
      <c r="M499">
        <v>0</v>
      </c>
      <c r="N499">
        <v>358</v>
      </c>
      <c r="O499">
        <v>224</v>
      </c>
      <c r="AF499">
        <v>5</v>
      </c>
      <c r="AH499">
        <v>0</v>
      </c>
      <c r="AI499">
        <v>0</v>
      </c>
      <c r="AJ499">
        <v>346</v>
      </c>
    </row>
    <row r="500" spans="1:36" x14ac:dyDescent="0.25">
      <c r="A500" t="s">
        <v>451</v>
      </c>
      <c r="B500" t="s">
        <v>1170</v>
      </c>
      <c r="C500">
        <v>389</v>
      </c>
      <c r="D500">
        <v>40</v>
      </c>
      <c r="E500">
        <v>85</v>
      </c>
      <c r="F500">
        <v>63</v>
      </c>
      <c r="G500">
        <v>199</v>
      </c>
      <c r="H500">
        <v>307</v>
      </c>
      <c r="I500">
        <v>250</v>
      </c>
      <c r="J500">
        <v>696</v>
      </c>
      <c r="K500">
        <v>309</v>
      </c>
      <c r="L500">
        <v>21</v>
      </c>
      <c r="M500">
        <v>0</v>
      </c>
      <c r="N500">
        <v>387</v>
      </c>
      <c r="O500">
        <v>224</v>
      </c>
      <c r="AF500">
        <v>11</v>
      </c>
      <c r="AH500">
        <v>0</v>
      </c>
      <c r="AI500">
        <v>0</v>
      </c>
      <c r="AJ500">
        <v>309</v>
      </c>
    </row>
    <row r="501" spans="1:36" x14ac:dyDescent="0.25">
      <c r="A501" t="s">
        <v>452</v>
      </c>
      <c r="B501" t="s">
        <v>1170</v>
      </c>
      <c r="C501">
        <v>255</v>
      </c>
      <c r="D501">
        <v>37</v>
      </c>
      <c r="E501">
        <v>64</v>
      </c>
      <c r="F501">
        <v>50</v>
      </c>
      <c r="G501">
        <v>105</v>
      </c>
      <c r="H501">
        <v>322</v>
      </c>
      <c r="I501">
        <v>263</v>
      </c>
      <c r="J501">
        <v>576</v>
      </c>
      <c r="K501">
        <v>267</v>
      </c>
      <c r="L501">
        <v>9</v>
      </c>
      <c r="M501">
        <v>0</v>
      </c>
      <c r="N501">
        <v>309</v>
      </c>
      <c r="O501">
        <v>224</v>
      </c>
      <c r="AF501">
        <v>13</v>
      </c>
      <c r="AH501">
        <v>0</v>
      </c>
      <c r="AI501">
        <v>0</v>
      </c>
      <c r="AJ501">
        <v>267</v>
      </c>
    </row>
    <row r="502" spans="1:36" x14ac:dyDescent="0.25">
      <c r="A502" t="s">
        <v>346</v>
      </c>
      <c r="B502" t="s">
        <v>371</v>
      </c>
      <c r="C502">
        <v>17465</v>
      </c>
      <c r="D502">
        <v>1064</v>
      </c>
      <c r="E502">
        <v>1778</v>
      </c>
      <c r="F502">
        <v>11235</v>
      </c>
      <c r="G502">
        <v>2838</v>
      </c>
      <c r="H502">
        <v>1502</v>
      </c>
      <c r="I502">
        <v>560</v>
      </c>
      <c r="J502">
        <v>18967</v>
      </c>
      <c r="K502">
        <v>10753</v>
      </c>
      <c r="L502">
        <v>553</v>
      </c>
      <c r="M502">
        <v>524</v>
      </c>
      <c r="N502">
        <v>8214</v>
      </c>
      <c r="O502">
        <v>788</v>
      </c>
      <c r="AF502">
        <v>16</v>
      </c>
      <c r="AH502">
        <v>0</v>
      </c>
      <c r="AI502">
        <v>1</v>
      </c>
      <c r="AJ502">
        <v>10753</v>
      </c>
    </row>
    <row r="503" spans="1:36" x14ac:dyDescent="0.25">
      <c r="A503" t="s">
        <v>449</v>
      </c>
      <c r="B503" t="s">
        <v>371</v>
      </c>
      <c r="C503">
        <v>17465</v>
      </c>
      <c r="D503">
        <v>1064</v>
      </c>
      <c r="E503">
        <v>1778</v>
      </c>
      <c r="F503">
        <v>11235</v>
      </c>
      <c r="G503">
        <v>2838</v>
      </c>
      <c r="H503">
        <v>1502</v>
      </c>
      <c r="I503">
        <v>560</v>
      </c>
      <c r="J503">
        <v>18967</v>
      </c>
      <c r="K503">
        <v>10753</v>
      </c>
      <c r="L503">
        <v>553</v>
      </c>
      <c r="M503">
        <v>524</v>
      </c>
      <c r="N503">
        <v>8214</v>
      </c>
      <c r="O503">
        <v>788</v>
      </c>
      <c r="AF503">
        <v>16</v>
      </c>
      <c r="AH503">
        <v>0</v>
      </c>
      <c r="AI503">
        <v>1</v>
      </c>
      <c r="AJ503">
        <v>10753</v>
      </c>
    </row>
    <row r="504" spans="1:36" x14ac:dyDescent="0.25">
      <c r="A504" t="s">
        <v>450</v>
      </c>
      <c r="B504" t="s">
        <v>371</v>
      </c>
      <c r="C504">
        <v>12751</v>
      </c>
      <c r="D504">
        <v>885</v>
      </c>
      <c r="E504">
        <v>2401</v>
      </c>
      <c r="F504">
        <v>7425</v>
      </c>
      <c r="G504">
        <v>1692</v>
      </c>
      <c r="H504">
        <v>1174</v>
      </c>
      <c r="I504">
        <v>531</v>
      </c>
      <c r="J504">
        <v>13925</v>
      </c>
      <c r="K504">
        <v>5677</v>
      </c>
      <c r="L504">
        <v>2</v>
      </c>
      <c r="M504">
        <v>0</v>
      </c>
      <c r="N504">
        <v>8248</v>
      </c>
      <c r="O504">
        <v>793</v>
      </c>
      <c r="AF504">
        <v>13</v>
      </c>
      <c r="AH504">
        <v>0</v>
      </c>
      <c r="AI504">
        <v>55</v>
      </c>
      <c r="AJ504">
        <v>5677</v>
      </c>
    </row>
    <row r="505" spans="1:36" x14ac:dyDescent="0.25">
      <c r="A505" t="s">
        <v>451</v>
      </c>
      <c r="B505" t="s">
        <v>371</v>
      </c>
      <c r="C505">
        <v>12868</v>
      </c>
      <c r="D505">
        <v>1397</v>
      </c>
      <c r="E505">
        <v>1981</v>
      </c>
      <c r="F505">
        <v>7648</v>
      </c>
      <c r="G505">
        <v>1492</v>
      </c>
      <c r="H505">
        <v>1290</v>
      </c>
      <c r="I505">
        <v>604</v>
      </c>
      <c r="J505">
        <v>14157</v>
      </c>
      <c r="K505">
        <v>5759</v>
      </c>
      <c r="L505">
        <v>0</v>
      </c>
      <c r="M505">
        <v>0</v>
      </c>
      <c r="N505">
        <v>8399</v>
      </c>
      <c r="O505">
        <v>793</v>
      </c>
      <c r="AF505">
        <v>94</v>
      </c>
      <c r="AH505">
        <v>0</v>
      </c>
      <c r="AI505">
        <v>54</v>
      </c>
      <c r="AJ505">
        <v>5759</v>
      </c>
    </row>
    <row r="506" spans="1:36" x14ac:dyDescent="0.25">
      <c r="A506" t="s">
        <v>452</v>
      </c>
      <c r="B506" t="s">
        <v>371</v>
      </c>
      <c r="C506">
        <v>14727</v>
      </c>
      <c r="D506">
        <v>801</v>
      </c>
      <c r="E506">
        <v>3242</v>
      </c>
      <c r="F506">
        <v>8798</v>
      </c>
      <c r="G506">
        <v>1626</v>
      </c>
      <c r="H506">
        <v>1471</v>
      </c>
      <c r="I506">
        <v>704</v>
      </c>
      <c r="J506">
        <v>16199</v>
      </c>
      <c r="K506">
        <v>7729</v>
      </c>
      <c r="L506">
        <v>0</v>
      </c>
      <c r="M506">
        <v>0</v>
      </c>
      <c r="N506">
        <v>8470</v>
      </c>
      <c r="O506">
        <v>793</v>
      </c>
      <c r="AF506">
        <v>42</v>
      </c>
      <c r="AH506">
        <v>0</v>
      </c>
      <c r="AI506">
        <v>54</v>
      </c>
      <c r="AJ506">
        <v>7729</v>
      </c>
    </row>
    <row r="507" spans="1:36" x14ac:dyDescent="0.25">
      <c r="A507" t="s">
        <v>346</v>
      </c>
      <c r="B507" t="s">
        <v>1210</v>
      </c>
      <c r="C507">
        <v>1792</v>
      </c>
      <c r="D507">
        <v>277</v>
      </c>
      <c r="E507">
        <v>324</v>
      </c>
      <c r="F507">
        <v>980</v>
      </c>
      <c r="G507">
        <v>209</v>
      </c>
      <c r="H507">
        <v>866</v>
      </c>
      <c r="I507">
        <v>265</v>
      </c>
      <c r="J507">
        <v>2658</v>
      </c>
      <c r="K507">
        <v>546</v>
      </c>
      <c r="L507">
        <v>166</v>
      </c>
      <c r="M507">
        <v>0</v>
      </c>
      <c r="N507">
        <v>2113</v>
      </c>
      <c r="O507">
        <v>266</v>
      </c>
      <c r="AF507">
        <v>4</v>
      </c>
      <c r="AH507">
        <v>0</v>
      </c>
      <c r="AI507">
        <v>0</v>
      </c>
      <c r="AJ507">
        <v>546</v>
      </c>
    </row>
    <row r="508" spans="1:36" x14ac:dyDescent="0.25">
      <c r="A508" t="s">
        <v>449</v>
      </c>
      <c r="B508" t="s">
        <v>1210</v>
      </c>
      <c r="C508">
        <v>1770</v>
      </c>
      <c r="D508">
        <v>221</v>
      </c>
      <c r="E508">
        <v>0</v>
      </c>
      <c r="F508">
        <v>1175</v>
      </c>
      <c r="G508">
        <v>373</v>
      </c>
      <c r="H508">
        <v>336</v>
      </c>
      <c r="I508">
        <v>314</v>
      </c>
      <c r="J508">
        <v>2106</v>
      </c>
      <c r="K508">
        <v>443</v>
      </c>
      <c r="L508">
        <v>252</v>
      </c>
      <c r="M508">
        <v>0</v>
      </c>
      <c r="N508">
        <v>1663</v>
      </c>
      <c r="O508">
        <v>266</v>
      </c>
      <c r="AF508">
        <v>3</v>
      </c>
      <c r="AH508">
        <v>0</v>
      </c>
      <c r="AI508">
        <v>0</v>
      </c>
      <c r="AJ508">
        <v>443</v>
      </c>
    </row>
    <row r="509" spans="1:36" x14ac:dyDescent="0.25">
      <c r="A509" t="s">
        <v>450</v>
      </c>
      <c r="B509" t="s">
        <v>1210</v>
      </c>
      <c r="C509">
        <v>1497</v>
      </c>
      <c r="D509">
        <v>1124</v>
      </c>
      <c r="E509">
        <v>0</v>
      </c>
      <c r="F509">
        <v>131</v>
      </c>
      <c r="G509">
        <v>233</v>
      </c>
      <c r="H509">
        <v>449</v>
      </c>
      <c r="I509">
        <v>411</v>
      </c>
      <c r="J509">
        <v>1946</v>
      </c>
      <c r="K509">
        <v>683</v>
      </c>
      <c r="L509">
        <v>323</v>
      </c>
      <c r="M509">
        <v>0</v>
      </c>
      <c r="N509">
        <v>1262</v>
      </c>
      <c r="O509">
        <v>266</v>
      </c>
      <c r="AF509">
        <v>4</v>
      </c>
      <c r="AH509">
        <v>0</v>
      </c>
      <c r="AI509">
        <v>2</v>
      </c>
      <c r="AJ509">
        <v>683</v>
      </c>
    </row>
    <row r="510" spans="1:36" x14ac:dyDescent="0.25">
      <c r="A510" t="s">
        <v>451</v>
      </c>
      <c r="B510" t="s">
        <v>1210</v>
      </c>
      <c r="C510">
        <v>1619</v>
      </c>
      <c r="D510">
        <v>202</v>
      </c>
      <c r="E510">
        <v>0</v>
      </c>
      <c r="F510">
        <v>1173</v>
      </c>
      <c r="G510">
        <v>237</v>
      </c>
      <c r="H510">
        <v>512</v>
      </c>
      <c r="I510">
        <v>466</v>
      </c>
      <c r="J510">
        <v>2132</v>
      </c>
      <c r="K510">
        <v>633</v>
      </c>
      <c r="L510">
        <v>317</v>
      </c>
      <c r="M510">
        <v>0</v>
      </c>
      <c r="N510">
        <v>1498</v>
      </c>
      <c r="O510">
        <v>266</v>
      </c>
      <c r="AF510">
        <v>4</v>
      </c>
      <c r="AH510">
        <v>0</v>
      </c>
      <c r="AI510">
        <v>-14</v>
      </c>
      <c r="AJ510">
        <v>633</v>
      </c>
    </row>
    <row r="511" spans="1:36" x14ac:dyDescent="0.25">
      <c r="A511" t="s">
        <v>452</v>
      </c>
      <c r="B511" t="s">
        <v>1210</v>
      </c>
      <c r="C511">
        <v>1651</v>
      </c>
      <c r="D511">
        <v>218</v>
      </c>
      <c r="E511">
        <v>0</v>
      </c>
      <c r="F511">
        <v>1214</v>
      </c>
      <c r="G511">
        <v>209</v>
      </c>
      <c r="H511">
        <v>574</v>
      </c>
      <c r="I511">
        <v>525</v>
      </c>
      <c r="J511">
        <v>2225</v>
      </c>
      <c r="K511">
        <v>783</v>
      </c>
      <c r="L511">
        <v>345</v>
      </c>
      <c r="M511">
        <v>0</v>
      </c>
      <c r="N511">
        <v>1442</v>
      </c>
      <c r="O511">
        <v>266</v>
      </c>
      <c r="AF511">
        <v>5</v>
      </c>
      <c r="AH511">
        <v>0</v>
      </c>
      <c r="AI511">
        <v>-11</v>
      </c>
      <c r="AJ511">
        <v>783</v>
      </c>
    </row>
    <row r="512" spans="1:36" x14ac:dyDescent="0.25">
      <c r="A512" t="s">
        <v>346</v>
      </c>
      <c r="B512" t="s">
        <v>1251</v>
      </c>
      <c r="C512">
        <v>191577</v>
      </c>
      <c r="D512">
        <v>3412</v>
      </c>
      <c r="E512">
        <v>44</v>
      </c>
      <c r="F512">
        <v>47747</v>
      </c>
      <c r="G512">
        <v>138598</v>
      </c>
      <c r="H512">
        <v>49799</v>
      </c>
      <c r="I512">
        <v>2385</v>
      </c>
      <c r="J512">
        <v>241376</v>
      </c>
      <c r="K512">
        <v>195874</v>
      </c>
      <c r="L512">
        <v>26933</v>
      </c>
      <c r="M512">
        <v>30772</v>
      </c>
      <c r="N512">
        <v>45502</v>
      </c>
      <c r="O512">
        <v>19501</v>
      </c>
      <c r="AF512">
        <v>23001</v>
      </c>
      <c r="AH512">
        <v>0</v>
      </c>
      <c r="AI512">
        <v>7256</v>
      </c>
      <c r="AJ512">
        <v>195874</v>
      </c>
    </row>
    <row r="513" spans="1:36" x14ac:dyDescent="0.25">
      <c r="A513" t="s">
        <v>449</v>
      </c>
      <c r="B513" t="s">
        <v>1251</v>
      </c>
      <c r="C513">
        <v>198115</v>
      </c>
      <c r="D513">
        <v>8600</v>
      </c>
      <c r="E513">
        <v>327</v>
      </c>
      <c r="F513">
        <v>52346</v>
      </c>
      <c r="G513">
        <v>134956</v>
      </c>
      <c r="H513">
        <v>59620</v>
      </c>
      <c r="I513">
        <v>3937</v>
      </c>
      <c r="J513">
        <v>257735</v>
      </c>
      <c r="K513">
        <v>212917</v>
      </c>
      <c r="L513">
        <v>29202</v>
      </c>
      <c r="M513">
        <v>35667</v>
      </c>
      <c r="N513">
        <v>44818</v>
      </c>
      <c r="O513">
        <v>19501</v>
      </c>
      <c r="AF513">
        <v>13315</v>
      </c>
      <c r="AH513">
        <v>0</v>
      </c>
      <c r="AI513">
        <v>7376</v>
      </c>
      <c r="AJ513">
        <v>212917</v>
      </c>
    </row>
    <row r="514" spans="1:36" x14ac:dyDescent="0.25">
      <c r="A514" t="s">
        <v>450</v>
      </c>
      <c r="B514" t="s">
        <v>1251</v>
      </c>
      <c r="C514">
        <v>156049</v>
      </c>
      <c r="D514">
        <v>17249</v>
      </c>
      <c r="E514">
        <v>837</v>
      </c>
      <c r="F514">
        <v>26409</v>
      </c>
      <c r="G514">
        <v>110157</v>
      </c>
      <c r="H514">
        <v>45785</v>
      </c>
      <c r="I514">
        <v>1442</v>
      </c>
      <c r="J514">
        <v>201834</v>
      </c>
      <c r="K514">
        <v>160660</v>
      </c>
      <c r="L514">
        <v>19088</v>
      </c>
      <c r="M514">
        <v>41431</v>
      </c>
      <c r="N514">
        <v>41173</v>
      </c>
      <c r="O514">
        <v>19304</v>
      </c>
      <c r="AF514">
        <v>10057</v>
      </c>
      <c r="AH514">
        <v>0</v>
      </c>
      <c r="AI514">
        <v>6138</v>
      </c>
      <c r="AJ514">
        <v>160660</v>
      </c>
    </row>
    <row r="515" spans="1:36" x14ac:dyDescent="0.25">
      <c r="A515" t="s">
        <v>451</v>
      </c>
      <c r="B515" t="s">
        <v>1251</v>
      </c>
      <c r="C515">
        <v>114204</v>
      </c>
      <c r="D515">
        <v>11559</v>
      </c>
      <c r="E515">
        <v>722</v>
      </c>
      <c r="F515">
        <v>13798</v>
      </c>
      <c r="G515">
        <v>86865</v>
      </c>
      <c r="H515">
        <v>30333</v>
      </c>
      <c r="I515">
        <v>1218</v>
      </c>
      <c r="J515">
        <v>144536</v>
      </c>
      <c r="K515">
        <v>112604</v>
      </c>
      <c r="L515">
        <v>14544</v>
      </c>
      <c r="M515">
        <v>34357</v>
      </c>
      <c r="N515">
        <v>31932</v>
      </c>
      <c r="O515">
        <v>9863</v>
      </c>
      <c r="AF515">
        <v>6096</v>
      </c>
      <c r="AH515">
        <v>0</v>
      </c>
      <c r="AI515">
        <v>6048</v>
      </c>
      <c r="AJ515">
        <v>112604</v>
      </c>
    </row>
    <row r="516" spans="1:36" x14ac:dyDescent="0.25">
      <c r="A516" t="s">
        <v>452</v>
      </c>
      <c r="B516" t="s">
        <v>1251</v>
      </c>
      <c r="C516">
        <v>71195</v>
      </c>
      <c r="D516">
        <v>6466</v>
      </c>
      <c r="E516">
        <v>466</v>
      </c>
      <c r="F516">
        <v>5894</v>
      </c>
      <c r="G516">
        <v>57206</v>
      </c>
      <c r="H516">
        <v>18784</v>
      </c>
      <c r="I516">
        <v>840</v>
      </c>
      <c r="J516">
        <v>89979</v>
      </c>
      <c r="K516">
        <v>65518</v>
      </c>
      <c r="L516">
        <v>8445</v>
      </c>
      <c r="M516">
        <v>26146</v>
      </c>
      <c r="N516">
        <v>24461</v>
      </c>
      <c r="O516">
        <v>9695</v>
      </c>
      <c r="AF516">
        <v>3624</v>
      </c>
      <c r="AH516">
        <v>0</v>
      </c>
      <c r="AI516">
        <v>2183</v>
      </c>
      <c r="AJ516">
        <v>65518</v>
      </c>
    </row>
  </sheetData>
  <conditionalFormatting sqref="AO30">
    <cfRule type="colorScale" priority="10">
      <colorScale>
        <cfvo type="num" val="0.25"/>
        <cfvo type="num" val="0.5"/>
        <cfvo type="num" val="1"/>
        <color rgb="FFFF0000"/>
        <color theme="7" tint="0.79998168889431442"/>
        <color rgb="FF00B050"/>
      </colorScale>
    </cfRule>
  </conditionalFormatting>
  <conditionalFormatting sqref="AO34">
    <cfRule type="colorScale" priority="6">
      <colorScale>
        <cfvo type="num" val="0"/>
        <cfvo type="num" val="1"/>
        <cfvo type="num" val="2"/>
        <color rgb="FF00B050"/>
        <color theme="5" tint="0.39997558519241921"/>
        <color rgb="FFFF0000"/>
      </colorScale>
    </cfRule>
  </conditionalFormatting>
  <conditionalFormatting sqref="AO42">
    <cfRule type="colorScale" priority="3">
      <colorScale>
        <cfvo type="num" val="15"/>
        <cfvo type="num" val="30"/>
        <cfvo type="num" val="70"/>
        <color rgb="FF993300"/>
        <color rgb="FFFF0000"/>
        <color theme="9" tint="0.79998168889431442"/>
      </colorScale>
    </cfRule>
  </conditionalFormatting>
  <conditionalFormatting sqref="AP30">
    <cfRule type="colorScale" priority="9">
      <colorScale>
        <cfvo type="num" val="0"/>
        <cfvo type="num" val="1.5"/>
        <cfvo type="num" val="2"/>
        <color theme="7" tint="0.79998168889431442"/>
        <color theme="7" tint="0.39997558519241921"/>
        <color rgb="FFFF0000"/>
      </colorScale>
    </cfRule>
  </conditionalFormatting>
  <conditionalFormatting sqref="AP34">
    <cfRule type="colorScale" priority="7">
      <colorScale>
        <cfvo type="num" val="-0.25"/>
        <cfvo type="num" val="-0.125"/>
        <cfvo type="num" val="0"/>
        <color rgb="FFFF0000"/>
        <color theme="5" tint="0.39997558519241921"/>
        <color theme="9" tint="0.39997558519241921"/>
      </colorScale>
    </cfRule>
  </conditionalFormatting>
  <conditionalFormatting sqref="AP36">
    <cfRule type="colorScale" priority="1">
      <colorScale>
        <cfvo type="num" val="-0.1"/>
        <cfvo type="num" val="-0.05"/>
        <cfvo type="num" val="0"/>
        <color rgb="FFFF0000"/>
        <color theme="5" tint="0.39997558519241921"/>
        <color theme="9" tint="0.39997558519241921"/>
      </colorScale>
    </cfRule>
  </conditionalFormatting>
  <conditionalFormatting sqref="AP42">
    <cfRule type="colorScale" priority="4">
      <colorScale>
        <cfvo type="num" val="0.5"/>
        <cfvo type="num" val="1"/>
        <cfvo type="num" val="1.2"/>
        <color rgb="FFFF0000"/>
        <color theme="7" tint="0.59999389629810485"/>
        <color theme="9" tint="0.39997558519241921"/>
      </colorScale>
    </cfRule>
  </conditionalFormatting>
  <conditionalFormatting sqref="AQ30">
    <cfRule type="colorScale" priority="8">
      <colorScale>
        <cfvo type="num" val="0"/>
        <cfvo type="num" val="1"/>
        <cfvo type="num" val="1.5"/>
        <color theme="9" tint="0.79998168889431442"/>
        <color theme="5" tint="0.39997558519241921"/>
        <color rgb="FFFF0000"/>
      </colorScale>
    </cfRule>
  </conditionalFormatting>
  <conditionalFormatting sqref="AQ34">
    <cfRule type="colorScale" priority="5">
      <colorScale>
        <cfvo type="num" val="0"/>
        <cfvo type="num" val="0.6"/>
        <cfvo type="num" val="1.2"/>
        <color rgb="FF00B050"/>
        <color theme="5" tint="0.39997558519241921"/>
        <color rgb="FFFF0000"/>
      </colorScale>
    </cfRule>
  </conditionalFormatting>
  <dataValidations disablePrompts="1" count="1">
    <dataValidation type="list" allowBlank="1" showInputMessage="1" showErrorMessage="1" sqref="AN12:AZ12 AO14:AS14" xr:uid="{CA8555FA-6DA4-4A7F-95C7-71C0FF89603B}">
      <formula1>$AN$3:$BU$3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7FFD-E5BF-468A-B8AD-3573AC91A4E3}">
  <sheetPr codeName="Sheet3"/>
  <dimension ref="A1:AU516"/>
  <sheetViews>
    <sheetView topLeftCell="V1" zoomScaleNormal="100" workbookViewId="0">
      <selection activeCell="AD21" sqref="AD21"/>
    </sheetView>
  </sheetViews>
  <sheetFormatPr defaultRowHeight="13.8" x14ac:dyDescent="0.25"/>
  <cols>
    <col min="1" max="2" width="7.796875" bestFit="1" customWidth="1"/>
    <col min="3" max="3" width="10.19921875" bestFit="1" customWidth="1"/>
    <col min="4" max="4" width="21.296875" bestFit="1" customWidth="1"/>
    <col min="5" max="5" width="23.796875" bestFit="1" customWidth="1"/>
    <col min="6" max="6" width="17.296875" bestFit="1" customWidth="1"/>
    <col min="7" max="7" width="12.5" bestFit="1" customWidth="1"/>
    <col min="8" max="8" width="19.09765625" bestFit="1" customWidth="1"/>
    <col min="9" max="9" width="16" bestFit="1" customWidth="1"/>
    <col min="10" max="10" width="26.796875" bestFit="1" customWidth="1"/>
    <col min="11" max="11" width="29.296875" bestFit="1" customWidth="1"/>
    <col min="12" max="12" width="17.3984375" bestFit="1" customWidth="1"/>
    <col min="13" max="13" width="13.69921875" bestFit="1" customWidth="1"/>
    <col min="14" max="14" width="14.59765625" bestFit="1" customWidth="1"/>
    <col min="15" max="15" width="20.296875" bestFit="1" customWidth="1"/>
    <col min="16" max="16" width="31" bestFit="1" customWidth="1"/>
    <col min="17" max="17" width="33.5" bestFit="1" customWidth="1"/>
    <col min="18" max="18" width="13" bestFit="1" customWidth="1"/>
    <col min="19" max="19" width="14.09765625" bestFit="1" customWidth="1"/>
    <col min="20" max="20" width="12.19921875" bestFit="1" customWidth="1"/>
    <col min="21" max="21" width="18.8984375" bestFit="1" customWidth="1"/>
    <col min="22" max="22" width="17.796875" bestFit="1" customWidth="1"/>
    <col min="23" max="23" width="8.296875" bestFit="1" customWidth="1"/>
    <col min="25" max="26" width="5.796875" bestFit="1" customWidth="1"/>
    <col min="27" max="27" width="9.09765625" bestFit="1" customWidth="1"/>
    <col min="28" max="28" width="19.19921875" bestFit="1" customWidth="1"/>
    <col min="29" max="29" width="21.796875" bestFit="1" customWidth="1"/>
    <col min="30" max="30" width="15.296875" bestFit="1" customWidth="1"/>
    <col min="31" max="31" width="10.5" bestFit="1" customWidth="1"/>
    <col min="32" max="32" width="17.09765625" bestFit="1" customWidth="1"/>
    <col min="33" max="33" width="14" bestFit="1" customWidth="1"/>
    <col min="34" max="34" width="24.69921875" bestFit="1" customWidth="1"/>
    <col min="35" max="35" width="27.296875" bestFit="1" customWidth="1"/>
    <col min="36" max="36" width="15.296875" bestFit="1" customWidth="1"/>
    <col min="37" max="37" width="11.69921875" bestFit="1" customWidth="1"/>
    <col min="38" max="38" width="12.59765625" bestFit="1" customWidth="1"/>
    <col min="39" max="39" width="18.296875" bestFit="1" customWidth="1"/>
    <col min="40" max="40" width="29.09765625" bestFit="1" customWidth="1"/>
    <col min="41" max="41" width="31.5" bestFit="1" customWidth="1"/>
    <col min="42" max="42" width="11" bestFit="1" customWidth="1"/>
    <col min="43" max="43" width="12.09765625" bestFit="1" customWidth="1"/>
    <col min="44" max="44" width="10.19921875" bestFit="1" customWidth="1"/>
    <col min="45" max="45" width="16.8984375" bestFit="1" customWidth="1"/>
    <col min="46" max="46" width="15.69921875" bestFit="1" customWidth="1"/>
    <col min="47" max="47" width="6.296875" bestFit="1" customWidth="1"/>
    <col min="48" max="49" width="6" bestFit="1" customWidth="1"/>
  </cols>
  <sheetData>
    <row r="1" spans="1:47" x14ac:dyDescent="0.25">
      <c r="A1" t="s">
        <v>414</v>
      </c>
      <c r="B1" t="s">
        <v>0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</row>
    <row r="2" spans="1:47" x14ac:dyDescent="0.25">
      <c r="A2" t="s">
        <v>346</v>
      </c>
      <c r="B2" t="s">
        <v>22</v>
      </c>
      <c r="C2">
        <v>7158</v>
      </c>
      <c r="D2">
        <v>0.13</v>
      </c>
      <c r="F2">
        <v>-2435</v>
      </c>
      <c r="G2">
        <v>4723</v>
      </c>
      <c r="H2">
        <v>-362</v>
      </c>
      <c r="I2">
        <v>4361</v>
      </c>
      <c r="J2">
        <v>0.308</v>
      </c>
      <c r="L2">
        <v>-1570</v>
      </c>
      <c r="M2">
        <v>2849</v>
      </c>
      <c r="N2">
        <v>2294</v>
      </c>
      <c r="O2">
        <v>2293</v>
      </c>
      <c r="P2">
        <v>0.34899999999999998</v>
      </c>
      <c r="W2">
        <v>4467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20</v>
      </c>
      <c r="AS2">
        <v>21</v>
      </c>
      <c r="AT2">
        <v>22</v>
      </c>
      <c r="AU2">
        <v>23</v>
      </c>
    </row>
    <row r="3" spans="1:47" x14ac:dyDescent="0.25">
      <c r="A3" t="s">
        <v>449</v>
      </c>
      <c r="B3" t="s">
        <v>22</v>
      </c>
      <c r="C3">
        <v>6336</v>
      </c>
      <c r="D3">
        <v>-0.14899999999999999</v>
      </c>
      <c r="F3">
        <v>-2705</v>
      </c>
      <c r="G3">
        <v>3631</v>
      </c>
      <c r="H3">
        <v>-296</v>
      </c>
      <c r="I3">
        <v>3335</v>
      </c>
      <c r="J3">
        <v>-0.17100000000000001</v>
      </c>
      <c r="L3">
        <v>-1031</v>
      </c>
      <c r="M3">
        <v>2110</v>
      </c>
      <c r="N3">
        <v>1698</v>
      </c>
      <c r="O3">
        <v>1699</v>
      </c>
      <c r="P3">
        <v>-0.37</v>
      </c>
      <c r="W3">
        <v>3423</v>
      </c>
      <c r="Y3" s="3" t="s">
        <v>414</v>
      </c>
      <c r="Z3" s="4" t="s">
        <v>0</v>
      </c>
      <c r="AA3" s="4" t="s">
        <v>473</v>
      </c>
      <c r="AB3" s="4" t="s">
        <v>474</v>
      </c>
      <c r="AC3" s="4" t="s">
        <v>475</v>
      </c>
      <c r="AD3" s="4" t="s">
        <v>476</v>
      </c>
      <c r="AE3" s="4" t="s">
        <v>477</v>
      </c>
      <c r="AF3" s="4" t="s">
        <v>478</v>
      </c>
      <c r="AG3" s="4" t="s">
        <v>479</v>
      </c>
      <c r="AH3" s="4" t="s">
        <v>480</v>
      </c>
      <c r="AI3" s="4" t="s">
        <v>481</v>
      </c>
      <c r="AJ3" s="4" t="s">
        <v>482</v>
      </c>
      <c r="AK3" s="4" t="s">
        <v>483</v>
      </c>
      <c r="AL3" s="4" t="s">
        <v>484</v>
      </c>
      <c r="AM3" s="4" t="s">
        <v>485</v>
      </c>
      <c r="AN3" s="4" t="s">
        <v>486</v>
      </c>
      <c r="AO3" s="4" t="s">
        <v>487</v>
      </c>
      <c r="AP3" s="4" t="s">
        <v>488</v>
      </c>
      <c r="AQ3" s="4" t="s">
        <v>489</v>
      </c>
      <c r="AR3" s="4" t="s">
        <v>490</v>
      </c>
      <c r="AS3" s="4" t="s">
        <v>491</v>
      </c>
      <c r="AT3" s="4" t="s">
        <v>492</v>
      </c>
      <c r="AU3" s="5" t="s">
        <v>493</v>
      </c>
    </row>
    <row r="4" spans="1:47" x14ac:dyDescent="0.25">
      <c r="A4" t="s">
        <v>450</v>
      </c>
      <c r="B4" t="s">
        <v>22</v>
      </c>
      <c r="C4">
        <v>7443</v>
      </c>
      <c r="D4">
        <v>0.70399999999999996</v>
      </c>
      <c r="F4">
        <v>-3155</v>
      </c>
      <c r="G4">
        <v>4289</v>
      </c>
      <c r="H4">
        <v>-265</v>
      </c>
      <c r="I4">
        <v>4024</v>
      </c>
      <c r="J4">
        <v>0.76400000000000001</v>
      </c>
      <c r="L4">
        <v>-1030</v>
      </c>
      <c r="M4">
        <v>3365</v>
      </c>
      <c r="N4">
        <v>2695</v>
      </c>
      <c r="O4">
        <v>2696</v>
      </c>
      <c r="P4">
        <v>1.1439999999999999</v>
      </c>
      <c r="W4">
        <v>4088</v>
      </c>
      <c r="Y4" s="17" t="str">
        <f>Filter!D3</f>
        <v>2023</v>
      </c>
      <c r="Z4" s="17" t="str">
        <f>Filter!E3</f>
        <v>GAS</v>
      </c>
      <c r="AA4" s="17" cm="1">
        <f t="array" ref="AA4">INDEX(_xlfn.ANCHORARRAY($Y$6),MATCH($Y$4,$Y$6:$Y$10,0),AA2)</f>
        <v>89954</v>
      </c>
      <c r="AB4" s="17" cm="1">
        <f t="array" ref="AB4">INDEX(_xlfn.ANCHORARRAY($Y$6),MATCH($Y$4,$Y$6:$Y$10,0),AB2)</f>
        <v>-0.107</v>
      </c>
      <c r="AC4" s="17" cm="1">
        <f t="array" ref="AC4">INDEX(_xlfn.ANCHORARRAY($Y$6),MATCH($Y$4,$Y$6:$Y$10,0),AC2)</f>
        <v>0</v>
      </c>
      <c r="AD4" s="17" cm="1">
        <f t="array" ref="AD4">INDEX(_xlfn.ANCHORARRAY($Y$6),MATCH($Y$4,$Y$6:$Y$10,0),AD2)</f>
        <v>-73029</v>
      </c>
      <c r="AE4" s="17" cm="1">
        <f t="array" ref="AE4">INDEX(_xlfn.ANCHORARRAY($Y$6),MATCH($Y$4,$Y$6:$Y$10,0),AE2)</f>
        <v>16925</v>
      </c>
      <c r="AF4" s="17" cm="1">
        <f t="array" ref="AF4">INDEX(_xlfn.ANCHORARRAY($Y$6),MATCH($Y$4,$Y$6:$Y$10,0),AF2)</f>
        <v>-4019</v>
      </c>
      <c r="AG4" s="17" cm="1">
        <f t="array" ref="AG4">INDEX(_xlfn.ANCHORARRAY($Y$6),MATCH($Y$4,$Y$6:$Y$10,0),AG2)</f>
        <v>12906</v>
      </c>
      <c r="AH4" s="17" cm="1">
        <f t="array" ref="AH4">INDEX(_xlfn.ANCHORARRAY($Y$6),MATCH($Y$4,$Y$6:$Y$10,0),AH2)</f>
        <v>-0.27500000000000002</v>
      </c>
      <c r="AI4" s="17" cm="1">
        <f t="array" ref="AI4">INDEX(_xlfn.ANCHORARRAY($Y$6),MATCH($Y$4,$Y$6:$Y$10,0),AI2)</f>
        <v>0</v>
      </c>
      <c r="AJ4" s="17" cm="1">
        <f t="array" ref="AJ4">INDEX(_xlfn.ANCHORARRAY($Y$6),MATCH($Y$4,$Y$6:$Y$10,0),AJ2)</f>
        <v>-340</v>
      </c>
      <c r="AK4" s="17" cm="1">
        <f t="array" ref="AK4">INDEX(_xlfn.ANCHORARRAY($Y$6),MATCH($Y$4,$Y$6:$Y$10,0),AK2)</f>
        <v>14640</v>
      </c>
      <c r="AL4" s="17" cm="1">
        <f t="array" ref="AL4">INDEX(_xlfn.ANCHORARRAY($Y$6),MATCH($Y$4,$Y$6:$Y$10,0),AL2)</f>
        <v>11793</v>
      </c>
      <c r="AM4" s="17" cm="1">
        <f t="array" ref="AM4">INDEX(_xlfn.ANCHORARRAY($Y$6),MATCH($Y$4,$Y$6:$Y$10,0),AM2)</f>
        <v>11606</v>
      </c>
      <c r="AN4" s="17" cm="1">
        <f t="array" ref="AN4">INDEX(_xlfn.ANCHORARRAY($Y$6),MATCH($Y$4,$Y$6:$Y$10,0),AN2)</f>
        <v>-0.216</v>
      </c>
      <c r="AO4" s="17" cm="1">
        <f t="array" ref="AO4">INDEX(_xlfn.ANCHORARRAY($Y$6),MATCH($Y$4,$Y$6:$Y$10,0),AO2)</f>
        <v>0</v>
      </c>
      <c r="AP4" s="17" cm="1">
        <f t="array" ref="AP4">INDEX(_xlfn.ANCHORARRAY($Y$6),MATCH($Y$4,$Y$6:$Y$10,0),AP2)</f>
        <v>0</v>
      </c>
      <c r="AQ4" s="17" cm="1">
        <f t="array" ref="AQ4">INDEX(_xlfn.ANCHORARRAY($Y$6),MATCH($Y$4,$Y$6:$Y$10,0),AQ2)</f>
        <v>0</v>
      </c>
      <c r="AR4" s="17" cm="1">
        <f t="array" ref="AR4">INDEX(_xlfn.ANCHORARRAY($Y$6),MATCH($Y$4,$Y$6:$Y$10,0),AR2)</f>
        <v>0</v>
      </c>
      <c r="AS4" s="17" cm="1">
        <f t="array" ref="AS4">INDEX(_xlfn.ANCHORARRAY($Y$6),MATCH($Y$4,$Y$6:$Y$10,0),AS2)</f>
        <v>0</v>
      </c>
      <c r="AT4" s="17" cm="1">
        <f t="array" ref="AT4">INDEX(_xlfn.ANCHORARRAY($Y$6),MATCH($Y$4,$Y$6:$Y$10,0),AT2)</f>
        <v>0</v>
      </c>
      <c r="AU4" s="17" cm="1">
        <f t="array" ref="AU4">INDEX(_xlfn.ANCHORARRAY($Y$6),MATCH($Y$4,$Y$6:$Y$10,0),AU2)</f>
        <v>15957</v>
      </c>
    </row>
    <row r="5" spans="1:47" x14ac:dyDescent="0.25">
      <c r="A5" t="s">
        <v>451</v>
      </c>
      <c r="B5" t="s">
        <v>22</v>
      </c>
      <c r="C5">
        <v>4367</v>
      </c>
      <c r="D5">
        <v>0.35</v>
      </c>
      <c r="F5">
        <v>-1902</v>
      </c>
      <c r="G5">
        <v>2465</v>
      </c>
      <c r="H5">
        <v>-184</v>
      </c>
      <c r="I5">
        <v>2281</v>
      </c>
      <c r="J5">
        <v>0.219</v>
      </c>
      <c r="L5">
        <v>-829</v>
      </c>
      <c r="M5">
        <v>1558</v>
      </c>
      <c r="N5">
        <v>1256</v>
      </c>
      <c r="O5">
        <v>1257</v>
      </c>
      <c r="P5">
        <v>0.38300000000000001</v>
      </c>
      <c r="W5">
        <v>2334</v>
      </c>
      <c r="Y5" s="18"/>
      <c r="Z5" s="17"/>
      <c r="AA5" s="17" cm="1">
        <f t="array" ref="AA5">INDEX(_xlfn.ANCHORARRAY($Y$6),MATCH($Y$4,$Y$6:$Y$10,0)+1,AA2)</f>
        <v>100724</v>
      </c>
      <c r="AB5" s="17" cm="1">
        <f t="array" ref="AB5">INDEX(_xlfn.ANCHORARRAY($Y$6),MATCH($Y$4,$Y$6:$Y$10,0)+1,AB2)</f>
        <v>0.27500000000000002</v>
      </c>
      <c r="AC5" s="17" cm="1">
        <f t="array" ref="AC5">INDEX(_xlfn.ANCHORARRAY($Y$6),MATCH($Y$4,$Y$6:$Y$10,0)+1,AC2)</f>
        <v>0</v>
      </c>
      <c r="AD5" s="17" cm="1">
        <f t="array" ref="AD5">INDEX(_xlfn.ANCHORARRAY($Y$6),MATCH($Y$4,$Y$6:$Y$10,0)+1,AD2)</f>
        <v>-79409</v>
      </c>
      <c r="AE5" s="17" cm="1">
        <f t="array" ref="AE5">INDEX(_xlfn.ANCHORARRAY($Y$6),MATCH($Y$4,$Y$6:$Y$10,0)+1,AE2)</f>
        <v>21315</v>
      </c>
      <c r="AF5" s="17" cm="1">
        <f t="array" ref="AF5">INDEX(_xlfn.ANCHORARRAY($Y$6),MATCH($Y$4,$Y$6:$Y$10,0)+1,AF2)</f>
        <v>-3515</v>
      </c>
      <c r="AG5" s="17" cm="1">
        <f t="array" ref="AG5">INDEX(_xlfn.ANCHORARRAY($Y$6),MATCH($Y$4,$Y$6:$Y$10,0)+1,AG2)</f>
        <v>17799</v>
      </c>
      <c r="AH5" s="17" cm="1">
        <f t="array" ref="AH5">INDEX(_xlfn.ANCHORARRAY($Y$6),MATCH($Y$4,$Y$6:$Y$10,0)+1,AH2)</f>
        <v>0.71599999999999997</v>
      </c>
      <c r="AI5" s="17" cm="1">
        <f t="array" ref="AI5">INDEX(_xlfn.ANCHORARRAY($Y$6),MATCH($Y$4,$Y$6:$Y$10,0)+1,AI2)</f>
        <v>0</v>
      </c>
      <c r="AJ5" s="17" cm="1">
        <f t="array" ref="AJ5">INDEX(_xlfn.ANCHORARRAY($Y$6),MATCH($Y$4,$Y$6:$Y$10,0)+1,AJ2)</f>
        <v>-337</v>
      </c>
      <c r="AK5" s="17" cm="1">
        <f t="array" ref="AK5">INDEX(_xlfn.ANCHORARRAY($Y$6),MATCH($Y$4,$Y$6:$Y$10,0)+1,AK2)</f>
        <v>18806</v>
      </c>
      <c r="AL5" s="17" cm="1">
        <f t="array" ref="AL5">INDEX(_xlfn.ANCHORARRAY($Y$6),MATCH($Y$4,$Y$6:$Y$10,0)+1,AL2)</f>
        <v>15066</v>
      </c>
      <c r="AM5" s="17" cm="1">
        <f t="array" ref="AM5">INDEX(_xlfn.ANCHORARRAY($Y$6),MATCH($Y$4,$Y$6:$Y$10,0)+1,AM2)</f>
        <v>14798</v>
      </c>
      <c r="AN5" s="17" cm="1">
        <f t="array" ref="AN5">INDEX(_xlfn.ANCHORARRAY($Y$6),MATCH($Y$4,$Y$6:$Y$10,0)+1,AN2)</f>
        <v>0.70599999999999996</v>
      </c>
      <c r="AO5" s="17" cm="1">
        <f t="array" ref="AO5">INDEX(_xlfn.ANCHORARRAY($Y$6),MATCH($Y$4,$Y$6:$Y$10,0)+1,AO2)</f>
        <v>0</v>
      </c>
      <c r="AP5" s="17" cm="1">
        <f t="array" ref="AP5">INDEX(_xlfn.ANCHORARRAY($Y$6),MATCH($Y$4,$Y$6:$Y$10,0)+1,AP2)</f>
        <v>0</v>
      </c>
      <c r="AQ5" s="17" cm="1">
        <f t="array" ref="AQ5">INDEX(_xlfn.ANCHORARRAY($Y$6),MATCH($Y$4,$Y$6:$Y$10,0)+1,AQ2)</f>
        <v>0</v>
      </c>
      <c r="AR5" s="17" cm="1">
        <f t="array" ref="AR5">INDEX(_xlfn.ANCHORARRAY($Y$6),MATCH($Y$4,$Y$6:$Y$10,0)+1,AR2)</f>
        <v>0</v>
      </c>
      <c r="AS5" s="17" cm="1">
        <f t="array" ref="AS5">INDEX(_xlfn.ANCHORARRAY($Y$6),MATCH($Y$4,$Y$6:$Y$10,0)+1,AS2)</f>
        <v>0</v>
      </c>
      <c r="AT5" s="17" cm="1">
        <f t="array" ref="AT5">INDEX(_xlfn.ANCHORARRAY($Y$6),MATCH($Y$4,$Y$6:$Y$10,0)+1,AT2)</f>
        <v>0</v>
      </c>
      <c r="AU5" s="17" cm="1">
        <f t="array" ref="AU5">INDEX(_xlfn.ANCHORARRAY($Y$6),MATCH($Y$4,$Y$6:$Y$10,0)+1,AU2)</f>
        <v>20822</v>
      </c>
    </row>
    <row r="6" spans="1:47" x14ac:dyDescent="0.25">
      <c r="A6" t="s">
        <v>452</v>
      </c>
      <c r="B6" t="s">
        <v>22</v>
      </c>
      <c r="C6">
        <v>3235</v>
      </c>
      <c r="D6">
        <v>-0.11899999999999999</v>
      </c>
      <c r="F6">
        <v>-1171</v>
      </c>
      <c r="G6">
        <v>2064</v>
      </c>
      <c r="H6">
        <v>-193</v>
      </c>
      <c r="I6">
        <v>1871</v>
      </c>
      <c r="J6">
        <v>1.2E-2</v>
      </c>
      <c r="L6">
        <v>-804</v>
      </c>
      <c r="M6">
        <v>1106</v>
      </c>
      <c r="N6">
        <v>907</v>
      </c>
      <c r="O6">
        <v>909</v>
      </c>
      <c r="P6">
        <v>-0.30299999999999999</v>
      </c>
      <c r="W6">
        <v>1914</v>
      </c>
      <c r="Y6" t="str" cm="1">
        <f t="array" ref="Y6:AU10">_xlfn._xlws.FILTER(PnL_Y[],PnL_Y[ticker]=Z4)</f>
        <v>2023</v>
      </c>
      <c r="Z6" t="str">
        <v>GAS</v>
      </c>
      <c r="AA6">
        <v>89954</v>
      </c>
      <c r="AB6">
        <v>-0.107</v>
      </c>
      <c r="AC6">
        <v>0</v>
      </c>
      <c r="AD6">
        <v>-73029</v>
      </c>
      <c r="AE6">
        <v>16925</v>
      </c>
      <c r="AF6">
        <v>-4019</v>
      </c>
      <c r="AG6">
        <v>12906</v>
      </c>
      <c r="AH6">
        <v>-0.27500000000000002</v>
      </c>
      <c r="AI6">
        <v>0</v>
      </c>
      <c r="AJ6">
        <v>-340</v>
      </c>
      <c r="AK6">
        <v>14640</v>
      </c>
      <c r="AL6">
        <v>11793</v>
      </c>
      <c r="AM6">
        <v>11606</v>
      </c>
      <c r="AN6">
        <v>-0.216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15957</v>
      </c>
    </row>
    <row r="7" spans="1:47" x14ac:dyDescent="0.25">
      <c r="A7" t="s">
        <v>346</v>
      </c>
      <c r="B7" t="s">
        <v>31</v>
      </c>
      <c r="C7">
        <v>8072</v>
      </c>
      <c r="D7">
        <v>0.24099999999999999</v>
      </c>
      <c r="F7">
        <v>-3755</v>
      </c>
      <c r="G7">
        <v>4317</v>
      </c>
      <c r="H7">
        <v>-1452</v>
      </c>
      <c r="I7">
        <v>2865</v>
      </c>
      <c r="J7">
        <v>0.99399999999999999</v>
      </c>
      <c r="L7">
        <v>-906</v>
      </c>
      <c r="M7">
        <v>2730</v>
      </c>
      <c r="N7">
        <v>2314</v>
      </c>
      <c r="O7">
        <v>2441</v>
      </c>
      <c r="P7">
        <v>0.44900000000000001</v>
      </c>
      <c r="W7">
        <v>3137</v>
      </c>
      <c r="Y7" t="str">
        <v>2022</v>
      </c>
      <c r="Z7" t="str">
        <v>GAS</v>
      </c>
      <c r="AA7">
        <v>100724</v>
      </c>
      <c r="AB7">
        <v>0.27500000000000002</v>
      </c>
      <c r="AC7">
        <v>0</v>
      </c>
      <c r="AD7">
        <v>-79409</v>
      </c>
      <c r="AE7">
        <v>21315</v>
      </c>
      <c r="AF7">
        <v>-3515</v>
      </c>
      <c r="AG7">
        <v>17799</v>
      </c>
      <c r="AH7">
        <v>0.71599999999999997</v>
      </c>
      <c r="AI7">
        <v>0</v>
      </c>
      <c r="AJ7">
        <v>-337</v>
      </c>
      <c r="AK7">
        <v>18806</v>
      </c>
      <c r="AL7">
        <v>15066</v>
      </c>
      <c r="AM7">
        <v>14798</v>
      </c>
      <c r="AN7">
        <v>0.70599999999999996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20822</v>
      </c>
    </row>
    <row r="8" spans="1:47" x14ac:dyDescent="0.25">
      <c r="A8" t="s">
        <v>449</v>
      </c>
      <c r="B8" t="s">
        <v>31</v>
      </c>
      <c r="C8">
        <v>6506</v>
      </c>
      <c r="D8">
        <v>-6.8000000000000005E-2</v>
      </c>
      <c r="F8">
        <v>-3770</v>
      </c>
      <c r="G8">
        <v>2736</v>
      </c>
      <c r="H8">
        <v>-1299</v>
      </c>
      <c r="I8">
        <v>1437</v>
      </c>
      <c r="J8">
        <v>-0.28199999999999997</v>
      </c>
      <c r="L8">
        <v>-879</v>
      </c>
      <c r="M8">
        <v>1895</v>
      </c>
      <c r="N8">
        <v>1714</v>
      </c>
      <c r="O8">
        <v>1685</v>
      </c>
      <c r="P8">
        <v>0.161</v>
      </c>
      <c r="W8">
        <v>1626</v>
      </c>
      <c r="Y8" t="str">
        <v>2021</v>
      </c>
      <c r="Z8" t="str">
        <v>GAS</v>
      </c>
      <c r="AA8">
        <v>78992</v>
      </c>
      <c r="AB8">
        <v>0.23200000000000001</v>
      </c>
      <c r="AC8">
        <v>0</v>
      </c>
      <c r="AD8">
        <v>-65007</v>
      </c>
      <c r="AE8">
        <v>13986</v>
      </c>
      <c r="AF8">
        <v>-3612</v>
      </c>
      <c r="AG8">
        <v>10374</v>
      </c>
      <c r="AH8">
        <v>0.193</v>
      </c>
      <c r="AI8">
        <v>0</v>
      </c>
      <c r="AJ8">
        <v>-304</v>
      </c>
      <c r="AK8">
        <v>11205</v>
      </c>
      <c r="AL8">
        <v>8852</v>
      </c>
      <c r="AM8">
        <v>8673</v>
      </c>
      <c r="AN8">
        <v>0.104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13447</v>
      </c>
    </row>
    <row r="9" spans="1:47" x14ac:dyDescent="0.25">
      <c r="A9" t="s">
        <v>450</v>
      </c>
      <c r="B9" t="s">
        <v>31</v>
      </c>
      <c r="C9">
        <v>6982</v>
      </c>
      <c r="D9">
        <v>7.2999999999999995E-2</v>
      </c>
      <c r="F9">
        <v>-3759</v>
      </c>
      <c r="G9">
        <v>3223</v>
      </c>
      <c r="H9">
        <v>-1221</v>
      </c>
      <c r="I9">
        <v>2002</v>
      </c>
      <c r="J9">
        <v>4.8000000000000001E-2</v>
      </c>
      <c r="L9">
        <v>-769</v>
      </c>
      <c r="M9">
        <v>1791</v>
      </c>
      <c r="N9">
        <v>1504</v>
      </c>
      <c r="O9">
        <v>1451</v>
      </c>
      <c r="P9">
        <v>-0.308</v>
      </c>
      <c r="W9">
        <v>2188</v>
      </c>
      <c r="Y9" t="str">
        <v>2020</v>
      </c>
      <c r="Z9" t="str">
        <v>GAS</v>
      </c>
      <c r="AA9">
        <v>64135</v>
      </c>
      <c r="AB9">
        <v>-0.14499999999999999</v>
      </c>
      <c r="AC9">
        <v>0</v>
      </c>
      <c r="AD9">
        <v>-52729</v>
      </c>
      <c r="AE9">
        <v>11406</v>
      </c>
      <c r="AF9">
        <v>-2712</v>
      </c>
      <c r="AG9">
        <v>8694</v>
      </c>
      <c r="AH9">
        <v>-0.36299999999999999</v>
      </c>
      <c r="AI9">
        <v>0</v>
      </c>
      <c r="AJ9">
        <v>-101</v>
      </c>
      <c r="AK9">
        <v>9978</v>
      </c>
      <c r="AL9">
        <v>7972</v>
      </c>
      <c r="AM9">
        <v>7855</v>
      </c>
      <c r="AN9">
        <v>-0.34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11248</v>
      </c>
    </row>
    <row r="10" spans="1:47" x14ac:dyDescent="0.25">
      <c r="A10" t="s">
        <v>451</v>
      </c>
      <c r="B10" t="s">
        <v>31</v>
      </c>
      <c r="C10">
        <v>6507</v>
      </c>
      <c r="D10">
        <v>-0.20799999999999999</v>
      </c>
      <c r="F10">
        <v>-3245</v>
      </c>
      <c r="G10">
        <v>3261</v>
      </c>
      <c r="H10">
        <v>-1352</v>
      </c>
      <c r="I10">
        <v>1910</v>
      </c>
      <c r="J10">
        <v>5.3999999999999999E-2</v>
      </c>
      <c r="L10">
        <v>-582</v>
      </c>
      <c r="M10">
        <v>2600</v>
      </c>
      <c r="N10">
        <v>2299</v>
      </c>
      <c r="O10">
        <v>2098</v>
      </c>
      <c r="P10">
        <v>-0.156</v>
      </c>
      <c r="W10">
        <v>2148</v>
      </c>
      <c r="Y10" t="str">
        <v>2019</v>
      </c>
      <c r="Z10" t="str">
        <v>GAS</v>
      </c>
      <c r="AA10">
        <v>75005</v>
      </c>
      <c r="AB10">
        <v>-8.0000000000000002E-3</v>
      </c>
      <c r="AC10">
        <v>0</v>
      </c>
      <c r="AD10">
        <v>-58087</v>
      </c>
      <c r="AE10">
        <v>16919</v>
      </c>
      <c r="AF10">
        <v>-3270</v>
      </c>
      <c r="AG10">
        <v>13649</v>
      </c>
      <c r="AH10">
        <v>-6.0000000000000001E-3</v>
      </c>
      <c r="AI10">
        <v>0</v>
      </c>
      <c r="AJ10">
        <v>-198</v>
      </c>
      <c r="AK10">
        <v>15068</v>
      </c>
      <c r="AL10">
        <v>12086</v>
      </c>
      <c r="AM10">
        <v>11902</v>
      </c>
      <c r="AN10">
        <v>3.9E-2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16340</v>
      </c>
    </row>
    <row r="11" spans="1:47" x14ac:dyDescent="0.25">
      <c r="A11" t="s">
        <v>452</v>
      </c>
      <c r="B11" t="s">
        <v>31</v>
      </c>
      <c r="C11">
        <v>8213</v>
      </c>
      <c r="D11">
        <v>0.25600000000000001</v>
      </c>
      <c r="F11">
        <v>-4826</v>
      </c>
      <c r="G11">
        <v>3387</v>
      </c>
      <c r="H11">
        <v>-1575</v>
      </c>
      <c r="I11">
        <v>1812</v>
      </c>
      <c r="J11">
        <v>-0.11600000000000001</v>
      </c>
      <c r="L11">
        <v>-649</v>
      </c>
      <c r="M11">
        <v>2981</v>
      </c>
      <c r="N11">
        <v>2631</v>
      </c>
      <c r="O11">
        <v>2487</v>
      </c>
      <c r="P11">
        <v>0.14599999999999999</v>
      </c>
      <c r="W11">
        <v>2038</v>
      </c>
    </row>
    <row r="12" spans="1:47" x14ac:dyDescent="0.25">
      <c r="A12" t="s">
        <v>346</v>
      </c>
      <c r="B12" t="s">
        <v>39</v>
      </c>
      <c r="C12">
        <v>103334</v>
      </c>
      <c r="D12">
        <v>0.65600000000000003</v>
      </c>
      <c r="F12">
        <v>-67744</v>
      </c>
      <c r="G12">
        <v>35590</v>
      </c>
      <c r="H12">
        <v>-7656</v>
      </c>
      <c r="I12">
        <v>27933</v>
      </c>
      <c r="J12">
        <v>0.09</v>
      </c>
      <c r="L12">
        <v>-3092</v>
      </c>
      <c r="M12">
        <v>43244</v>
      </c>
      <c r="N12">
        <v>33287</v>
      </c>
      <c r="O12">
        <v>33125</v>
      </c>
      <c r="P12">
        <v>0.14899999999999999</v>
      </c>
      <c r="W12">
        <v>30084</v>
      </c>
      <c r="Z12" t="str">
        <f>Z4</f>
        <v>GAS</v>
      </c>
      <c r="AA12" s="4" t="s">
        <v>473</v>
      </c>
      <c r="AB12" s="4" t="s">
        <v>484</v>
      </c>
      <c r="AC12" s="4" t="s">
        <v>477</v>
      </c>
      <c r="AD12" s="4" t="s">
        <v>479</v>
      </c>
      <c r="AE12" s="4" t="s">
        <v>482</v>
      </c>
      <c r="AF12" s="4" t="s">
        <v>482</v>
      </c>
      <c r="AG12" s="4" t="s">
        <v>483</v>
      </c>
      <c r="AH12" s="4"/>
      <c r="AI12" s="4" t="s">
        <v>1243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5"/>
    </row>
    <row r="13" spans="1:47" x14ac:dyDescent="0.25">
      <c r="A13" t="s">
        <v>449</v>
      </c>
      <c r="B13" t="s">
        <v>39</v>
      </c>
      <c r="C13">
        <v>62393</v>
      </c>
      <c r="D13">
        <v>-0.26600000000000001</v>
      </c>
      <c r="F13">
        <v>-31696</v>
      </c>
      <c r="G13">
        <v>30696</v>
      </c>
      <c r="H13">
        <v>-5076</v>
      </c>
      <c r="I13">
        <v>25621</v>
      </c>
      <c r="J13">
        <v>-0.39600000000000002</v>
      </c>
      <c r="L13">
        <v>-2076</v>
      </c>
      <c r="M13">
        <v>38643</v>
      </c>
      <c r="N13">
        <v>29162</v>
      </c>
      <c r="O13">
        <v>28831</v>
      </c>
      <c r="P13">
        <v>-0.25700000000000001</v>
      </c>
      <c r="W13">
        <v>26837</v>
      </c>
      <c r="Z13" t="str">
        <f>Y4</f>
        <v>2023</v>
      </c>
      <c r="AA13">
        <f>INDEX($AA$4:$AU$4,1,MATCH(AA12,$AA$3:$AU$3,0))</f>
        <v>89954</v>
      </c>
      <c r="AB13">
        <f t="shared" ref="AB13:AN13" si="0">INDEX($AA$4:$AU$4,1,MATCH(AB12,$AA$3:$AU$3,0))</f>
        <v>11793</v>
      </c>
      <c r="AC13">
        <f t="shared" si="0"/>
        <v>16925</v>
      </c>
      <c r="AD13">
        <f t="shared" si="0"/>
        <v>12906</v>
      </c>
      <c r="AE13">
        <f t="shared" si="0"/>
        <v>-340</v>
      </c>
      <c r="AF13">
        <f t="shared" si="0"/>
        <v>-340</v>
      </c>
      <c r="AG13">
        <f t="shared" si="0"/>
        <v>14640</v>
      </c>
      <c r="AH13" t="e">
        <f t="shared" si="0"/>
        <v>#N/A</v>
      </c>
      <c r="AI13">
        <f>AG13-AF13-AD13</f>
        <v>2074</v>
      </c>
      <c r="AJ13" t="e">
        <f t="shared" si="0"/>
        <v>#N/A</v>
      </c>
      <c r="AK13" t="e">
        <f t="shared" si="0"/>
        <v>#N/A</v>
      </c>
      <c r="AL13" t="e">
        <f t="shared" si="0"/>
        <v>#N/A</v>
      </c>
      <c r="AM13" t="e">
        <f t="shared" si="0"/>
        <v>#N/A</v>
      </c>
      <c r="AN13" t="e">
        <f t="shared" si="0"/>
        <v>#N/A</v>
      </c>
    </row>
    <row r="14" spans="1:47" x14ac:dyDescent="0.25">
      <c r="A14" t="s">
        <v>450</v>
      </c>
      <c r="B14" t="s">
        <v>39</v>
      </c>
      <c r="C14">
        <v>84986</v>
      </c>
      <c r="D14">
        <v>0.188</v>
      </c>
      <c r="F14">
        <v>-36526</v>
      </c>
      <c r="G14">
        <v>48460</v>
      </c>
      <c r="H14">
        <v>-6058</v>
      </c>
      <c r="I14">
        <v>42402</v>
      </c>
      <c r="J14">
        <v>1.0129999999999999</v>
      </c>
      <c r="L14">
        <v>-2348</v>
      </c>
      <c r="M14">
        <v>48183</v>
      </c>
      <c r="N14">
        <v>38948</v>
      </c>
      <c r="O14">
        <v>38825</v>
      </c>
      <c r="P14">
        <v>0.41899999999999998</v>
      </c>
      <c r="W14">
        <v>43490</v>
      </c>
    </row>
    <row r="15" spans="1:47" x14ac:dyDescent="0.25">
      <c r="A15" t="s">
        <v>451</v>
      </c>
      <c r="B15" t="s">
        <v>39</v>
      </c>
      <c r="C15">
        <v>71547</v>
      </c>
      <c r="D15">
        <v>0.38600000000000001</v>
      </c>
      <c r="F15">
        <v>-45611</v>
      </c>
      <c r="G15">
        <v>25936</v>
      </c>
      <c r="H15">
        <v>-4874</v>
      </c>
      <c r="I15">
        <v>21062</v>
      </c>
      <c r="J15">
        <v>-9.2999999999999999E-2</v>
      </c>
      <c r="L15">
        <v>-3002</v>
      </c>
      <c r="M15">
        <v>36517</v>
      </c>
      <c r="N15">
        <v>28207</v>
      </c>
      <c r="O15">
        <v>27351</v>
      </c>
      <c r="P15">
        <v>0.25800000000000001</v>
      </c>
      <c r="W15">
        <v>21604</v>
      </c>
      <c r="Z15" t="str" cm="1">
        <f t="array" ref="Z15:Z19">Y6:Y10</f>
        <v>2023</v>
      </c>
      <c r="AA15">
        <f>INDEX($AA6:$AU6,1,MATCH(AA$12,$AA$3:$AU$3,0))</f>
        <v>89954</v>
      </c>
      <c r="AB15">
        <f t="shared" ref="AB15:AH15" si="1">INDEX($AA6:$AU6,1,MATCH(AB$12,$AA$3:$AU$3,0))</f>
        <v>11793</v>
      </c>
      <c r="AC15">
        <f t="shared" si="1"/>
        <v>16925</v>
      </c>
      <c r="AD15">
        <f t="shared" si="1"/>
        <v>12906</v>
      </c>
      <c r="AE15">
        <f t="shared" si="1"/>
        <v>-340</v>
      </c>
      <c r="AF15">
        <f t="shared" si="1"/>
        <v>-340</v>
      </c>
      <c r="AG15">
        <f t="shared" si="1"/>
        <v>14640</v>
      </c>
      <c r="AH15" t="e">
        <f t="shared" si="1"/>
        <v>#N/A</v>
      </c>
      <c r="AI15">
        <f>AG15-AF15-AD15</f>
        <v>2074</v>
      </c>
    </row>
    <row r="16" spans="1:47" x14ac:dyDescent="0.25">
      <c r="A16" t="s">
        <v>452</v>
      </c>
      <c r="B16" t="s">
        <v>39</v>
      </c>
      <c r="C16">
        <v>51627</v>
      </c>
      <c r="D16">
        <v>0.33500000000000002</v>
      </c>
      <c r="F16">
        <v>-24171</v>
      </c>
      <c r="G16">
        <v>27456</v>
      </c>
      <c r="H16">
        <v>-4237</v>
      </c>
      <c r="I16">
        <v>23219</v>
      </c>
      <c r="J16">
        <v>2.048</v>
      </c>
      <c r="L16">
        <v>-2378</v>
      </c>
      <c r="M16">
        <v>29746</v>
      </c>
      <c r="N16">
        <v>24319</v>
      </c>
      <c r="O16">
        <v>21747</v>
      </c>
      <c r="P16">
        <v>0.52200000000000002</v>
      </c>
      <c r="W16">
        <v>23570</v>
      </c>
      <c r="Z16" t="str">
        <v>2022</v>
      </c>
      <c r="AA16">
        <f t="shared" ref="AA16:AH19" si="2">INDEX($AA7:$AU7,1,MATCH(AA$12,$AA$3:$AU$3,0))</f>
        <v>100724</v>
      </c>
      <c r="AB16">
        <f t="shared" si="2"/>
        <v>15066</v>
      </c>
      <c r="AC16">
        <f t="shared" si="2"/>
        <v>21315</v>
      </c>
      <c r="AD16">
        <f t="shared" si="2"/>
        <v>17799</v>
      </c>
      <c r="AE16">
        <f t="shared" si="2"/>
        <v>-337</v>
      </c>
      <c r="AF16">
        <f t="shared" si="2"/>
        <v>-337</v>
      </c>
      <c r="AG16">
        <f t="shared" si="2"/>
        <v>18806</v>
      </c>
      <c r="AH16" t="e">
        <f t="shared" si="2"/>
        <v>#N/A</v>
      </c>
      <c r="AI16">
        <f t="shared" ref="AI16:AI19" si="3">AG16-AF16-AD16</f>
        <v>1344</v>
      </c>
    </row>
    <row r="17" spans="1:35" x14ac:dyDescent="0.25">
      <c r="A17" t="s">
        <v>346</v>
      </c>
      <c r="B17" t="s">
        <v>43</v>
      </c>
      <c r="C17">
        <v>161634</v>
      </c>
      <c r="D17">
        <v>0.58799999999999997</v>
      </c>
      <c r="F17">
        <v>-137628</v>
      </c>
      <c r="G17">
        <v>24006</v>
      </c>
      <c r="H17">
        <v>-27132</v>
      </c>
      <c r="I17">
        <v>-3126</v>
      </c>
      <c r="L17">
        <v>-17410</v>
      </c>
      <c r="M17">
        <v>13681</v>
      </c>
      <c r="N17">
        <v>2051</v>
      </c>
      <c r="O17">
        <v>2063</v>
      </c>
      <c r="P17">
        <v>-0.76500000000000001</v>
      </c>
      <c r="W17">
        <v>14002</v>
      </c>
      <c r="Z17" t="str">
        <v>2021</v>
      </c>
      <c r="AA17">
        <f t="shared" si="2"/>
        <v>78992</v>
      </c>
      <c r="AB17">
        <f t="shared" si="2"/>
        <v>8852</v>
      </c>
      <c r="AC17">
        <f t="shared" si="2"/>
        <v>13986</v>
      </c>
      <c r="AD17">
        <f t="shared" si="2"/>
        <v>10374</v>
      </c>
      <c r="AE17">
        <f t="shared" si="2"/>
        <v>-304</v>
      </c>
      <c r="AF17">
        <f t="shared" si="2"/>
        <v>-304</v>
      </c>
      <c r="AG17">
        <f t="shared" si="2"/>
        <v>11205</v>
      </c>
      <c r="AH17" t="e">
        <f t="shared" si="2"/>
        <v>#N/A</v>
      </c>
      <c r="AI17">
        <f t="shared" si="3"/>
        <v>1135</v>
      </c>
    </row>
    <row r="18" spans="1:35" x14ac:dyDescent="0.25">
      <c r="A18" t="s">
        <v>449</v>
      </c>
      <c r="B18" t="s">
        <v>43</v>
      </c>
      <c r="C18">
        <v>101794</v>
      </c>
      <c r="D18">
        <v>-0.19</v>
      </c>
      <c r="F18">
        <v>-87100</v>
      </c>
      <c r="G18">
        <v>14694</v>
      </c>
      <c r="H18">
        <v>-25325</v>
      </c>
      <c r="I18">
        <v>-10631</v>
      </c>
      <c r="L18">
        <v>-10944</v>
      </c>
      <c r="M18">
        <v>12756</v>
      </c>
      <c r="N18">
        <v>2044</v>
      </c>
      <c r="O18">
        <v>8782</v>
      </c>
      <c r="W18">
        <v>10653</v>
      </c>
      <c r="Z18" t="str">
        <v>2020</v>
      </c>
      <c r="AA18">
        <f t="shared" si="2"/>
        <v>64135</v>
      </c>
      <c r="AB18">
        <f t="shared" si="2"/>
        <v>7972</v>
      </c>
      <c r="AC18">
        <f t="shared" si="2"/>
        <v>11406</v>
      </c>
      <c r="AD18" s="48">
        <f t="shared" si="2"/>
        <v>8694</v>
      </c>
      <c r="AE18">
        <f t="shared" si="2"/>
        <v>-101</v>
      </c>
      <c r="AF18">
        <f t="shared" si="2"/>
        <v>-101</v>
      </c>
      <c r="AG18">
        <f t="shared" si="2"/>
        <v>9978</v>
      </c>
      <c r="AH18" t="e">
        <f t="shared" si="2"/>
        <v>#N/A</v>
      </c>
      <c r="AI18">
        <f t="shared" si="3"/>
        <v>1385</v>
      </c>
    </row>
    <row r="19" spans="1:35" x14ac:dyDescent="0.25">
      <c r="A19" t="s">
        <v>450</v>
      </c>
      <c r="B19" t="s">
        <v>43</v>
      </c>
      <c r="C19">
        <v>125688</v>
      </c>
      <c r="D19">
        <v>0.13800000000000001</v>
      </c>
      <c r="F19">
        <v>-91623</v>
      </c>
      <c r="G19">
        <v>34065</v>
      </c>
      <c r="H19">
        <v>-30944</v>
      </c>
      <c r="I19">
        <v>3120</v>
      </c>
      <c r="L19">
        <v>-10289</v>
      </c>
      <c r="M19">
        <v>3146</v>
      </c>
      <c r="N19">
        <v>-7558</v>
      </c>
      <c r="O19">
        <v>-2514</v>
      </c>
      <c r="W19">
        <v>18040</v>
      </c>
      <c r="Z19" t="str">
        <v>2019</v>
      </c>
      <c r="AA19">
        <f t="shared" si="2"/>
        <v>75005</v>
      </c>
      <c r="AB19">
        <f t="shared" si="2"/>
        <v>12086</v>
      </c>
      <c r="AC19">
        <f t="shared" si="2"/>
        <v>16919</v>
      </c>
      <c r="AD19">
        <f t="shared" si="2"/>
        <v>13649</v>
      </c>
      <c r="AE19">
        <f t="shared" si="2"/>
        <v>-198</v>
      </c>
      <c r="AF19">
        <f t="shared" si="2"/>
        <v>-198</v>
      </c>
      <c r="AG19">
        <f t="shared" si="2"/>
        <v>15068</v>
      </c>
      <c r="AH19" t="e">
        <f t="shared" si="2"/>
        <v>#N/A</v>
      </c>
      <c r="AI19">
        <f t="shared" si="3"/>
        <v>1617</v>
      </c>
    </row>
    <row r="20" spans="1:35" x14ac:dyDescent="0.25">
      <c r="A20" t="s">
        <v>451</v>
      </c>
      <c r="B20" t="s">
        <v>43</v>
      </c>
      <c r="C20">
        <v>110490</v>
      </c>
      <c r="D20">
        <v>-0.15</v>
      </c>
      <c r="F20">
        <v>-93177</v>
      </c>
      <c r="G20">
        <v>17313</v>
      </c>
      <c r="H20">
        <v>-20657</v>
      </c>
      <c r="I20">
        <v>-3344</v>
      </c>
      <c r="L20">
        <v>-11402</v>
      </c>
      <c r="M20">
        <v>13943</v>
      </c>
      <c r="N20">
        <v>4546</v>
      </c>
      <c r="O20">
        <v>5465</v>
      </c>
      <c r="P20">
        <v>-0.27600000000000002</v>
      </c>
      <c r="W20">
        <v>6720</v>
      </c>
    </row>
    <row r="21" spans="1:35" x14ac:dyDescent="0.25">
      <c r="A21" t="s">
        <v>452</v>
      </c>
      <c r="B21" t="s">
        <v>43</v>
      </c>
      <c r="C21">
        <v>130036</v>
      </c>
      <c r="D21">
        <v>6.7000000000000004E-2</v>
      </c>
      <c r="F21">
        <v>-92485</v>
      </c>
      <c r="G21">
        <v>37551</v>
      </c>
      <c r="H21">
        <v>-26926</v>
      </c>
      <c r="I21">
        <v>10625</v>
      </c>
      <c r="J21">
        <v>-7.3999999999999996E-2</v>
      </c>
      <c r="L21">
        <v>-7147</v>
      </c>
      <c r="M21">
        <v>15637</v>
      </c>
      <c r="N21">
        <v>7717</v>
      </c>
      <c r="O21">
        <v>7546</v>
      </c>
      <c r="P21">
        <v>0.97299999999999998</v>
      </c>
      <c r="W21">
        <v>18963</v>
      </c>
      <c r="AA21" t="s">
        <v>1206</v>
      </c>
      <c r="AB21" t="s">
        <v>1206</v>
      </c>
      <c r="AC21" t="s">
        <v>1207</v>
      </c>
      <c r="AD21" t="s">
        <v>1208</v>
      </c>
      <c r="AE21" t="s">
        <v>1249</v>
      </c>
      <c r="AF21" t="s">
        <v>1250</v>
      </c>
    </row>
    <row r="22" spans="1:35" x14ac:dyDescent="0.25">
      <c r="A22" t="s">
        <v>346</v>
      </c>
      <c r="B22" t="s">
        <v>47</v>
      </c>
      <c r="C22">
        <v>9791</v>
      </c>
      <c r="D22">
        <v>0.33</v>
      </c>
      <c r="F22">
        <v>-4445</v>
      </c>
      <c r="G22">
        <v>5346</v>
      </c>
      <c r="H22">
        <v>-780</v>
      </c>
      <c r="I22">
        <v>4566</v>
      </c>
      <c r="J22">
        <v>0.39500000000000002</v>
      </c>
      <c r="L22">
        <v>-330</v>
      </c>
      <c r="M22">
        <v>5526</v>
      </c>
      <c r="N22">
        <v>4409</v>
      </c>
      <c r="O22">
        <v>4409</v>
      </c>
      <c r="P22">
        <v>0.58799999999999997</v>
      </c>
      <c r="W22">
        <v>6020</v>
      </c>
      <c r="AA22" s="49">
        <f>POWER(AA15/AA19,1/($Z$15-$Z$19))-1</f>
        <v>4.6483936076418431E-2</v>
      </c>
      <c r="AB22" s="49">
        <f>POWER(AB15/AB19,1/($Z$15-$Z$19))-1</f>
        <v>-6.1166225400342E-3</v>
      </c>
      <c r="AC22" s="49">
        <f>AC13/AA13</f>
        <v>0.18815172199123997</v>
      </c>
      <c r="AD22" s="49">
        <f>AD13/AA13</f>
        <v>0.14347333081352692</v>
      </c>
      <c r="AE22" s="2">
        <f>AB13/AA13</f>
        <v>0.13110034017386665</v>
      </c>
      <c r="AF22" s="2">
        <f>AG13/AA13</f>
        <v>0.16274984992329414</v>
      </c>
    </row>
    <row r="23" spans="1:35" x14ac:dyDescent="0.25">
      <c r="A23" t="s">
        <v>449</v>
      </c>
      <c r="B23" t="s">
        <v>47</v>
      </c>
      <c r="C23">
        <v>7361</v>
      </c>
      <c r="D23">
        <v>0.25</v>
      </c>
      <c r="F23">
        <v>-3545</v>
      </c>
      <c r="G23">
        <v>3817</v>
      </c>
      <c r="H23">
        <v>-543</v>
      </c>
      <c r="I23">
        <v>3273</v>
      </c>
      <c r="J23">
        <v>0.86299999999999999</v>
      </c>
      <c r="L23">
        <v>-359</v>
      </c>
      <c r="M23">
        <v>3524</v>
      </c>
      <c r="N23">
        <v>2777</v>
      </c>
      <c r="O23">
        <v>2776</v>
      </c>
      <c r="P23">
        <v>1.1120000000000001</v>
      </c>
      <c r="W23">
        <v>4725</v>
      </c>
      <c r="AC23" s="49"/>
      <c r="AD23" s="49"/>
    </row>
    <row r="24" spans="1:35" x14ac:dyDescent="0.25">
      <c r="A24" t="s">
        <v>450</v>
      </c>
      <c r="B24" t="s">
        <v>47</v>
      </c>
      <c r="C24">
        <v>5891</v>
      </c>
      <c r="D24">
        <v>-0.29299999999999998</v>
      </c>
      <c r="F24">
        <v>-3499</v>
      </c>
      <c r="G24">
        <v>2392</v>
      </c>
      <c r="H24">
        <v>-635</v>
      </c>
      <c r="I24">
        <v>1757</v>
      </c>
      <c r="J24">
        <v>-0.432</v>
      </c>
      <c r="L24">
        <v>-486</v>
      </c>
      <c r="M24">
        <v>1692</v>
      </c>
      <c r="N24">
        <v>1315</v>
      </c>
      <c r="O24">
        <v>1315</v>
      </c>
      <c r="P24">
        <v>-0.44800000000000001</v>
      </c>
      <c r="W24">
        <v>3250</v>
      </c>
      <c r="AA24" s="49">
        <f>AA15/AA16-1</f>
        <v>-0.10692585679679123</v>
      </c>
      <c r="AB24" s="2">
        <f>AB15/AB16-1</f>
        <v>-0.21724412584627639</v>
      </c>
      <c r="AC24" s="49">
        <f t="shared" ref="AC24:AC28" si="4">AC15/AA15</f>
        <v>0.18815172199123997</v>
      </c>
      <c r="AD24" s="49">
        <f t="shared" ref="AD24:AD28" si="5">AD15/AA15</f>
        <v>0.14347333081352692</v>
      </c>
      <c r="AE24" s="2">
        <f>AB15/AA15</f>
        <v>0.13110034017386665</v>
      </c>
      <c r="AF24" s="2">
        <f>AG15/AA15</f>
        <v>0.16274984992329414</v>
      </c>
    </row>
    <row r="25" spans="1:35" x14ac:dyDescent="0.25">
      <c r="A25" t="s">
        <v>451</v>
      </c>
      <c r="B25" t="s">
        <v>47</v>
      </c>
      <c r="C25">
        <v>8329</v>
      </c>
      <c r="D25">
        <v>-0.1</v>
      </c>
      <c r="F25">
        <v>-4508</v>
      </c>
      <c r="G25">
        <v>3821</v>
      </c>
      <c r="H25">
        <v>-729</v>
      </c>
      <c r="I25">
        <v>3093</v>
      </c>
      <c r="J25">
        <v>-0.13700000000000001</v>
      </c>
      <c r="L25">
        <v>-464</v>
      </c>
      <c r="M25">
        <v>2993</v>
      </c>
      <c r="N25">
        <v>2382</v>
      </c>
      <c r="O25">
        <v>2382</v>
      </c>
      <c r="P25">
        <v>-0.16500000000000001</v>
      </c>
      <c r="W25">
        <v>4575</v>
      </c>
      <c r="AA25" s="49">
        <f t="shared" ref="AA25:AB27" si="6">AA16/AA17-1</f>
        <v>0.27511646749037877</v>
      </c>
      <c r="AB25" s="2">
        <f t="shared" si="6"/>
        <v>0.70198825124265696</v>
      </c>
      <c r="AC25" s="49">
        <f t="shared" si="4"/>
        <v>0.2116178865017275</v>
      </c>
      <c r="AD25" s="49">
        <f t="shared" si="5"/>
        <v>0.17671061514634048</v>
      </c>
      <c r="AE25" s="2">
        <f>AB16/AA16</f>
        <v>0.14957706207060878</v>
      </c>
      <c r="AF25" s="2">
        <f>AG16/AA16</f>
        <v>0.18670823239744253</v>
      </c>
    </row>
    <row r="26" spans="1:35" x14ac:dyDescent="0.25">
      <c r="A26" t="s">
        <v>452</v>
      </c>
      <c r="B26" t="s">
        <v>47</v>
      </c>
      <c r="C26">
        <v>9259</v>
      </c>
      <c r="D26">
        <v>1.4999999999999999E-2</v>
      </c>
      <c r="F26">
        <v>-4856</v>
      </c>
      <c r="G26">
        <v>4404</v>
      </c>
      <c r="H26">
        <v>-821</v>
      </c>
      <c r="I26">
        <v>3583</v>
      </c>
      <c r="J26">
        <v>0.24</v>
      </c>
      <c r="L26">
        <v>-299</v>
      </c>
      <c r="M26">
        <v>3576</v>
      </c>
      <c r="N26">
        <v>2852</v>
      </c>
      <c r="O26">
        <v>2851</v>
      </c>
      <c r="P26">
        <v>0.186</v>
      </c>
      <c r="W26">
        <v>5030</v>
      </c>
      <c r="AA26" s="49">
        <f t="shared" si="6"/>
        <v>0.23165198409604737</v>
      </c>
      <c r="AB26" s="2">
        <f t="shared" si="6"/>
        <v>0.11038635223281479</v>
      </c>
      <c r="AC26" s="49">
        <f t="shared" si="4"/>
        <v>0.17705590439538182</v>
      </c>
      <c r="AD26" s="49">
        <f t="shared" si="5"/>
        <v>0.13132975491188981</v>
      </c>
      <c r="AE26" s="2">
        <f>AB17/AA17</f>
        <v>0.11206198096009723</v>
      </c>
      <c r="AF26" s="2">
        <f>AG17/AA17</f>
        <v>0.14184980757545068</v>
      </c>
    </row>
    <row r="27" spans="1:35" x14ac:dyDescent="0.25">
      <c r="A27" t="s">
        <v>346</v>
      </c>
      <c r="B27" t="s">
        <v>51</v>
      </c>
      <c r="C27">
        <v>40034</v>
      </c>
      <c r="D27">
        <v>-1.6E-2</v>
      </c>
      <c r="F27">
        <v>-42524</v>
      </c>
      <c r="G27">
        <v>-2490</v>
      </c>
      <c r="H27">
        <v>-6169</v>
      </c>
      <c r="I27">
        <v>-8660</v>
      </c>
      <c r="M27">
        <v>2160</v>
      </c>
      <c r="N27">
        <v>1798</v>
      </c>
      <c r="O27">
        <v>1723</v>
      </c>
      <c r="P27">
        <v>0.111</v>
      </c>
      <c r="W27">
        <v>-8456</v>
      </c>
      <c r="AA27" s="49">
        <f t="shared" si="6"/>
        <v>-0.14492367175521637</v>
      </c>
      <c r="AB27" s="2">
        <f t="shared" si="6"/>
        <v>-0.34039384411716034</v>
      </c>
      <c r="AC27" s="49">
        <f t="shared" si="4"/>
        <v>0.17784361113276681</v>
      </c>
      <c r="AD27" s="49">
        <f t="shared" si="5"/>
        <v>0.13555780774927886</v>
      </c>
      <c r="AE27" s="2">
        <f>AB18/AA18</f>
        <v>0.12430030404615265</v>
      </c>
      <c r="AF27" s="2">
        <f>AG18/AA18</f>
        <v>0.15557807749278865</v>
      </c>
    </row>
    <row r="28" spans="1:35" x14ac:dyDescent="0.25">
      <c r="A28" t="s">
        <v>449</v>
      </c>
      <c r="B28" t="s">
        <v>51</v>
      </c>
      <c r="C28">
        <v>40688</v>
      </c>
      <c r="D28">
        <v>0.105</v>
      </c>
      <c r="F28">
        <v>-40583</v>
      </c>
      <c r="G28">
        <v>105</v>
      </c>
      <c r="H28">
        <v>-6301</v>
      </c>
      <c r="I28">
        <v>-6197</v>
      </c>
      <c r="M28">
        <v>2010</v>
      </c>
      <c r="N28">
        <v>1626</v>
      </c>
      <c r="O28">
        <v>1551</v>
      </c>
      <c r="P28">
        <v>-0.189</v>
      </c>
      <c r="W28">
        <v>-5985</v>
      </c>
      <c r="AC28" s="49">
        <f t="shared" si="4"/>
        <v>0.22557162855809612</v>
      </c>
      <c r="AD28" s="49">
        <f t="shared" si="5"/>
        <v>0.18197453503099795</v>
      </c>
      <c r="AE28" s="2">
        <f>AB19/AA19</f>
        <v>0.16113592427171522</v>
      </c>
      <c r="AF28" s="2">
        <f>AG19/AA19</f>
        <v>0.20089327378174787</v>
      </c>
    </row>
    <row r="29" spans="1:35" x14ac:dyDescent="0.25">
      <c r="A29" t="s">
        <v>450</v>
      </c>
      <c r="B29" t="s">
        <v>51</v>
      </c>
      <c r="C29">
        <v>36830</v>
      </c>
      <c r="D29">
        <v>6.7000000000000004E-2</v>
      </c>
      <c r="F29">
        <v>-36217</v>
      </c>
      <c r="G29">
        <v>614</v>
      </c>
      <c r="H29">
        <v>-6262</v>
      </c>
      <c r="I29">
        <v>-5649</v>
      </c>
      <c r="M29">
        <v>2398</v>
      </c>
      <c r="N29">
        <v>2018</v>
      </c>
      <c r="O29">
        <v>1912</v>
      </c>
      <c r="P29">
        <v>0.19700000000000001</v>
      </c>
      <c r="W29">
        <v>-5423</v>
      </c>
      <c r="AC29" s="49"/>
      <c r="AD29" s="49"/>
    </row>
    <row r="30" spans="1:35" x14ac:dyDescent="0.25">
      <c r="A30" t="s">
        <v>451</v>
      </c>
      <c r="B30" t="s">
        <v>51</v>
      </c>
      <c r="C30">
        <v>34524</v>
      </c>
      <c r="D30">
        <v>3.5999999999999997E-2</v>
      </c>
      <c r="F30">
        <v>-36565</v>
      </c>
      <c r="G30">
        <v>-2041</v>
      </c>
      <c r="H30">
        <v>-3757</v>
      </c>
      <c r="I30">
        <v>-5797</v>
      </c>
      <c r="M30">
        <v>1953</v>
      </c>
      <c r="N30">
        <v>1650</v>
      </c>
      <c r="O30">
        <v>1598</v>
      </c>
      <c r="P30">
        <v>0.34399999999999997</v>
      </c>
      <c r="W30">
        <v>-5590</v>
      </c>
      <c r="AC30" s="49"/>
      <c r="AD30" s="49"/>
    </row>
    <row r="31" spans="1:35" x14ac:dyDescent="0.25">
      <c r="A31" t="s">
        <v>452</v>
      </c>
      <c r="B31" t="s">
        <v>51</v>
      </c>
      <c r="C31">
        <v>33309</v>
      </c>
      <c r="D31">
        <v>0.14599999999999999</v>
      </c>
      <c r="F31">
        <v>-34074</v>
      </c>
      <c r="G31">
        <v>-765</v>
      </c>
      <c r="H31">
        <v>-3517</v>
      </c>
      <c r="I31">
        <v>-4282</v>
      </c>
      <c r="M31">
        <v>1512</v>
      </c>
      <c r="N31">
        <v>1243</v>
      </c>
      <c r="O31">
        <v>1188</v>
      </c>
      <c r="P31">
        <v>5.6000000000000001E-2</v>
      </c>
      <c r="W31">
        <v>-4101</v>
      </c>
      <c r="AC31" s="49"/>
      <c r="AD31" s="49"/>
    </row>
    <row r="32" spans="1:35" x14ac:dyDescent="0.25">
      <c r="A32" t="s">
        <v>346</v>
      </c>
      <c r="B32" t="s">
        <v>59</v>
      </c>
      <c r="C32">
        <v>27945</v>
      </c>
      <c r="D32">
        <v>-0.01</v>
      </c>
      <c r="F32">
        <v>-25761</v>
      </c>
      <c r="G32">
        <v>2183</v>
      </c>
      <c r="H32">
        <v>-779</v>
      </c>
      <c r="I32">
        <v>1404</v>
      </c>
      <c r="J32">
        <v>-0.50900000000000001</v>
      </c>
      <c r="L32">
        <v>-498</v>
      </c>
      <c r="M32">
        <v>1459</v>
      </c>
      <c r="N32">
        <v>1329</v>
      </c>
      <c r="O32">
        <v>1075</v>
      </c>
      <c r="P32">
        <v>-0.47799999999999998</v>
      </c>
      <c r="W32">
        <v>4213</v>
      </c>
    </row>
    <row r="33" spans="1:23" x14ac:dyDescent="0.25">
      <c r="A33" t="s">
        <v>449</v>
      </c>
      <c r="B33" t="s">
        <v>59</v>
      </c>
      <c r="C33">
        <v>28224</v>
      </c>
      <c r="D33">
        <v>0.14899999999999999</v>
      </c>
      <c r="F33">
        <v>-24498</v>
      </c>
      <c r="G33">
        <v>3726</v>
      </c>
      <c r="H33">
        <v>-868</v>
      </c>
      <c r="I33">
        <v>2859</v>
      </c>
      <c r="J33">
        <v>0.191</v>
      </c>
      <c r="L33">
        <v>-438</v>
      </c>
      <c r="M33">
        <v>2809</v>
      </c>
      <c r="N33">
        <v>2553</v>
      </c>
      <c r="O33">
        <v>2061</v>
      </c>
      <c r="P33">
        <v>0.14599999999999999</v>
      </c>
      <c r="W33">
        <v>5668</v>
      </c>
    </row>
    <row r="34" spans="1:23" x14ac:dyDescent="0.25">
      <c r="A34" t="s">
        <v>450</v>
      </c>
      <c r="B34" t="s">
        <v>59</v>
      </c>
      <c r="C34">
        <v>24561</v>
      </c>
      <c r="D34">
        <v>-0.17399999999999999</v>
      </c>
      <c r="F34">
        <v>-22021</v>
      </c>
      <c r="G34">
        <v>2540</v>
      </c>
      <c r="H34">
        <v>-140</v>
      </c>
      <c r="I34">
        <v>2400</v>
      </c>
      <c r="J34">
        <v>-0.28799999999999998</v>
      </c>
      <c r="L34">
        <v>-510</v>
      </c>
      <c r="M34">
        <v>2339</v>
      </c>
      <c r="N34">
        <v>2052</v>
      </c>
      <c r="O34">
        <v>1799</v>
      </c>
      <c r="P34">
        <v>-0.24</v>
      </c>
      <c r="W34">
        <v>5218</v>
      </c>
    </row>
    <row r="35" spans="1:23" x14ac:dyDescent="0.25">
      <c r="A35" t="s">
        <v>451</v>
      </c>
      <c r="B35" t="s">
        <v>59</v>
      </c>
      <c r="C35">
        <v>29732</v>
      </c>
      <c r="D35">
        <v>-0.16</v>
      </c>
      <c r="F35">
        <v>-25152</v>
      </c>
      <c r="G35">
        <v>4580</v>
      </c>
      <c r="H35">
        <v>-1209</v>
      </c>
      <c r="I35">
        <v>3371</v>
      </c>
      <c r="J35">
        <v>-0.14299999999999999</v>
      </c>
      <c r="L35">
        <v>-809</v>
      </c>
      <c r="M35">
        <v>2875</v>
      </c>
      <c r="N35">
        <v>2663</v>
      </c>
      <c r="O35">
        <v>2365</v>
      </c>
      <c r="P35">
        <v>-5.8000000000000003E-2</v>
      </c>
      <c r="W35">
        <v>6194</v>
      </c>
    </row>
    <row r="36" spans="1:23" x14ac:dyDescent="0.25">
      <c r="A36" t="s">
        <v>452</v>
      </c>
      <c r="B36" t="s">
        <v>59</v>
      </c>
      <c r="C36">
        <v>35374</v>
      </c>
      <c r="D36">
        <v>8.3000000000000004E-2</v>
      </c>
      <c r="F36">
        <v>-30237</v>
      </c>
      <c r="G36">
        <v>5138</v>
      </c>
      <c r="H36">
        <v>-1203</v>
      </c>
      <c r="I36">
        <v>3934</v>
      </c>
      <c r="J36">
        <v>6.8000000000000005E-2</v>
      </c>
      <c r="L36">
        <v>-1154</v>
      </c>
      <c r="M36">
        <v>3165</v>
      </c>
      <c r="N36">
        <v>2855</v>
      </c>
      <c r="O36">
        <v>2510</v>
      </c>
      <c r="P36">
        <v>0.30599999999999999</v>
      </c>
      <c r="W36">
        <v>7066</v>
      </c>
    </row>
    <row r="37" spans="1:23" x14ac:dyDescent="0.25">
      <c r="A37" t="s">
        <v>346</v>
      </c>
      <c r="B37" t="s">
        <v>65</v>
      </c>
      <c r="C37">
        <v>89954</v>
      </c>
      <c r="D37">
        <v>-0.107</v>
      </c>
      <c r="F37">
        <v>-73029</v>
      </c>
      <c r="G37">
        <v>16925</v>
      </c>
      <c r="H37">
        <v>-4019</v>
      </c>
      <c r="I37">
        <v>12906</v>
      </c>
      <c r="J37">
        <v>-0.27500000000000002</v>
      </c>
      <c r="L37">
        <v>-340</v>
      </c>
      <c r="M37">
        <v>14640</v>
      </c>
      <c r="N37">
        <v>11793</v>
      </c>
      <c r="O37">
        <v>11606</v>
      </c>
      <c r="P37">
        <v>-0.216</v>
      </c>
      <c r="W37">
        <v>15957</v>
      </c>
    </row>
    <row r="38" spans="1:23" x14ac:dyDescent="0.25">
      <c r="A38" t="s">
        <v>449</v>
      </c>
      <c r="B38" t="s">
        <v>65</v>
      </c>
      <c r="C38">
        <v>100724</v>
      </c>
      <c r="D38">
        <v>0.27500000000000002</v>
      </c>
      <c r="F38">
        <v>-79409</v>
      </c>
      <c r="G38">
        <v>21315</v>
      </c>
      <c r="H38">
        <v>-3515</v>
      </c>
      <c r="I38">
        <v>17799</v>
      </c>
      <c r="J38">
        <v>0.71599999999999997</v>
      </c>
      <c r="L38">
        <v>-337</v>
      </c>
      <c r="M38">
        <v>18806</v>
      </c>
      <c r="N38">
        <v>15066</v>
      </c>
      <c r="O38">
        <v>14798</v>
      </c>
      <c r="P38">
        <v>0.70599999999999996</v>
      </c>
      <c r="W38">
        <v>20822</v>
      </c>
    </row>
    <row r="39" spans="1:23" x14ac:dyDescent="0.25">
      <c r="A39" t="s">
        <v>450</v>
      </c>
      <c r="B39" t="s">
        <v>65</v>
      </c>
      <c r="C39">
        <v>78992</v>
      </c>
      <c r="D39">
        <v>0.23200000000000001</v>
      </c>
      <c r="F39">
        <v>-65007</v>
      </c>
      <c r="G39">
        <v>13986</v>
      </c>
      <c r="H39">
        <v>-3612</v>
      </c>
      <c r="I39">
        <v>10374</v>
      </c>
      <c r="J39">
        <v>0.193</v>
      </c>
      <c r="L39">
        <v>-304</v>
      </c>
      <c r="M39">
        <v>11205</v>
      </c>
      <c r="N39">
        <v>8852</v>
      </c>
      <c r="O39">
        <v>8673</v>
      </c>
      <c r="P39">
        <v>0.104</v>
      </c>
      <c r="W39">
        <v>13447</v>
      </c>
    </row>
    <row r="40" spans="1:23" x14ac:dyDescent="0.25">
      <c r="A40" t="s">
        <v>451</v>
      </c>
      <c r="B40" t="s">
        <v>65</v>
      </c>
      <c r="C40">
        <v>64135</v>
      </c>
      <c r="D40">
        <v>-0.14499999999999999</v>
      </c>
      <c r="F40">
        <v>-52729</v>
      </c>
      <c r="G40">
        <v>11406</v>
      </c>
      <c r="H40">
        <v>-2712</v>
      </c>
      <c r="I40">
        <v>8694</v>
      </c>
      <c r="J40">
        <v>-0.36299999999999999</v>
      </c>
      <c r="L40">
        <v>-101</v>
      </c>
      <c r="M40">
        <v>9978</v>
      </c>
      <c r="N40">
        <v>7972</v>
      </c>
      <c r="O40">
        <v>7855</v>
      </c>
      <c r="P40">
        <v>-0.34</v>
      </c>
      <c r="W40">
        <v>11248</v>
      </c>
    </row>
    <row r="41" spans="1:23" x14ac:dyDescent="0.25">
      <c r="A41" t="s">
        <v>452</v>
      </c>
      <c r="B41" t="s">
        <v>65</v>
      </c>
      <c r="C41">
        <v>75005</v>
      </c>
      <c r="D41">
        <v>-8.0000000000000002E-3</v>
      </c>
      <c r="F41">
        <v>-58087</v>
      </c>
      <c r="G41">
        <v>16919</v>
      </c>
      <c r="H41">
        <v>-3270</v>
      </c>
      <c r="I41">
        <v>13649</v>
      </c>
      <c r="J41">
        <v>-6.0000000000000001E-3</v>
      </c>
      <c r="L41">
        <v>-198</v>
      </c>
      <c r="M41">
        <v>15068</v>
      </c>
      <c r="N41">
        <v>12086</v>
      </c>
      <c r="O41">
        <v>11902</v>
      </c>
      <c r="P41">
        <v>3.9E-2</v>
      </c>
      <c r="W41">
        <v>16340</v>
      </c>
    </row>
    <row r="42" spans="1:23" x14ac:dyDescent="0.25">
      <c r="A42" t="s">
        <v>346</v>
      </c>
      <c r="B42" t="s">
        <v>70</v>
      </c>
      <c r="C42">
        <v>24960</v>
      </c>
      <c r="D42">
        <v>6.0999999999999999E-2</v>
      </c>
      <c r="H42">
        <v>-10874</v>
      </c>
      <c r="I42">
        <v>32747</v>
      </c>
      <c r="J42">
        <v>0.13700000000000001</v>
      </c>
      <c r="M42">
        <v>20068</v>
      </c>
      <c r="N42">
        <v>16045</v>
      </c>
      <c r="O42">
        <v>16045</v>
      </c>
      <c r="P42">
        <v>0.17199999999999999</v>
      </c>
      <c r="R42">
        <v>4001</v>
      </c>
      <c r="S42">
        <v>2922</v>
      </c>
      <c r="T42">
        <v>863</v>
      </c>
      <c r="U42">
        <v>-1804</v>
      </c>
      <c r="V42">
        <v>21872</v>
      </c>
    </row>
    <row r="43" spans="1:23" x14ac:dyDescent="0.25">
      <c r="A43" t="s">
        <v>449</v>
      </c>
      <c r="B43" t="s">
        <v>70</v>
      </c>
      <c r="C43">
        <v>23534</v>
      </c>
      <c r="D43">
        <v>0.24199999999999999</v>
      </c>
      <c r="H43">
        <v>-11605</v>
      </c>
      <c r="I43">
        <v>28790</v>
      </c>
      <c r="J43">
        <v>0.222</v>
      </c>
      <c r="M43">
        <v>17114</v>
      </c>
      <c r="N43">
        <v>13688</v>
      </c>
      <c r="O43">
        <v>13688</v>
      </c>
      <c r="P43">
        <v>0.42499999999999999</v>
      </c>
      <c r="R43">
        <v>741</v>
      </c>
      <c r="S43">
        <v>3526</v>
      </c>
      <c r="T43">
        <v>990</v>
      </c>
      <c r="U43">
        <v>-71</v>
      </c>
      <c r="V43">
        <v>17185</v>
      </c>
    </row>
    <row r="44" spans="1:23" x14ac:dyDescent="0.25">
      <c r="A44" t="s">
        <v>450</v>
      </c>
      <c r="B44" t="s">
        <v>70</v>
      </c>
      <c r="C44">
        <v>18945</v>
      </c>
      <c r="D44">
        <v>0.29899999999999999</v>
      </c>
      <c r="H44">
        <v>-8230</v>
      </c>
      <c r="I44">
        <v>23564</v>
      </c>
      <c r="J44">
        <v>0.29699999999999999</v>
      </c>
      <c r="M44">
        <v>11998</v>
      </c>
      <c r="N44">
        <v>9603</v>
      </c>
      <c r="O44">
        <v>9603</v>
      </c>
      <c r="P44">
        <v>0.25</v>
      </c>
      <c r="R44">
        <v>1586</v>
      </c>
      <c r="S44">
        <v>2894</v>
      </c>
      <c r="T44">
        <v>139</v>
      </c>
      <c r="U44">
        <v>-3336</v>
      </c>
      <c r="V44">
        <v>15334</v>
      </c>
    </row>
    <row r="45" spans="1:23" x14ac:dyDescent="0.25">
      <c r="A45" t="s">
        <v>451</v>
      </c>
      <c r="B45" t="s">
        <v>70</v>
      </c>
      <c r="C45">
        <v>14582</v>
      </c>
      <c r="D45">
        <v>0.20399999999999999</v>
      </c>
      <c r="H45">
        <v>-7624</v>
      </c>
      <c r="I45">
        <v>18161</v>
      </c>
      <c r="J45">
        <v>0.128</v>
      </c>
      <c r="M45">
        <v>9596</v>
      </c>
      <c r="N45">
        <v>7683</v>
      </c>
      <c r="O45">
        <v>7683</v>
      </c>
      <c r="P45">
        <v>0.27800000000000002</v>
      </c>
      <c r="R45">
        <v>1605</v>
      </c>
      <c r="S45">
        <v>1695</v>
      </c>
      <c r="T45">
        <v>280</v>
      </c>
      <c r="U45">
        <v>-941</v>
      </c>
      <c r="V45">
        <v>10537</v>
      </c>
    </row>
    <row r="46" spans="1:23" x14ac:dyDescent="0.25">
      <c r="A46" t="s">
        <v>452</v>
      </c>
      <c r="B46" t="s">
        <v>70</v>
      </c>
      <c r="C46">
        <v>12112</v>
      </c>
      <c r="D46">
        <v>0.16900000000000001</v>
      </c>
      <c r="H46">
        <v>-8308</v>
      </c>
      <c r="I46">
        <v>16097</v>
      </c>
      <c r="J46">
        <v>0.14699999999999999</v>
      </c>
      <c r="M46">
        <v>7516</v>
      </c>
      <c r="N46">
        <v>6010</v>
      </c>
      <c r="O46">
        <v>6010</v>
      </c>
      <c r="P46">
        <v>0.17</v>
      </c>
      <c r="R46">
        <v>589</v>
      </c>
      <c r="S46">
        <v>1896</v>
      </c>
      <c r="T46">
        <v>1500</v>
      </c>
      <c r="U46">
        <v>-274</v>
      </c>
      <c r="V46">
        <v>7790</v>
      </c>
    </row>
    <row r="47" spans="1:23" x14ac:dyDescent="0.25">
      <c r="A47" t="s">
        <v>346</v>
      </c>
      <c r="B47" t="s">
        <v>76</v>
      </c>
      <c r="C47">
        <v>56136</v>
      </c>
      <c r="D47">
        <v>1E-3</v>
      </c>
      <c r="H47">
        <v>-25080</v>
      </c>
      <c r="I47">
        <v>73024</v>
      </c>
      <c r="J47">
        <v>4.9000000000000002E-2</v>
      </c>
      <c r="M47">
        <v>27650</v>
      </c>
      <c r="N47">
        <v>22027</v>
      </c>
      <c r="O47">
        <v>21552</v>
      </c>
      <c r="P47">
        <v>0.187</v>
      </c>
      <c r="R47">
        <v>8240</v>
      </c>
      <c r="S47">
        <v>6572</v>
      </c>
      <c r="T47">
        <v>2076</v>
      </c>
      <c r="U47">
        <v>-20295</v>
      </c>
      <c r="V47">
        <v>47944</v>
      </c>
    </row>
    <row r="48" spans="1:23" x14ac:dyDescent="0.25">
      <c r="A48" t="s">
        <v>449</v>
      </c>
      <c r="B48" t="s">
        <v>76</v>
      </c>
      <c r="C48">
        <v>56070</v>
      </c>
      <c r="D48">
        <v>0.19700000000000001</v>
      </c>
      <c r="H48">
        <v>-22557</v>
      </c>
      <c r="I48">
        <v>69582</v>
      </c>
      <c r="J48">
        <v>0.113</v>
      </c>
      <c r="M48">
        <v>23009</v>
      </c>
      <c r="N48">
        <v>18420</v>
      </c>
      <c r="O48">
        <v>18159</v>
      </c>
      <c r="P48">
        <v>0.72299999999999998</v>
      </c>
      <c r="R48">
        <v>3654</v>
      </c>
      <c r="S48">
        <v>5648</v>
      </c>
      <c r="T48">
        <v>4210</v>
      </c>
      <c r="U48">
        <v>-24015</v>
      </c>
      <c r="V48">
        <v>47025</v>
      </c>
    </row>
    <row r="49" spans="1:22" x14ac:dyDescent="0.25">
      <c r="A49" t="s">
        <v>450</v>
      </c>
      <c r="B49" t="s">
        <v>76</v>
      </c>
      <c r="C49">
        <v>46823</v>
      </c>
      <c r="D49">
        <v>0.308</v>
      </c>
      <c r="H49">
        <v>-19465</v>
      </c>
      <c r="I49">
        <v>62494</v>
      </c>
      <c r="J49">
        <v>0.249</v>
      </c>
      <c r="M49">
        <v>13548</v>
      </c>
      <c r="N49">
        <v>10841</v>
      </c>
      <c r="O49">
        <v>10540</v>
      </c>
      <c r="P49">
        <v>0.50600000000000001</v>
      </c>
      <c r="R49">
        <v>2877</v>
      </c>
      <c r="S49">
        <v>6614</v>
      </c>
      <c r="T49">
        <v>6179</v>
      </c>
      <c r="U49">
        <v>-29481</v>
      </c>
      <c r="V49">
        <v>43028</v>
      </c>
    </row>
    <row r="50" spans="1:22" x14ac:dyDescent="0.25">
      <c r="A50" t="s">
        <v>451</v>
      </c>
      <c r="B50" t="s">
        <v>76</v>
      </c>
      <c r="C50">
        <v>35797</v>
      </c>
      <c r="D50">
        <v>-5.0000000000000001E-3</v>
      </c>
      <c r="H50">
        <v>-17693</v>
      </c>
      <c r="I50">
        <v>50037</v>
      </c>
      <c r="J50">
        <v>0.04</v>
      </c>
      <c r="M50">
        <v>9026</v>
      </c>
      <c r="N50">
        <v>7224</v>
      </c>
      <c r="O50">
        <v>6997</v>
      </c>
      <c r="P50">
        <v>-0.16400000000000001</v>
      </c>
      <c r="R50">
        <v>3881</v>
      </c>
      <c r="S50">
        <v>5266</v>
      </c>
      <c r="T50">
        <v>5093</v>
      </c>
      <c r="U50">
        <v>-23318</v>
      </c>
      <c r="V50">
        <v>32344</v>
      </c>
    </row>
    <row r="51" spans="1:22" x14ac:dyDescent="0.25">
      <c r="A51" t="s">
        <v>452</v>
      </c>
      <c r="B51" t="s">
        <v>76</v>
      </c>
      <c r="C51">
        <v>35978</v>
      </c>
      <c r="D51">
        <v>2.9000000000000001E-2</v>
      </c>
      <c r="H51">
        <v>-17257</v>
      </c>
      <c r="I51">
        <v>48121</v>
      </c>
      <c r="J51">
        <v>8.2000000000000003E-2</v>
      </c>
      <c r="M51">
        <v>10732</v>
      </c>
      <c r="N51">
        <v>8548</v>
      </c>
      <c r="O51">
        <v>8368</v>
      </c>
      <c r="P51">
        <v>0.13700000000000001</v>
      </c>
      <c r="R51">
        <v>2516</v>
      </c>
      <c r="S51">
        <v>4266</v>
      </c>
      <c r="T51">
        <v>5361</v>
      </c>
      <c r="U51">
        <v>-20132</v>
      </c>
      <c r="V51">
        <v>30864</v>
      </c>
    </row>
    <row r="52" spans="1:22" x14ac:dyDescent="0.25">
      <c r="A52" t="s">
        <v>346</v>
      </c>
      <c r="B52" t="s">
        <v>80</v>
      </c>
      <c r="C52">
        <v>53083</v>
      </c>
      <c r="D52">
        <v>0.111</v>
      </c>
      <c r="H52">
        <v>-20443</v>
      </c>
      <c r="I52">
        <v>70659</v>
      </c>
      <c r="J52">
        <v>0.10199999999999999</v>
      </c>
      <c r="M52">
        <v>25100</v>
      </c>
      <c r="N52">
        <v>20133</v>
      </c>
      <c r="O52">
        <v>19992</v>
      </c>
      <c r="P52">
        <v>0.192</v>
      </c>
      <c r="R52">
        <v>4674</v>
      </c>
      <c r="S52">
        <v>7154</v>
      </c>
      <c r="T52">
        <v>5748</v>
      </c>
      <c r="U52">
        <v>-25115</v>
      </c>
      <c r="V52">
        <v>50215</v>
      </c>
    </row>
    <row r="53" spans="1:22" x14ac:dyDescent="0.25">
      <c r="A53" t="s">
        <v>449</v>
      </c>
      <c r="B53" t="s">
        <v>80</v>
      </c>
      <c r="C53">
        <v>47792</v>
      </c>
      <c r="D53">
        <v>0.14399999999999999</v>
      </c>
      <c r="H53">
        <v>-19007</v>
      </c>
      <c r="I53">
        <v>64117</v>
      </c>
      <c r="J53">
        <v>0.20599999999999999</v>
      </c>
      <c r="M53">
        <v>20946</v>
      </c>
      <c r="N53">
        <v>16835</v>
      </c>
      <c r="O53">
        <v>16775</v>
      </c>
      <c r="P53">
        <v>0.191</v>
      </c>
      <c r="R53">
        <v>3925</v>
      </c>
      <c r="S53">
        <v>5862</v>
      </c>
      <c r="T53">
        <v>6537</v>
      </c>
      <c r="U53">
        <v>-24163</v>
      </c>
      <c r="V53">
        <v>45109</v>
      </c>
    </row>
    <row r="54" spans="1:22" x14ac:dyDescent="0.25">
      <c r="A54" t="s">
        <v>450</v>
      </c>
      <c r="B54" t="s">
        <v>80</v>
      </c>
      <c r="C54">
        <v>41788</v>
      </c>
      <c r="D54">
        <v>0.17399999999999999</v>
      </c>
      <c r="H54">
        <v>-17186</v>
      </c>
      <c r="I54">
        <v>53157</v>
      </c>
      <c r="J54">
        <v>0.17299999999999999</v>
      </c>
      <c r="M54">
        <v>17589</v>
      </c>
      <c r="N54">
        <v>14215</v>
      </c>
      <c r="O54">
        <v>14089</v>
      </c>
      <c r="P54">
        <v>2.9000000000000001E-2</v>
      </c>
      <c r="R54">
        <v>3010</v>
      </c>
      <c r="S54">
        <v>4961</v>
      </c>
      <c r="T54">
        <v>3398</v>
      </c>
      <c r="U54">
        <v>-18382</v>
      </c>
      <c r="V54">
        <v>35971</v>
      </c>
    </row>
    <row r="55" spans="1:22" x14ac:dyDescent="0.25">
      <c r="A55" t="s">
        <v>451</v>
      </c>
      <c r="B55" t="s">
        <v>80</v>
      </c>
      <c r="C55">
        <v>35581</v>
      </c>
      <c r="D55">
        <v>7.1999999999999995E-2</v>
      </c>
      <c r="H55">
        <v>-16085</v>
      </c>
      <c r="I55">
        <v>45317</v>
      </c>
      <c r="J55">
        <v>0.11799999999999999</v>
      </c>
      <c r="M55">
        <v>17085</v>
      </c>
      <c r="N55">
        <v>13757</v>
      </c>
      <c r="O55">
        <v>13694</v>
      </c>
      <c r="P55">
        <v>0.44700000000000001</v>
      </c>
      <c r="R55">
        <v>3486</v>
      </c>
      <c r="S55">
        <v>4341</v>
      </c>
      <c r="T55">
        <v>1910</v>
      </c>
      <c r="U55">
        <v>-12147</v>
      </c>
      <c r="V55">
        <v>29232</v>
      </c>
    </row>
    <row r="56" spans="1:22" x14ac:dyDescent="0.25">
      <c r="A56" t="s">
        <v>452</v>
      </c>
      <c r="B56" t="s">
        <v>80</v>
      </c>
      <c r="C56">
        <v>33199</v>
      </c>
      <c r="D56">
        <v>0.495</v>
      </c>
      <c r="H56">
        <v>-15735</v>
      </c>
      <c r="I56">
        <v>40519</v>
      </c>
      <c r="J56">
        <v>0.42399999999999999</v>
      </c>
      <c r="M56">
        <v>11781</v>
      </c>
      <c r="N56">
        <v>9477</v>
      </c>
      <c r="O56">
        <v>9461</v>
      </c>
      <c r="P56">
        <v>0.79400000000000004</v>
      </c>
      <c r="R56">
        <v>1768</v>
      </c>
      <c r="S56">
        <v>4055</v>
      </c>
      <c r="T56">
        <v>1497</v>
      </c>
      <c r="U56">
        <v>-13004</v>
      </c>
      <c r="V56">
        <v>24785</v>
      </c>
    </row>
    <row r="57" spans="1:22" x14ac:dyDescent="0.25">
      <c r="A57" t="s">
        <v>346</v>
      </c>
      <c r="B57" t="s">
        <v>84</v>
      </c>
      <c r="C57">
        <v>22184</v>
      </c>
      <c r="D57">
        <v>0.23200000000000001</v>
      </c>
      <c r="H57">
        <v>-9129</v>
      </c>
      <c r="I57">
        <v>26414</v>
      </c>
      <c r="J57">
        <v>0.20200000000000001</v>
      </c>
      <c r="M57">
        <v>13017</v>
      </c>
      <c r="N57">
        <v>10336</v>
      </c>
      <c r="O57">
        <v>10071</v>
      </c>
      <c r="P57">
        <v>0.3</v>
      </c>
      <c r="R57">
        <v>1783</v>
      </c>
      <c r="S57">
        <v>2188</v>
      </c>
      <c r="T57">
        <v>259</v>
      </c>
      <c r="U57">
        <v>-4268</v>
      </c>
      <c r="V57">
        <v>17284</v>
      </c>
    </row>
    <row r="58" spans="1:22" x14ac:dyDescent="0.25">
      <c r="A58" t="s">
        <v>449</v>
      </c>
      <c r="B58" t="s">
        <v>84</v>
      </c>
      <c r="C58">
        <v>18012</v>
      </c>
      <c r="D58">
        <v>0.29699999999999999</v>
      </c>
      <c r="H58">
        <v>-8631</v>
      </c>
      <c r="I58">
        <v>21967</v>
      </c>
      <c r="J58">
        <v>0.311</v>
      </c>
      <c r="M58">
        <v>10268</v>
      </c>
      <c r="N58">
        <v>8209</v>
      </c>
      <c r="O58">
        <v>7750</v>
      </c>
      <c r="P58">
        <v>0.28000000000000003</v>
      </c>
      <c r="R58">
        <v>471</v>
      </c>
      <c r="S58">
        <v>2957</v>
      </c>
      <c r="T58">
        <v>528</v>
      </c>
      <c r="U58">
        <v>-3068</v>
      </c>
      <c r="V58">
        <v>13336</v>
      </c>
    </row>
    <row r="59" spans="1:22" x14ac:dyDescent="0.25">
      <c r="A59" t="s">
        <v>450</v>
      </c>
      <c r="B59" t="s">
        <v>84</v>
      </c>
      <c r="C59">
        <v>13891</v>
      </c>
      <c r="D59">
        <v>0.16800000000000001</v>
      </c>
      <c r="H59">
        <v>-6383</v>
      </c>
      <c r="I59">
        <v>16758</v>
      </c>
      <c r="J59">
        <v>0.216</v>
      </c>
      <c r="M59">
        <v>8070</v>
      </c>
      <c r="N59">
        <v>6453</v>
      </c>
      <c r="O59">
        <v>6054</v>
      </c>
      <c r="P59">
        <v>0.42499999999999999</v>
      </c>
      <c r="R59">
        <v>757</v>
      </c>
      <c r="S59">
        <v>1927</v>
      </c>
      <c r="T59">
        <v>183</v>
      </c>
      <c r="U59">
        <v>-2306</v>
      </c>
      <c r="V59">
        <v>10375</v>
      </c>
    </row>
    <row r="60" spans="1:22" x14ac:dyDescent="0.25">
      <c r="A60" t="s">
        <v>451</v>
      </c>
      <c r="B60" t="s">
        <v>84</v>
      </c>
      <c r="C60">
        <v>11898</v>
      </c>
      <c r="D60">
        <v>0.221</v>
      </c>
      <c r="H60">
        <v>-6173</v>
      </c>
      <c r="I60">
        <v>13779</v>
      </c>
      <c r="J60">
        <v>0.21</v>
      </c>
      <c r="M60">
        <v>5818</v>
      </c>
      <c r="N60">
        <v>4647</v>
      </c>
      <c r="O60">
        <v>4249</v>
      </c>
      <c r="P60">
        <v>0.17899999999999999</v>
      </c>
      <c r="R60">
        <v>413</v>
      </c>
      <c r="S60">
        <v>950</v>
      </c>
      <c r="T60">
        <v>519</v>
      </c>
      <c r="U60">
        <v>-1788</v>
      </c>
      <c r="V60">
        <v>7607</v>
      </c>
    </row>
    <row r="61" spans="1:22" x14ac:dyDescent="0.25">
      <c r="A61" t="s">
        <v>452</v>
      </c>
      <c r="B61" t="s">
        <v>84</v>
      </c>
      <c r="C61">
        <v>9747</v>
      </c>
      <c r="D61">
        <v>0.27500000000000002</v>
      </c>
      <c r="H61">
        <v>-5080</v>
      </c>
      <c r="I61">
        <v>11388</v>
      </c>
      <c r="J61">
        <v>0.20599999999999999</v>
      </c>
      <c r="M61">
        <v>5018</v>
      </c>
      <c r="N61">
        <v>4020</v>
      </c>
      <c r="O61">
        <v>3605</v>
      </c>
      <c r="P61">
        <v>0.26800000000000002</v>
      </c>
      <c r="R61">
        <v>577</v>
      </c>
      <c r="S61">
        <v>626</v>
      </c>
      <c r="T61">
        <v>438</v>
      </c>
      <c r="U61">
        <v>-1289</v>
      </c>
      <c r="V61">
        <v>6307</v>
      </c>
    </row>
    <row r="62" spans="1:22" x14ac:dyDescent="0.25">
      <c r="A62" t="s">
        <v>346</v>
      </c>
      <c r="B62" t="s">
        <v>88</v>
      </c>
      <c r="C62">
        <v>38684</v>
      </c>
      <c r="D62">
        <v>7.3999999999999996E-2</v>
      </c>
      <c r="H62">
        <v>-14913</v>
      </c>
      <c r="I62">
        <v>47306</v>
      </c>
      <c r="J62">
        <v>3.7999999999999999E-2</v>
      </c>
      <c r="M62">
        <v>26306</v>
      </c>
      <c r="N62">
        <v>21054</v>
      </c>
      <c r="O62">
        <v>20677</v>
      </c>
      <c r="P62">
        <v>0.183</v>
      </c>
      <c r="R62">
        <v>2109</v>
      </c>
      <c r="S62">
        <v>4085</v>
      </c>
      <c r="T62">
        <v>2428</v>
      </c>
      <c r="U62">
        <v>-6087</v>
      </c>
      <c r="V62">
        <v>32393</v>
      </c>
    </row>
    <row r="63" spans="1:22" x14ac:dyDescent="0.25">
      <c r="A63" t="s">
        <v>449</v>
      </c>
      <c r="B63" t="s">
        <v>88</v>
      </c>
      <c r="C63">
        <v>36023</v>
      </c>
      <c r="D63">
        <v>0.375</v>
      </c>
      <c r="H63">
        <v>-14816</v>
      </c>
      <c r="I63">
        <v>45593</v>
      </c>
      <c r="J63">
        <v>0.23400000000000001</v>
      </c>
      <c r="M63">
        <v>22729</v>
      </c>
      <c r="N63">
        <v>18155</v>
      </c>
      <c r="O63">
        <v>17483</v>
      </c>
      <c r="P63">
        <v>0.377</v>
      </c>
      <c r="R63">
        <v>3292</v>
      </c>
      <c r="S63">
        <v>4136</v>
      </c>
      <c r="T63">
        <v>2142</v>
      </c>
      <c r="U63">
        <v>-8048</v>
      </c>
      <c r="V63">
        <v>30777</v>
      </c>
    </row>
    <row r="64" spans="1:22" x14ac:dyDescent="0.25">
      <c r="A64" t="s">
        <v>450</v>
      </c>
      <c r="B64" t="s">
        <v>88</v>
      </c>
      <c r="C64">
        <v>26200</v>
      </c>
      <c r="D64">
        <v>0.29199999999999998</v>
      </c>
      <c r="H64">
        <v>-12377</v>
      </c>
      <c r="I64">
        <v>36934</v>
      </c>
      <c r="J64">
        <v>0.35</v>
      </c>
      <c r="M64">
        <v>16527</v>
      </c>
      <c r="N64">
        <v>13221</v>
      </c>
      <c r="O64">
        <v>12697</v>
      </c>
      <c r="P64">
        <v>0.53700000000000003</v>
      </c>
      <c r="R64">
        <v>3113</v>
      </c>
      <c r="S64">
        <v>4367</v>
      </c>
      <c r="T64">
        <v>3254</v>
      </c>
      <c r="U64">
        <v>-8030</v>
      </c>
      <c r="V64">
        <v>24557</v>
      </c>
    </row>
    <row r="65" spans="1:22" x14ac:dyDescent="0.25">
      <c r="A65" t="s">
        <v>451</v>
      </c>
      <c r="B65" t="s">
        <v>88</v>
      </c>
      <c r="C65">
        <v>20278</v>
      </c>
      <c r="D65">
        <v>0.127</v>
      </c>
      <c r="H65">
        <v>-10555</v>
      </c>
      <c r="I65">
        <v>27362</v>
      </c>
      <c r="J65">
        <v>0.11</v>
      </c>
      <c r="M65">
        <v>10688</v>
      </c>
      <c r="N65">
        <v>8606</v>
      </c>
      <c r="O65">
        <v>8263</v>
      </c>
      <c r="P65">
        <v>5.6000000000000001E-2</v>
      </c>
      <c r="R65">
        <v>1829</v>
      </c>
      <c r="S65">
        <v>3576</v>
      </c>
      <c r="T65">
        <v>1680</v>
      </c>
      <c r="U65">
        <v>-6118</v>
      </c>
      <c r="V65">
        <v>16807</v>
      </c>
    </row>
    <row r="66" spans="1:22" x14ac:dyDescent="0.25">
      <c r="A66" t="s">
        <v>452</v>
      </c>
      <c r="B66" t="s">
        <v>88</v>
      </c>
      <c r="C66">
        <v>18000</v>
      </c>
      <c r="D66">
        <v>0.23400000000000001</v>
      </c>
      <c r="H66">
        <v>-9724</v>
      </c>
      <c r="I66">
        <v>24650</v>
      </c>
      <c r="J66">
        <v>0.26200000000000001</v>
      </c>
      <c r="M66">
        <v>10036</v>
      </c>
      <c r="N66">
        <v>8069</v>
      </c>
      <c r="O66">
        <v>7823</v>
      </c>
      <c r="P66">
        <v>0.28000000000000003</v>
      </c>
      <c r="R66">
        <v>1365</v>
      </c>
      <c r="S66">
        <v>3186</v>
      </c>
      <c r="T66">
        <v>2099</v>
      </c>
      <c r="U66">
        <v>-4891</v>
      </c>
      <c r="V66">
        <v>14927</v>
      </c>
    </row>
    <row r="67" spans="1:22" x14ac:dyDescent="0.25">
      <c r="A67" t="s">
        <v>346</v>
      </c>
      <c r="B67" t="s">
        <v>92</v>
      </c>
      <c r="C67">
        <v>7157</v>
      </c>
      <c r="D67">
        <v>2.1999999999999999E-2</v>
      </c>
      <c r="H67">
        <v>-3607</v>
      </c>
      <c r="I67">
        <v>9424</v>
      </c>
      <c r="J67">
        <v>-2.3E-2</v>
      </c>
      <c r="M67">
        <v>4616</v>
      </c>
      <c r="N67">
        <v>3677</v>
      </c>
      <c r="O67">
        <v>3677</v>
      </c>
      <c r="P67">
        <v>-9.2999999999999999E-2</v>
      </c>
      <c r="R67">
        <v>919</v>
      </c>
      <c r="S67">
        <v>1158</v>
      </c>
      <c r="T67">
        <v>191</v>
      </c>
      <c r="U67">
        <v>-1200</v>
      </c>
      <c r="V67">
        <v>5817</v>
      </c>
    </row>
    <row r="68" spans="1:22" x14ac:dyDescent="0.25">
      <c r="A68" t="s">
        <v>449</v>
      </c>
      <c r="B68" t="s">
        <v>92</v>
      </c>
      <c r="C68">
        <v>7006</v>
      </c>
      <c r="D68">
        <v>0.35099999999999998</v>
      </c>
      <c r="H68">
        <v>-3404</v>
      </c>
      <c r="I68">
        <v>9647</v>
      </c>
      <c r="J68">
        <v>0.371</v>
      </c>
      <c r="M68">
        <v>5069</v>
      </c>
      <c r="N68">
        <v>4053</v>
      </c>
      <c r="O68">
        <v>4053</v>
      </c>
      <c r="P68">
        <v>0.55500000000000005</v>
      </c>
      <c r="R68">
        <v>1081</v>
      </c>
      <c r="S68">
        <v>1367</v>
      </c>
      <c r="T68">
        <v>193</v>
      </c>
      <c r="U68">
        <v>-1175</v>
      </c>
      <c r="V68">
        <v>6244</v>
      </c>
    </row>
    <row r="69" spans="1:22" x14ac:dyDescent="0.25">
      <c r="A69" t="s">
        <v>450</v>
      </c>
      <c r="B69" t="s">
        <v>92</v>
      </c>
      <c r="C69">
        <v>5186</v>
      </c>
      <c r="D69">
        <v>0.69399999999999995</v>
      </c>
      <c r="H69">
        <v>-2529</v>
      </c>
      <c r="I69">
        <v>7036</v>
      </c>
      <c r="J69">
        <v>0.53500000000000003</v>
      </c>
      <c r="M69">
        <v>3269</v>
      </c>
      <c r="N69">
        <v>2607</v>
      </c>
      <c r="O69">
        <v>2607</v>
      </c>
      <c r="P69">
        <v>0.91600000000000004</v>
      </c>
      <c r="R69">
        <v>523</v>
      </c>
      <c r="S69">
        <v>1146</v>
      </c>
      <c r="T69">
        <v>181</v>
      </c>
      <c r="U69">
        <v>-1238</v>
      </c>
      <c r="V69">
        <v>4506</v>
      </c>
    </row>
    <row r="70" spans="1:22" x14ac:dyDescent="0.25">
      <c r="A70" t="s">
        <v>451</v>
      </c>
      <c r="B70" t="s">
        <v>92</v>
      </c>
      <c r="C70">
        <v>3062</v>
      </c>
      <c r="H70">
        <v>-2177</v>
      </c>
      <c r="I70">
        <v>4584</v>
      </c>
      <c r="M70">
        <v>1729</v>
      </c>
      <c r="N70">
        <v>1360</v>
      </c>
      <c r="O70">
        <v>1360</v>
      </c>
      <c r="R70">
        <v>417</v>
      </c>
      <c r="S70">
        <v>356</v>
      </c>
      <c r="T70">
        <v>748</v>
      </c>
      <c r="U70">
        <v>-677</v>
      </c>
      <c r="V70">
        <v>2406</v>
      </c>
    </row>
    <row r="71" spans="1:22" x14ac:dyDescent="0.25">
      <c r="A71" t="s">
        <v>1152</v>
      </c>
      <c r="B71" t="s">
        <v>92</v>
      </c>
      <c r="C71">
        <v>1147</v>
      </c>
      <c r="H71">
        <v>-968</v>
      </c>
      <c r="I71">
        <v>1178</v>
      </c>
      <c r="M71">
        <v>117</v>
      </c>
      <c r="N71">
        <v>92</v>
      </c>
      <c r="O71">
        <v>92</v>
      </c>
      <c r="R71">
        <v>-14</v>
      </c>
      <c r="S71">
        <v>41</v>
      </c>
      <c r="T71">
        <v>5</v>
      </c>
      <c r="U71">
        <v>-93</v>
      </c>
      <c r="V71">
        <v>210</v>
      </c>
    </row>
    <row r="72" spans="1:22" x14ac:dyDescent="0.25">
      <c r="A72" t="s">
        <v>346</v>
      </c>
      <c r="B72" t="s">
        <v>96</v>
      </c>
      <c r="C72">
        <v>19729</v>
      </c>
      <c r="D72">
        <v>0.124</v>
      </c>
      <c r="H72">
        <v>-5035</v>
      </c>
      <c r="I72">
        <v>21691</v>
      </c>
      <c r="J72">
        <v>0.122</v>
      </c>
      <c r="M72">
        <v>9245</v>
      </c>
      <c r="N72">
        <v>7470</v>
      </c>
      <c r="O72">
        <v>7470</v>
      </c>
      <c r="P72">
        <v>-3.3000000000000002E-2</v>
      </c>
      <c r="R72">
        <v>997</v>
      </c>
      <c r="S72">
        <v>524</v>
      </c>
      <c r="T72">
        <v>441</v>
      </c>
      <c r="U72">
        <v>-7412</v>
      </c>
      <c r="V72">
        <v>16656</v>
      </c>
    </row>
    <row r="73" spans="1:22" x14ac:dyDescent="0.25">
      <c r="A73" t="s">
        <v>449</v>
      </c>
      <c r="B73" t="s">
        <v>96</v>
      </c>
      <c r="C73">
        <v>17550</v>
      </c>
      <c r="D73">
        <v>0.127</v>
      </c>
      <c r="H73">
        <v>-4392</v>
      </c>
      <c r="I73">
        <v>19341</v>
      </c>
      <c r="J73">
        <v>6.5000000000000002E-2</v>
      </c>
      <c r="M73">
        <v>9689</v>
      </c>
      <c r="N73">
        <v>7729</v>
      </c>
      <c r="O73">
        <v>7729</v>
      </c>
      <c r="P73">
        <v>0.54400000000000004</v>
      </c>
      <c r="R73">
        <v>213</v>
      </c>
      <c r="S73">
        <v>891</v>
      </c>
      <c r="T73">
        <v>687</v>
      </c>
      <c r="U73">
        <v>-5260</v>
      </c>
      <c r="V73">
        <v>14949</v>
      </c>
    </row>
    <row r="74" spans="1:22" x14ac:dyDescent="0.25">
      <c r="A74" t="s">
        <v>450</v>
      </c>
      <c r="B74" t="s">
        <v>96</v>
      </c>
      <c r="C74">
        <v>15570</v>
      </c>
      <c r="D74">
        <v>0.56799999999999995</v>
      </c>
      <c r="H74">
        <v>-4406</v>
      </c>
      <c r="I74">
        <v>18153</v>
      </c>
      <c r="J74">
        <v>0.48699999999999999</v>
      </c>
      <c r="M74">
        <v>6260</v>
      </c>
      <c r="N74">
        <v>5007</v>
      </c>
      <c r="O74">
        <v>5007</v>
      </c>
      <c r="P74">
        <v>0.92100000000000004</v>
      </c>
      <c r="R74">
        <v>1136</v>
      </c>
      <c r="S74">
        <v>586</v>
      </c>
      <c r="T74">
        <v>861</v>
      </c>
      <c r="U74">
        <v>-7487</v>
      </c>
      <c r="V74">
        <v>13747</v>
      </c>
    </row>
    <row r="75" spans="1:22" x14ac:dyDescent="0.25">
      <c r="A75" t="s">
        <v>451</v>
      </c>
      <c r="B75" t="s">
        <v>96</v>
      </c>
      <c r="C75">
        <v>9933</v>
      </c>
      <c r="D75">
        <v>0.26900000000000002</v>
      </c>
      <c r="H75">
        <v>-4299</v>
      </c>
      <c r="I75">
        <v>12207</v>
      </c>
      <c r="J75">
        <v>0.3</v>
      </c>
      <c r="M75">
        <v>3268</v>
      </c>
      <c r="N75">
        <v>2607</v>
      </c>
      <c r="O75">
        <v>2607</v>
      </c>
      <c r="P75">
        <v>7.8E-2</v>
      </c>
      <c r="R75">
        <v>1403</v>
      </c>
      <c r="S75">
        <v>523</v>
      </c>
      <c r="T75">
        <v>349</v>
      </c>
      <c r="U75">
        <v>-4640</v>
      </c>
      <c r="V75">
        <v>7908</v>
      </c>
    </row>
    <row r="76" spans="1:22" x14ac:dyDescent="0.25">
      <c r="A76" t="s">
        <v>452</v>
      </c>
      <c r="B76" t="s">
        <v>96</v>
      </c>
      <c r="C76">
        <v>7830</v>
      </c>
      <c r="D76">
        <v>0.40899999999999997</v>
      </c>
      <c r="H76">
        <v>-3952</v>
      </c>
      <c r="I76">
        <v>9389</v>
      </c>
      <c r="J76">
        <v>0.39300000000000002</v>
      </c>
      <c r="M76">
        <v>3026</v>
      </c>
      <c r="N76">
        <v>2418</v>
      </c>
      <c r="O76">
        <v>2418</v>
      </c>
      <c r="P76">
        <v>0.44600000000000001</v>
      </c>
      <c r="R76">
        <v>623</v>
      </c>
      <c r="S76">
        <v>694</v>
      </c>
      <c r="T76">
        <v>242</v>
      </c>
      <c r="U76">
        <v>-2411</v>
      </c>
      <c r="V76">
        <v>5437</v>
      </c>
    </row>
    <row r="77" spans="1:22" x14ac:dyDescent="0.25">
      <c r="A77" t="s">
        <v>346</v>
      </c>
      <c r="B77" t="s">
        <v>98</v>
      </c>
      <c r="C77">
        <v>22072</v>
      </c>
      <c r="D77">
        <v>0.28699999999999998</v>
      </c>
      <c r="H77">
        <v>-12890</v>
      </c>
      <c r="I77">
        <v>26173</v>
      </c>
      <c r="J77">
        <v>1E-3</v>
      </c>
      <c r="M77">
        <v>9595</v>
      </c>
      <c r="N77">
        <v>7719</v>
      </c>
      <c r="O77">
        <v>7719</v>
      </c>
      <c r="P77">
        <v>0.53100000000000003</v>
      </c>
      <c r="R77">
        <v>1156</v>
      </c>
      <c r="S77">
        <v>2618</v>
      </c>
      <c r="T77">
        <v>327</v>
      </c>
      <c r="U77">
        <v>-3688</v>
      </c>
      <c r="V77">
        <v>13283</v>
      </c>
    </row>
    <row r="78" spans="1:22" x14ac:dyDescent="0.25">
      <c r="A78" t="s">
        <v>449</v>
      </c>
      <c r="B78" t="s">
        <v>98</v>
      </c>
      <c r="C78">
        <v>17147</v>
      </c>
      <c r="D78">
        <v>0.433</v>
      </c>
      <c r="H78">
        <v>-10921</v>
      </c>
      <c r="I78">
        <v>26141</v>
      </c>
      <c r="J78">
        <v>0.47699999999999998</v>
      </c>
      <c r="M78">
        <v>6339</v>
      </c>
      <c r="N78">
        <v>5041</v>
      </c>
      <c r="O78">
        <v>5041</v>
      </c>
      <c r="P78">
        <v>0.47799999999999998</v>
      </c>
      <c r="R78">
        <v>1055</v>
      </c>
      <c r="S78">
        <v>5194</v>
      </c>
      <c r="T78">
        <v>2745</v>
      </c>
      <c r="U78">
        <v>-8882</v>
      </c>
      <c r="V78">
        <v>15221</v>
      </c>
    </row>
    <row r="79" spans="1:22" x14ac:dyDescent="0.25">
      <c r="A79" t="s">
        <v>450</v>
      </c>
      <c r="B79" t="s">
        <v>98</v>
      </c>
      <c r="C79">
        <v>11964</v>
      </c>
      <c r="D79">
        <v>3.7999999999999999E-2</v>
      </c>
      <c r="H79">
        <v>-9750</v>
      </c>
      <c r="I79">
        <v>17704</v>
      </c>
      <c r="J79">
        <v>2.5000000000000001E-2</v>
      </c>
      <c r="M79">
        <v>4400</v>
      </c>
      <c r="N79">
        <v>3411</v>
      </c>
      <c r="O79">
        <v>3411</v>
      </c>
      <c r="P79">
        <v>0.27200000000000002</v>
      </c>
      <c r="R79">
        <v>940</v>
      </c>
      <c r="S79">
        <v>4343</v>
      </c>
      <c r="T79">
        <v>457</v>
      </c>
      <c r="U79">
        <v>-3554</v>
      </c>
      <c r="V79">
        <v>7954</v>
      </c>
    </row>
    <row r="80" spans="1:22" x14ac:dyDescent="0.25">
      <c r="A80" t="s">
        <v>451</v>
      </c>
      <c r="B80" t="s">
        <v>98</v>
      </c>
      <c r="C80">
        <v>11527</v>
      </c>
      <c r="D80">
        <v>0.25600000000000001</v>
      </c>
      <c r="H80">
        <v>-10895</v>
      </c>
      <c r="I80">
        <v>17271</v>
      </c>
      <c r="J80">
        <v>0.18</v>
      </c>
      <c r="M80">
        <v>3339</v>
      </c>
      <c r="N80">
        <v>2682</v>
      </c>
      <c r="O80">
        <v>2682</v>
      </c>
      <c r="P80">
        <v>9.2999999999999999E-2</v>
      </c>
      <c r="R80">
        <v>877</v>
      </c>
      <c r="S80">
        <v>3744</v>
      </c>
      <c r="T80">
        <v>1124</v>
      </c>
      <c r="U80">
        <v>-3037</v>
      </c>
      <c r="V80">
        <v>6376</v>
      </c>
    </row>
    <row r="81" spans="1:22" x14ac:dyDescent="0.25">
      <c r="A81" t="s">
        <v>452</v>
      </c>
      <c r="B81" t="s">
        <v>98</v>
      </c>
      <c r="C81">
        <v>9181</v>
      </c>
      <c r="D81">
        <v>0.20300000000000001</v>
      </c>
      <c r="H81">
        <v>-9266</v>
      </c>
      <c r="I81">
        <v>14635</v>
      </c>
      <c r="J81">
        <v>0.253</v>
      </c>
      <c r="M81">
        <v>3217</v>
      </c>
      <c r="N81">
        <v>2455</v>
      </c>
      <c r="O81">
        <v>2455</v>
      </c>
      <c r="P81">
        <v>0.371</v>
      </c>
      <c r="R81">
        <v>710</v>
      </c>
      <c r="S81">
        <v>3323</v>
      </c>
      <c r="T81">
        <v>1421</v>
      </c>
      <c r="U81">
        <v>-2153</v>
      </c>
      <c r="V81">
        <v>5370</v>
      </c>
    </row>
    <row r="82" spans="1:22" x14ac:dyDescent="0.25">
      <c r="A82" t="s">
        <v>346</v>
      </c>
      <c r="B82" t="s">
        <v>102</v>
      </c>
      <c r="C82">
        <v>27691</v>
      </c>
      <c r="D82">
        <v>-8.5999999999999993E-2</v>
      </c>
      <c r="H82">
        <v>-13252</v>
      </c>
      <c r="I82">
        <v>40061</v>
      </c>
      <c r="J82">
        <v>-2.1000000000000001E-2</v>
      </c>
      <c r="M82">
        <v>22888</v>
      </c>
      <c r="N82">
        <v>18191</v>
      </c>
      <c r="O82">
        <v>18004</v>
      </c>
      <c r="P82">
        <v>-0.107</v>
      </c>
      <c r="R82">
        <v>1221</v>
      </c>
      <c r="S82">
        <v>8715</v>
      </c>
      <c r="T82">
        <v>2434</v>
      </c>
      <c r="U82">
        <v>-3921</v>
      </c>
      <c r="V82">
        <v>26809</v>
      </c>
    </row>
    <row r="83" spans="1:22" x14ac:dyDescent="0.25">
      <c r="A83" t="s">
        <v>449</v>
      </c>
      <c r="B83" t="s">
        <v>102</v>
      </c>
      <c r="C83">
        <v>30290</v>
      </c>
      <c r="D83">
        <v>0.13500000000000001</v>
      </c>
      <c r="H83">
        <v>-13398</v>
      </c>
      <c r="I83">
        <v>40902</v>
      </c>
      <c r="J83">
        <v>0.10299999999999999</v>
      </c>
      <c r="M83">
        <v>25568</v>
      </c>
      <c r="N83">
        <v>20436</v>
      </c>
      <c r="O83">
        <v>20150</v>
      </c>
      <c r="P83">
        <v>0.11600000000000001</v>
      </c>
      <c r="R83">
        <v>-83</v>
      </c>
      <c r="S83">
        <v>8527</v>
      </c>
      <c r="T83">
        <v>2167</v>
      </c>
      <c r="U83">
        <v>-1936</v>
      </c>
      <c r="V83">
        <v>27504</v>
      </c>
    </row>
    <row r="84" spans="1:22" x14ac:dyDescent="0.25">
      <c r="A84" t="s">
        <v>450</v>
      </c>
      <c r="B84" t="s">
        <v>102</v>
      </c>
      <c r="C84">
        <v>26699</v>
      </c>
      <c r="D84">
        <v>0.42399999999999999</v>
      </c>
      <c r="H84">
        <v>-11173</v>
      </c>
      <c r="I84">
        <v>37076</v>
      </c>
      <c r="J84">
        <v>0.371</v>
      </c>
      <c r="M84">
        <v>23238</v>
      </c>
      <c r="N84">
        <v>18415</v>
      </c>
      <c r="O84">
        <v>18052</v>
      </c>
      <c r="P84">
        <v>0.46500000000000002</v>
      </c>
      <c r="R84">
        <v>2192</v>
      </c>
      <c r="S84">
        <v>6382</v>
      </c>
      <c r="T84">
        <v>1803</v>
      </c>
      <c r="U84">
        <v>-2665</v>
      </c>
      <c r="V84">
        <v>25903</v>
      </c>
    </row>
    <row r="85" spans="1:22" x14ac:dyDescent="0.25">
      <c r="A85" t="s">
        <v>451</v>
      </c>
      <c r="B85" t="s">
        <v>102</v>
      </c>
      <c r="C85">
        <v>18751</v>
      </c>
      <c r="D85">
        <v>0.315</v>
      </c>
      <c r="H85">
        <v>-8631</v>
      </c>
      <c r="I85">
        <v>27043</v>
      </c>
      <c r="J85">
        <v>0.28399999999999997</v>
      </c>
      <c r="M85">
        <v>15800</v>
      </c>
      <c r="N85">
        <v>12582</v>
      </c>
      <c r="O85">
        <v>12325</v>
      </c>
      <c r="P85">
        <v>0.223</v>
      </c>
      <c r="R85">
        <v>1823</v>
      </c>
      <c r="S85">
        <v>4189</v>
      </c>
      <c r="T85">
        <v>2279</v>
      </c>
      <c r="U85">
        <v>-2611</v>
      </c>
      <c r="V85">
        <v>18411</v>
      </c>
    </row>
    <row r="86" spans="1:22" x14ac:dyDescent="0.25">
      <c r="A86" t="s">
        <v>452</v>
      </c>
      <c r="B86" t="s">
        <v>102</v>
      </c>
      <c r="C86">
        <v>14258</v>
      </c>
      <c r="D86">
        <v>0.252</v>
      </c>
      <c r="H86">
        <v>-7313</v>
      </c>
      <c r="I86">
        <v>21068</v>
      </c>
      <c r="J86">
        <v>0.14799999999999999</v>
      </c>
      <c r="M86">
        <v>12838</v>
      </c>
      <c r="N86">
        <v>10226</v>
      </c>
      <c r="O86">
        <v>10075</v>
      </c>
      <c r="P86">
        <v>0.191</v>
      </c>
      <c r="R86">
        <v>1750</v>
      </c>
      <c r="S86">
        <v>3253</v>
      </c>
      <c r="T86">
        <v>1807</v>
      </c>
      <c r="U86">
        <v>-917</v>
      </c>
      <c r="V86">
        <v>13756</v>
      </c>
    </row>
    <row r="87" spans="1:22" x14ac:dyDescent="0.25">
      <c r="A87" t="s">
        <v>346</v>
      </c>
      <c r="B87" t="s">
        <v>105</v>
      </c>
      <c r="C87">
        <v>12425</v>
      </c>
      <c r="D87">
        <v>9.0999999999999998E-2</v>
      </c>
      <c r="H87">
        <v>-6699</v>
      </c>
      <c r="I87">
        <v>16234</v>
      </c>
      <c r="J87">
        <v>3.9E-2</v>
      </c>
      <c r="M87">
        <v>5589</v>
      </c>
      <c r="N87">
        <v>4463</v>
      </c>
      <c r="O87">
        <v>4463</v>
      </c>
      <c r="P87">
        <v>-0.28699999999999998</v>
      </c>
      <c r="R87">
        <v>1635</v>
      </c>
      <c r="S87">
        <v>2279</v>
      </c>
      <c r="T87">
        <v>-105</v>
      </c>
      <c r="U87">
        <v>-3946</v>
      </c>
      <c r="V87">
        <v>9535</v>
      </c>
    </row>
    <row r="88" spans="1:22" x14ac:dyDescent="0.25">
      <c r="A88" t="s">
        <v>449</v>
      </c>
      <c r="B88" t="s">
        <v>105</v>
      </c>
      <c r="C88">
        <v>11387</v>
      </c>
      <c r="D88">
        <v>0.14499999999999999</v>
      </c>
      <c r="H88">
        <v>-5945</v>
      </c>
      <c r="I88">
        <v>15617</v>
      </c>
      <c r="J88">
        <v>0.155</v>
      </c>
      <c r="M88">
        <v>7828</v>
      </c>
      <c r="N88">
        <v>6261</v>
      </c>
      <c r="O88">
        <v>6261</v>
      </c>
      <c r="P88">
        <v>0.29599999999999999</v>
      </c>
      <c r="R88">
        <v>836</v>
      </c>
      <c r="S88">
        <v>2692</v>
      </c>
      <c r="T88">
        <v>702</v>
      </c>
      <c r="U88">
        <v>-1844</v>
      </c>
      <c r="V88">
        <v>9672</v>
      </c>
    </row>
    <row r="89" spans="1:22" x14ac:dyDescent="0.25">
      <c r="A89" t="s">
        <v>450</v>
      </c>
      <c r="B89" t="s">
        <v>105</v>
      </c>
      <c r="C89">
        <v>9946</v>
      </c>
      <c r="D89">
        <v>0.30499999999999999</v>
      </c>
      <c r="H89">
        <v>-4571</v>
      </c>
      <c r="I89">
        <v>13517</v>
      </c>
      <c r="J89">
        <v>0.30399999999999999</v>
      </c>
      <c r="M89">
        <v>6038</v>
      </c>
      <c r="N89">
        <v>4829</v>
      </c>
      <c r="O89">
        <v>4829</v>
      </c>
      <c r="P89">
        <v>0.376</v>
      </c>
      <c r="R89">
        <v>1783</v>
      </c>
      <c r="S89">
        <v>1542</v>
      </c>
      <c r="T89">
        <v>246</v>
      </c>
      <c r="U89">
        <v>-2908</v>
      </c>
      <c r="V89">
        <v>8947</v>
      </c>
    </row>
    <row r="90" spans="1:22" x14ac:dyDescent="0.25">
      <c r="A90" t="s">
        <v>451</v>
      </c>
      <c r="B90" t="s">
        <v>105</v>
      </c>
      <c r="C90">
        <v>7619</v>
      </c>
      <c r="D90">
        <v>0.35199999999999998</v>
      </c>
      <c r="H90">
        <v>-4197</v>
      </c>
      <c r="I90">
        <v>10369</v>
      </c>
      <c r="J90">
        <v>0.224</v>
      </c>
      <c r="M90">
        <v>4389</v>
      </c>
      <c r="N90">
        <v>3510</v>
      </c>
      <c r="O90">
        <v>3510</v>
      </c>
      <c r="P90">
        <v>0.13500000000000001</v>
      </c>
      <c r="R90">
        <v>1119</v>
      </c>
      <c r="S90">
        <v>937</v>
      </c>
      <c r="T90">
        <v>694</v>
      </c>
      <c r="U90">
        <v>-1783</v>
      </c>
      <c r="V90">
        <v>6172</v>
      </c>
    </row>
    <row r="91" spans="1:22" x14ac:dyDescent="0.25">
      <c r="A91" t="s">
        <v>452</v>
      </c>
      <c r="B91" t="s">
        <v>105</v>
      </c>
      <c r="C91">
        <v>5633</v>
      </c>
      <c r="D91">
        <v>0.28699999999999998</v>
      </c>
      <c r="H91">
        <v>-3303</v>
      </c>
      <c r="I91">
        <v>8469</v>
      </c>
      <c r="J91">
        <v>0.505</v>
      </c>
      <c r="M91">
        <v>3868</v>
      </c>
      <c r="N91">
        <v>3094</v>
      </c>
      <c r="O91">
        <v>3094</v>
      </c>
      <c r="P91">
        <v>0.71399999999999997</v>
      </c>
      <c r="R91">
        <v>955</v>
      </c>
      <c r="S91">
        <v>1174</v>
      </c>
      <c r="T91">
        <v>708</v>
      </c>
      <c r="U91">
        <v>-1298</v>
      </c>
      <c r="V91">
        <v>5166</v>
      </c>
    </row>
    <row r="92" spans="1:22" x14ac:dyDescent="0.25">
      <c r="A92" t="s">
        <v>346</v>
      </c>
      <c r="B92" t="s">
        <v>108</v>
      </c>
      <c r="C92">
        <v>53621</v>
      </c>
      <c r="D92">
        <v>7.0000000000000001E-3</v>
      </c>
      <c r="H92">
        <v>-21915</v>
      </c>
      <c r="I92">
        <v>67723</v>
      </c>
      <c r="J92">
        <v>-5.0000000000000001E-3</v>
      </c>
      <c r="M92">
        <v>41244</v>
      </c>
      <c r="N92">
        <v>33054</v>
      </c>
      <c r="O92">
        <v>33033</v>
      </c>
      <c r="P92">
        <v>0.105</v>
      </c>
      <c r="R92">
        <v>6051</v>
      </c>
      <c r="S92">
        <v>5780</v>
      </c>
      <c r="T92">
        <v>2272</v>
      </c>
      <c r="U92">
        <v>-4565</v>
      </c>
      <c r="V92">
        <v>45809</v>
      </c>
    </row>
    <row r="93" spans="1:22" x14ac:dyDescent="0.25">
      <c r="A93" t="s">
        <v>449</v>
      </c>
      <c r="B93" t="s">
        <v>108</v>
      </c>
      <c r="C93">
        <v>53246</v>
      </c>
      <c r="D93">
        <v>0.26</v>
      </c>
      <c r="H93">
        <v>-21251</v>
      </c>
      <c r="I93">
        <v>68083</v>
      </c>
      <c r="J93">
        <v>0.20200000000000001</v>
      </c>
      <c r="M93">
        <v>37368</v>
      </c>
      <c r="N93">
        <v>29919</v>
      </c>
      <c r="O93">
        <v>29899</v>
      </c>
      <c r="P93">
        <v>0.35899999999999999</v>
      </c>
      <c r="R93">
        <v>5943</v>
      </c>
      <c r="S93">
        <v>6839</v>
      </c>
      <c r="T93">
        <v>2054</v>
      </c>
      <c r="U93">
        <v>-9464</v>
      </c>
      <c r="V93">
        <v>46832</v>
      </c>
    </row>
    <row r="94" spans="1:22" x14ac:dyDescent="0.25">
      <c r="A94" t="s">
        <v>450</v>
      </c>
      <c r="B94" t="s">
        <v>108</v>
      </c>
      <c r="C94">
        <v>42273</v>
      </c>
      <c r="D94">
        <v>0.16500000000000001</v>
      </c>
      <c r="H94">
        <v>-17666</v>
      </c>
      <c r="I94">
        <v>56630</v>
      </c>
      <c r="J94">
        <v>0.154</v>
      </c>
      <c r="M94">
        <v>27486</v>
      </c>
      <c r="N94">
        <v>22017</v>
      </c>
      <c r="O94">
        <v>21997</v>
      </c>
      <c r="P94">
        <v>0.192</v>
      </c>
      <c r="R94">
        <v>4557</v>
      </c>
      <c r="S94">
        <v>7407</v>
      </c>
      <c r="T94">
        <v>2393</v>
      </c>
      <c r="U94">
        <v>-11478</v>
      </c>
      <c r="V94">
        <v>38964</v>
      </c>
    </row>
    <row r="95" spans="1:22" x14ac:dyDescent="0.25">
      <c r="A95" t="s">
        <v>451</v>
      </c>
      <c r="B95" t="s">
        <v>108</v>
      </c>
      <c r="C95">
        <v>36285</v>
      </c>
      <c r="D95">
        <v>5.0999999999999997E-2</v>
      </c>
      <c r="H95">
        <v>-16038</v>
      </c>
      <c r="I95">
        <v>49063</v>
      </c>
      <c r="J95">
        <v>7.3999999999999996E-2</v>
      </c>
      <c r="M95">
        <v>23050</v>
      </c>
      <c r="N95">
        <v>18473</v>
      </c>
      <c r="O95">
        <v>18451</v>
      </c>
      <c r="P95">
        <v>-7.0000000000000001E-3</v>
      </c>
      <c r="R95">
        <v>4369</v>
      </c>
      <c r="S95">
        <v>6607</v>
      </c>
      <c r="T95">
        <v>1800</v>
      </c>
      <c r="U95">
        <v>-9975</v>
      </c>
      <c r="V95">
        <v>33024</v>
      </c>
    </row>
    <row r="96" spans="1:22" x14ac:dyDescent="0.25">
      <c r="A96" t="s">
        <v>452</v>
      </c>
      <c r="B96" t="s">
        <v>108</v>
      </c>
      <c r="C96">
        <v>34538</v>
      </c>
      <c r="D96">
        <v>0.216</v>
      </c>
      <c r="H96">
        <v>-15875</v>
      </c>
      <c r="I96">
        <v>45693</v>
      </c>
      <c r="J96">
        <v>0.16300000000000001</v>
      </c>
      <c r="M96">
        <v>23212</v>
      </c>
      <c r="N96">
        <v>18597</v>
      </c>
      <c r="O96">
        <v>18582</v>
      </c>
      <c r="P96">
        <v>0.27200000000000002</v>
      </c>
      <c r="R96">
        <v>3776</v>
      </c>
      <c r="S96">
        <v>4309</v>
      </c>
      <c r="T96">
        <v>3070</v>
      </c>
      <c r="U96">
        <v>-6607</v>
      </c>
      <c r="V96">
        <v>29819</v>
      </c>
    </row>
    <row r="97" spans="1:23" x14ac:dyDescent="0.25">
      <c r="A97" t="s">
        <v>346</v>
      </c>
      <c r="B97" t="s">
        <v>111</v>
      </c>
      <c r="C97">
        <v>17361</v>
      </c>
      <c r="D97">
        <v>0.16</v>
      </c>
      <c r="H97">
        <v>-6611</v>
      </c>
      <c r="I97">
        <v>22160</v>
      </c>
      <c r="J97">
        <v>0.22700000000000001</v>
      </c>
      <c r="M97">
        <v>10703</v>
      </c>
      <c r="N97">
        <v>8562</v>
      </c>
      <c r="O97">
        <v>8562</v>
      </c>
      <c r="P97">
        <v>1.0999999999999999E-2</v>
      </c>
      <c r="R97">
        <v>682</v>
      </c>
      <c r="S97">
        <v>3327</v>
      </c>
      <c r="T97">
        <v>792</v>
      </c>
      <c r="U97">
        <v>-4847</v>
      </c>
      <c r="V97">
        <v>15550</v>
      </c>
    </row>
    <row r="98" spans="1:23" x14ac:dyDescent="0.25">
      <c r="A98" t="s">
        <v>449</v>
      </c>
      <c r="B98" t="s">
        <v>111</v>
      </c>
      <c r="C98">
        <v>14963</v>
      </c>
      <c r="D98">
        <v>0.26600000000000001</v>
      </c>
      <c r="H98">
        <v>-6197</v>
      </c>
      <c r="I98">
        <v>18058</v>
      </c>
      <c r="J98">
        <v>0.21299999999999999</v>
      </c>
      <c r="M98">
        <v>10581</v>
      </c>
      <c r="N98">
        <v>8469</v>
      </c>
      <c r="O98">
        <v>8469</v>
      </c>
      <c r="P98">
        <v>0.32100000000000001</v>
      </c>
      <c r="R98">
        <v>-448</v>
      </c>
      <c r="S98">
        <v>3188</v>
      </c>
      <c r="T98">
        <v>355</v>
      </c>
      <c r="U98">
        <v>-1280</v>
      </c>
      <c r="V98">
        <v>11861</v>
      </c>
    </row>
    <row r="99" spans="1:23" x14ac:dyDescent="0.25">
      <c r="A99" t="s">
        <v>450</v>
      </c>
      <c r="B99" t="s">
        <v>111</v>
      </c>
      <c r="C99">
        <v>11816</v>
      </c>
      <c r="D99">
        <v>0.39100000000000001</v>
      </c>
      <c r="H99">
        <v>-5282</v>
      </c>
      <c r="I99">
        <v>14891</v>
      </c>
      <c r="J99">
        <v>0.32800000000000001</v>
      </c>
      <c r="M99">
        <v>8011</v>
      </c>
      <c r="N99">
        <v>6410</v>
      </c>
      <c r="O99">
        <v>6410</v>
      </c>
      <c r="P99">
        <v>0.38100000000000001</v>
      </c>
      <c r="R99">
        <v>112</v>
      </c>
      <c r="S99">
        <v>2742</v>
      </c>
      <c r="T99">
        <v>221</v>
      </c>
      <c r="U99">
        <v>-1598</v>
      </c>
      <c r="V99">
        <v>9609</v>
      </c>
    </row>
    <row r="100" spans="1:23" x14ac:dyDescent="0.25">
      <c r="A100" t="s">
        <v>451</v>
      </c>
      <c r="B100" t="s">
        <v>111</v>
      </c>
      <c r="C100">
        <v>8496</v>
      </c>
      <c r="D100">
        <v>0.36699999999999999</v>
      </c>
      <c r="H100">
        <v>-4465</v>
      </c>
      <c r="I100">
        <v>11216</v>
      </c>
      <c r="J100">
        <v>0.376</v>
      </c>
      <c r="M100">
        <v>5803</v>
      </c>
      <c r="N100">
        <v>4642</v>
      </c>
      <c r="O100">
        <v>4642</v>
      </c>
      <c r="P100">
        <v>0.42099999999999999</v>
      </c>
      <c r="R100">
        <v>48</v>
      </c>
      <c r="S100">
        <v>2389</v>
      </c>
      <c r="T100">
        <v>283</v>
      </c>
      <c r="U100">
        <v>-948</v>
      </c>
      <c r="V100">
        <v>6751</v>
      </c>
    </row>
    <row r="101" spans="1:23" x14ac:dyDescent="0.25">
      <c r="A101" t="s">
        <v>452</v>
      </c>
      <c r="B101" t="s">
        <v>111</v>
      </c>
      <c r="C101">
        <v>6213</v>
      </c>
      <c r="D101">
        <v>0.28799999999999998</v>
      </c>
      <c r="H101">
        <v>-3437</v>
      </c>
      <c r="I101">
        <v>8152</v>
      </c>
      <c r="J101">
        <v>0.34</v>
      </c>
      <c r="M101">
        <v>4082</v>
      </c>
      <c r="N101">
        <v>3266</v>
      </c>
      <c r="O101">
        <v>3266</v>
      </c>
      <c r="P101">
        <v>0.48899999999999999</v>
      </c>
      <c r="R101">
        <v>-83</v>
      </c>
      <c r="S101">
        <v>1797</v>
      </c>
      <c r="T101">
        <v>224</v>
      </c>
      <c r="U101">
        <v>-633</v>
      </c>
      <c r="V101">
        <v>4715</v>
      </c>
    </row>
    <row r="102" spans="1:23" x14ac:dyDescent="0.25">
      <c r="A102" t="s">
        <v>346</v>
      </c>
      <c r="B102" t="s">
        <v>115</v>
      </c>
      <c r="C102">
        <v>38175</v>
      </c>
      <c r="D102">
        <v>-6.9000000000000006E-2</v>
      </c>
      <c r="H102">
        <v>-13912</v>
      </c>
      <c r="I102">
        <v>49743</v>
      </c>
      <c r="J102">
        <v>-0.13900000000000001</v>
      </c>
      <c r="M102">
        <v>10987</v>
      </c>
      <c r="N102">
        <v>8641</v>
      </c>
      <c r="O102">
        <v>10053</v>
      </c>
      <c r="P102">
        <v>-0.44700000000000001</v>
      </c>
      <c r="R102">
        <v>-173</v>
      </c>
      <c r="S102">
        <v>7096</v>
      </c>
      <c r="T102">
        <v>4646</v>
      </c>
      <c r="U102">
        <v>-24844</v>
      </c>
      <c r="V102">
        <v>35832</v>
      </c>
    </row>
    <row r="103" spans="1:23" x14ac:dyDescent="0.25">
      <c r="A103" t="s">
        <v>449</v>
      </c>
      <c r="B103" t="s">
        <v>115</v>
      </c>
      <c r="C103">
        <v>41021</v>
      </c>
      <c r="D103">
        <v>0.19400000000000001</v>
      </c>
      <c r="H103">
        <v>-14116</v>
      </c>
      <c r="I103">
        <v>57797</v>
      </c>
      <c r="J103">
        <v>0.30499999999999999</v>
      </c>
      <c r="M103">
        <v>21220</v>
      </c>
      <c r="N103">
        <v>16909</v>
      </c>
      <c r="O103">
        <v>18168</v>
      </c>
      <c r="P103">
        <v>0.55000000000000004</v>
      </c>
      <c r="R103">
        <v>-246</v>
      </c>
      <c r="S103">
        <v>6438</v>
      </c>
      <c r="T103">
        <v>10584</v>
      </c>
      <c r="U103">
        <v>-22461</v>
      </c>
      <c r="V103">
        <v>43681</v>
      </c>
    </row>
    <row r="104" spans="1:23" x14ac:dyDescent="0.25">
      <c r="A104" t="s">
        <v>450</v>
      </c>
      <c r="B104" t="s">
        <v>115</v>
      </c>
      <c r="C104">
        <v>34349</v>
      </c>
      <c r="D104">
        <v>6.2E-2</v>
      </c>
      <c r="H104">
        <v>-10719</v>
      </c>
      <c r="I104">
        <v>44301</v>
      </c>
      <c r="J104">
        <v>0.13500000000000001</v>
      </c>
      <c r="M104">
        <v>14364</v>
      </c>
      <c r="N104">
        <v>11477</v>
      </c>
      <c r="O104">
        <v>11721</v>
      </c>
      <c r="P104">
        <v>0.126</v>
      </c>
      <c r="R104">
        <v>3086</v>
      </c>
      <c r="S104">
        <v>4059</v>
      </c>
      <c r="T104">
        <v>2808</v>
      </c>
      <c r="U104">
        <v>-19219</v>
      </c>
      <c r="V104">
        <v>33583</v>
      </c>
    </row>
    <row r="105" spans="1:23" x14ac:dyDescent="0.25">
      <c r="A105" t="s">
        <v>451</v>
      </c>
      <c r="B105" t="s">
        <v>115</v>
      </c>
      <c r="C105">
        <v>32346</v>
      </c>
      <c r="D105">
        <v>5.5E-2</v>
      </c>
      <c r="H105">
        <v>-11392</v>
      </c>
      <c r="I105">
        <v>39033</v>
      </c>
      <c r="J105">
        <v>7.3999999999999996E-2</v>
      </c>
      <c r="M105">
        <v>13019</v>
      </c>
      <c r="N105">
        <v>10414</v>
      </c>
      <c r="O105">
        <v>10414</v>
      </c>
      <c r="P105">
        <v>0.26100000000000001</v>
      </c>
      <c r="R105">
        <v>1095</v>
      </c>
      <c r="S105">
        <v>3356</v>
      </c>
      <c r="T105">
        <v>2236</v>
      </c>
      <c r="U105">
        <v>-14622</v>
      </c>
      <c r="V105">
        <v>27641</v>
      </c>
    </row>
    <row r="106" spans="1:23" x14ac:dyDescent="0.25">
      <c r="A106" t="s">
        <v>452</v>
      </c>
      <c r="B106" t="s">
        <v>115</v>
      </c>
      <c r="C106">
        <v>30670</v>
      </c>
      <c r="D106">
        <v>0.24199999999999999</v>
      </c>
      <c r="H106">
        <v>-12344</v>
      </c>
      <c r="I106">
        <v>36356</v>
      </c>
      <c r="J106">
        <v>0.17</v>
      </c>
      <c r="M106">
        <v>10324</v>
      </c>
      <c r="N106">
        <v>8260</v>
      </c>
      <c r="O106">
        <v>8260</v>
      </c>
      <c r="P106">
        <v>0.123</v>
      </c>
      <c r="R106">
        <v>874</v>
      </c>
      <c r="S106">
        <v>2792</v>
      </c>
      <c r="T106">
        <v>2020</v>
      </c>
      <c r="U106">
        <v>-13688</v>
      </c>
      <c r="V106">
        <v>24012</v>
      </c>
    </row>
    <row r="107" spans="1:23" x14ac:dyDescent="0.25">
      <c r="A107" t="s">
        <v>346</v>
      </c>
      <c r="B107" t="s">
        <v>118</v>
      </c>
      <c r="C107">
        <v>118953</v>
      </c>
      <c r="D107">
        <v>-0.159</v>
      </c>
      <c r="F107">
        <v>-106015</v>
      </c>
      <c r="G107">
        <v>12938</v>
      </c>
      <c r="H107">
        <v>-3269</v>
      </c>
      <c r="I107">
        <v>9669</v>
      </c>
      <c r="J107">
        <v>-0.26100000000000001</v>
      </c>
      <c r="L107">
        <v>-3585</v>
      </c>
      <c r="M107">
        <v>7793</v>
      </c>
      <c r="N107">
        <v>6800</v>
      </c>
      <c r="O107">
        <v>6835</v>
      </c>
      <c r="P107">
        <v>-0.19400000000000001</v>
      </c>
      <c r="W107">
        <v>16443</v>
      </c>
    </row>
    <row r="108" spans="1:23" x14ac:dyDescent="0.25">
      <c r="A108" t="s">
        <v>449</v>
      </c>
      <c r="B108" t="s">
        <v>118</v>
      </c>
      <c r="C108">
        <v>141409</v>
      </c>
      <c r="D108">
        <v>-5.5E-2</v>
      </c>
      <c r="F108">
        <v>-124646</v>
      </c>
      <c r="G108">
        <v>16763</v>
      </c>
      <c r="H108">
        <v>-3685</v>
      </c>
      <c r="I108">
        <v>13078</v>
      </c>
      <c r="J108">
        <v>-0.65300000000000002</v>
      </c>
      <c r="L108">
        <v>-3084</v>
      </c>
      <c r="M108">
        <v>9923</v>
      </c>
      <c r="N108">
        <v>8444</v>
      </c>
      <c r="O108">
        <v>8484</v>
      </c>
      <c r="P108">
        <v>-0.754</v>
      </c>
      <c r="W108">
        <v>19850</v>
      </c>
    </row>
    <row r="109" spans="1:23" x14ac:dyDescent="0.25">
      <c r="A109" t="s">
        <v>450</v>
      </c>
      <c r="B109" t="s">
        <v>118</v>
      </c>
      <c r="C109">
        <v>149680</v>
      </c>
      <c r="D109">
        <v>0.66100000000000003</v>
      </c>
      <c r="F109">
        <v>-108571</v>
      </c>
      <c r="G109">
        <v>41108</v>
      </c>
      <c r="H109">
        <v>-3444</v>
      </c>
      <c r="I109">
        <v>37664</v>
      </c>
      <c r="J109">
        <v>1.2</v>
      </c>
      <c r="L109">
        <v>-2526</v>
      </c>
      <c r="M109">
        <v>37057</v>
      </c>
      <c r="N109">
        <v>34521</v>
      </c>
      <c r="O109">
        <v>34478</v>
      </c>
      <c r="P109">
        <v>1.5629999999999999</v>
      </c>
      <c r="W109">
        <v>43741</v>
      </c>
    </row>
    <row r="110" spans="1:23" x14ac:dyDescent="0.25">
      <c r="A110" t="s">
        <v>451</v>
      </c>
      <c r="B110" t="s">
        <v>118</v>
      </c>
      <c r="C110">
        <v>90119</v>
      </c>
      <c r="D110">
        <v>0.41599999999999998</v>
      </c>
      <c r="F110">
        <v>-71214</v>
      </c>
      <c r="G110">
        <v>18904</v>
      </c>
      <c r="H110">
        <v>-1781</v>
      </c>
      <c r="I110">
        <v>17123</v>
      </c>
      <c r="J110">
        <v>0.75700000000000001</v>
      </c>
      <c r="L110">
        <v>-2192</v>
      </c>
      <c r="M110">
        <v>15357</v>
      </c>
      <c r="N110">
        <v>13506</v>
      </c>
      <c r="O110">
        <v>13450</v>
      </c>
      <c r="P110">
        <v>0.78700000000000003</v>
      </c>
      <c r="W110">
        <v>21899</v>
      </c>
    </row>
    <row r="111" spans="1:23" x14ac:dyDescent="0.25">
      <c r="A111" t="s">
        <v>452</v>
      </c>
      <c r="B111" t="s">
        <v>118</v>
      </c>
      <c r="C111">
        <v>63658</v>
      </c>
      <c r="D111">
        <v>0.14000000000000001</v>
      </c>
      <c r="F111">
        <v>-52473</v>
      </c>
      <c r="G111">
        <v>11185</v>
      </c>
      <c r="H111">
        <v>-1442</v>
      </c>
      <c r="I111">
        <v>9743</v>
      </c>
      <c r="J111">
        <v>-7.5999999999999998E-2</v>
      </c>
      <c r="L111">
        <v>-937</v>
      </c>
      <c r="M111">
        <v>9097</v>
      </c>
      <c r="N111">
        <v>7578</v>
      </c>
      <c r="O111">
        <v>7527</v>
      </c>
      <c r="P111">
        <v>-0.122</v>
      </c>
      <c r="W111">
        <v>12336</v>
      </c>
    </row>
    <row r="112" spans="1:23" x14ac:dyDescent="0.25">
      <c r="A112" t="s">
        <v>346</v>
      </c>
      <c r="B112" t="s">
        <v>125</v>
      </c>
      <c r="C112">
        <v>22080</v>
      </c>
      <c r="D112">
        <v>-0.13200000000000001</v>
      </c>
      <c r="F112">
        <v>-17331</v>
      </c>
      <c r="G112">
        <v>4749</v>
      </c>
      <c r="H112">
        <v>-2460</v>
      </c>
      <c r="I112">
        <v>2290</v>
      </c>
      <c r="J112">
        <v>-0.42599999999999999</v>
      </c>
      <c r="L112">
        <v>-443</v>
      </c>
      <c r="M112">
        <v>4124</v>
      </c>
      <c r="N112">
        <v>3370</v>
      </c>
      <c r="O112">
        <v>2585</v>
      </c>
      <c r="P112">
        <v>-0.32700000000000001</v>
      </c>
      <c r="W112">
        <v>4732</v>
      </c>
    </row>
    <row r="113" spans="1:23" x14ac:dyDescent="0.25">
      <c r="A113" t="s">
        <v>449</v>
      </c>
      <c r="B113" t="s">
        <v>125</v>
      </c>
      <c r="C113">
        <v>25426</v>
      </c>
      <c r="D113">
        <v>-2.9000000000000001E-2</v>
      </c>
      <c r="F113">
        <v>-19084</v>
      </c>
      <c r="G113">
        <v>6342</v>
      </c>
      <c r="H113">
        <v>-2354</v>
      </c>
      <c r="I113">
        <v>3988</v>
      </c>
      <c r="J113">
        <v>-0.26</v>
      </c>
      <c r="L113">
        <v>-491</v>
      </c>
      <c r="M113">
        <v>5702</v>
      </c>
      <c r="N113">
        <v>4753</v>
      </c>
      <c r="O113">
        <v>3839</v>
      </c>
      <c r="P113">
        <v>-7.6999999999999999E-2</v>
      </c>
      <c r="W113">
        <v>6447</v>
      </c>
    </row>
    <row r="114" spans="1:23" x14ac:dyDescent="0.25">
      <c r="A114" t="s">
        <v>450</v>
      </c>
      <c r="B114" t="s">
        <v>125</v>
      </c>
      <c r="C114">
        <v>26190</v>
      </c>
      <c r="D114">
        <v>0.24</v>
      </c>
      <c r="F114">
        <v>-18614</v>
      </c>
      <c r="G114">
        <v>7575</v>
      </c>
      <c r="H114">
        <v>-2189</v>
      </c>
      <c r="I114">
        <v>5386</v>
      </c>
      <c r="J114">
        <v>1.2609999999999999</v>
      </c>
      <c r="L114">
        <v>-608</v>
      </c>
      <c r="M114">
        <v>6213</v>
      </c>
      <c r="N114">
        <v>5340</v>
      </c>
      <c r="O114">
        <v>4158</v>
      </c>
      <c r="P114">
        <v>0.10299999999999999</v>
      </c>
      <c r="W114">
        <v>7690</v>
      </c>
    </row>
    <row r="115" spans="1:23" x14ac:dyDescent="0.25">
      <c r="A115" t="s">
        <v>451</v>
      </c>
      <c r="B115" t="s">
        <v>125</v>
      </c>
      <c r="C115">
        <v>21116</v>
      </c>
      <c r="D115">
        <v>6.6000000000000003E-2</v>
      </c>
      <c r="F115">
        <v>-16517</v>
      </c>
      <c r="G115">
        <v>4599</v>
      </c>
      <c r="H115">
        <v>-2217</v>
      </c>
      <c r="I115">
        <v>2382</v>
      </c>
      <c r="J115">
        <v>-7.0999999999999994E-2</v>
      </c>
      <c r="L115">
        <v>-726</v>
      </c>
      <c r="M115">
        <v>5911</v>
      </c>
      <c r="N115">
        <v>5076</v>
      </c>
      <c r="O115">
        <v>3771</v>
      </c>
      <c r="P115">
        <v>0.16</v>
      </c>
      <c r="W115">
        <v>4449</v>
      </c>
    </row>
    <row r="116" spans="1:23" x14ac:dyDescent="0.25">
      <c r="A116" t="s">
        <v>452</v>
      </c>
      <c r="B116" t="s">
        <v>125</v>
      </c>
      <c r="C116">
        <v>19804</v>
      </c>
      <c r="D116">
        <v>5.0000000000000001E-3</v>
      </c>
      <c r="F116">
        <v>-15181</v>
      </c>
      <c r="G116">
        <v>4623</v>
      </c>
      <c r="H116">
        <v>-2058</v>
      </c>
      <c r="I116">
        <v>2565</v>
      </c>
      <c r="J116">
        <v>0.23400000000000001</v>
      </c>
      <c r="L116">
        <v>-661</v>
      </c>
      <c r="M116">
        <v>4655</v>
      </c>
      <c r="N116">
        <v>3833</v>
      </c>
      <c r="O116">
        <v>3250</v>
      </c>
      <c r="P116">
        <v>0.252</v>
      </c>
      <c r="W116">
        <v>4379</v>
      </c>
    </row>
    <row r="117" spans="1:23" x14ac:dyDescent="0.25">
      <c r="A117" t="s">
        <v>346</v>
      </c>
      <c r="B117" t="s">
        <v>132</v>
      </c>
      <c r="C117">
        <v>78252</v>
      </c>
      <c r="D117">
        <v>2.7E-2</v>
      </c>
      <c r="F117">
        <v>-56131</v>
      </c>
      <c r="G117">
        <v>22121</v>
      </c>
      <c r="H117">
        <v>-17942</v>
      </c>
      <c r="I117">
        <v>4179</v>
      </c>
      <c r="J117">
        <v>-0.105</v>
      </c>
      <c r="L117">
        <v>-6946</v>
      </c>
      <c r="M117">
        <v>2563</v>
      </c>
      <c r="N117">
        <v>1870</v>
      </c>
      <c r="O117">
        <v>419</v>
      </c>
      <c r="P117">
        <v>-0.88300000000000001</v>
      </c>
      <c r="W117">
        <v>8302</v>
      </c>
    </row>
    <row r="118" spans="1:23" x14ac:dyDescent="0.25">
      <c r="A118" t="s">
        <v>449</v>
      </c>
      <c r="B118" t="s">
        <v>132</v>
      </c>
      <c r="C118">
        <v>76189</v>
      </c>
      <c r="D118">
        <v>-0.14000000000000001</v>
      </c>
      <c r="F118">
        <v>-55154</v>
      </c>
      <c r="G118">
        <v>21035</v>
      </c>
      <c r="H118">
        <v>-16366</v>
      </c>
      <c r="I118">
        <v>4669</v>
      </c>
      <c r="J118">
        <v>-0.25700000000000001</v>
      </c>
      <c r="L118">
        <v>-4848</v>
      </c>
      <c r="M118">
        <v>5147</v>
      </c>
      <c r="N118">
        <v>4754</v>
      </c>
      <c r="O118">
        <v>3567</v>
      </c>
      <c r="P118">
        <v>-0.58299999999999996</v>
      </c>
      <c r="W118">
        <v>9076</v>
      </c>
    </row>
    <row r="119" spans="1:23" x14ac:dyDescent="0.25">
      <c r="A119" t="s">
        <v>450</v>
      </c>
      <c r="B119" t="s">
        <v>132</v>
      </c>
      <c r="C119">
        <v>88629</v>
      </c>
      <c r="D119">
        <v>0.14799999999999999</v>
      </c>
      <c r="F119">
        <v>-66494</v>
      </c>
      <c r="G119">
        <v>22135</v>
      </c>
      <c r="H119">
        <v>-15851</v>
      </c>
      <c r="I119">
        <v>6283</v>
      </c>
      <c r="J119">
        <v>2.7360000000000002</v>
      </c>
      <c r="L119">
        <v>-4669</v>
      </c>
      <c r="M119">
        <v>11489</v>
      </c>
      <c r="N119">
        <v>10101</v>
      </c>
      <c r="O119">
        <v>8563</v>
      </c>
      <c r="P119">
        <v>5.9390000000000001</v>
      </c>
      <c r="W119">
        <v>10915</v>
      </c>
    </row>
    <row r="120" spans="1:23" x14ac:dyDescent="0.25">
      <c r="A120" t="s">
        <v>451</v>
      </c>
      <c r="B120" t="s">
        <v>132</v>
      </c>
      <c r="C120">
        <v>77218</v>
      </c>
      <c r="D120">
        <v>1.0669999999999999</v>
      </c>
      <c r="F120">
        <v>-59329</v>
      </c>
      <c r="G120">
        <v>17889</v>
      </c>
      <c r="H120">
        <v>-16207</v>
      </c>
      <c r="I120">
        <v>1682</v>
      </c>
      <c r="J120">
        <v>-0.65300000000000002</v>
      </c>
      <c r="L120">
        <v>-3770</v>
      </c>
      <c r="M120">
        <v>2325</v>
      </c>
      <c r="N120">
        <v>1395</v>
      </c>
      <c r="O120">
        <v>1234</v>
      </c>
      <c r="P120">
        <v>-0.77800000000000002</v>
      </c>
      <c r="W120">
        <v>6266</v>
      </c>
    </row>
    <row r="121" spans="1:23" x14ac:dyDescent="0.25">
      <c r="A121" t="s">
        <v>452</v>
      </c>
      <c r="B121" t="s">
        <v>132</v>
      </c>
      <c r="C121">
        <v>37354</v>
      </c>
      <c r="D121">
        <v>-2.1999999999999999E-2</v>
      </c>
      <c r="F121">
        <v>-26413</v>
      </c>
      <c r="G121">
        <v>10941</v>
      </c>
      <c r="H121">
        <v>-6098</v>
      </c>
      <c r="I121">
        <v>4843</v>
      </c>
      <c r="J121">
        <v>-0.128</v>
      </c>
      <c r="L121">
        <v>-1866</v>
      </c>
      <c r="M121">
        <v>7105</v>
      </c>
      <c r="N121">
        <v>6365</v>
      </c>
      <c r="O121">
        <v>5558</v>
      </c>
      <c r="P121">
        <v>0.13</v>
      </c>
      <c r="W121">
        <v>7591</v>
      </c>
    </row>
    <row r="122" spans="1:23" x14ac:dyDescent="0.25">
      <c r="A122" t="s">
        <v>346</v>
      </c>
      <c r="B122" t="s">
        <v>139</v>
      </c>
      <c r="C122">
        <v>60369</v>
      </c>
      <c r="D122">
        <v>7.0000000000000001E-3</v>
      </c>
      <c r="F122">
        <v>-35824</v>
      </c>
      <c r="G122">
        <v>24545</v>
      </c>
      <c r="H122">
        <v>-14774</v>
      </c>
      <c r="I122">
        <v>9771</v>
      </c>
      <c r="J122">
        <v>2E-3</v>
      </c>
      <c r="L122">
        <v>-354</v>
      </c>
      <c r="M122">
        <v>10968</v>
      </c>
      <c r="N122">
        <v>9019</v>
      </c>
      <c r="O122">
        <v>8874</v>
      </c>
      <c r="P122">
        <v>4.2000000000000003E-2</v>
      </c>
      <c r="W122">
        <v>12071</v>
      </c>
    </row>
    <row r="123" spans="1:23" x14ac:dyDescent="0.25">
      <c r="A123" t="s">
        <v>449</v>
      </c>
      <c r="B123" t="s">
        <v>139</v>
      </c>
      <c r="C123">
        <v>59956</v>
      </c>
      <c r="D123">
        <v>-1.6E-2</v>
      </c>
      <c r="F123">
        <v>-36059</v>
      </c>
      <c r="G123">
        <v>23897</v>
      </c>
      <c r="H123">
        <v>-14144</v>
      </c>
      <c r="I123">
        <v>9753</v>
      </c>
      <c r="J123">
        <v>-0.17100000000000001</v>
      </c>
      <c r="L123">
        <v>-166</v>
      </c>
      <c r="M123">
        <v>10496</v>
      </c>
      <c r="N123">
        <v>8578</v>
      </c>
      <c r="O123">
        <v>8516</v>
      </c>
      <c r="P123">
        <v>-0.191</v>
      </c>
      <c r="W123">
        <v>11849</v>
      </c>
    </row>
    <row r="124" spans="1:23" x14ac:dyDescent="0.25">
      <c r="A124" t="s">
        <v>450</v>
      </c>
      <c r="B124" t="s">
        <v>139</v>
      </c>
      <c r="C124">
        <v>60919</v>
      </c>
      <c r="D124">
        <v>2.1999999999999999E-2</v>
      </c>
      <c r="F124">
        <v>-34641</v>
      </c>
      <c r="G124">
        <v>26278</v>
      </c>
      <c r="H124">
        <v>-14518</v>
      </c>
      <c r="I124">
        <v>11760</v>
      </c>
      <c r="J124">
        <v>-4.1000000000000002E-2</v>
      </c>
      <c r="L124">
        <v>-89</v>
      </c>
      <c r="M124">
        <v>12922</v>
      </c>
      <c r="N124">
        <v>10633</v>
      </c>
      <c r="O124">
        <v>10532</v>
      </c>
      <c r="P124">
        <v>-5.0999999999999997E-2</v>
      </c>
      <c r="W124">
        <v>13882</v>
      </c>
    </row>
    <row r="125" spans="1:23" x14ac:dyDescent="0.25">
      <c r="A125" t="s">
        <v>451</v>
      </c>
      <c r="B125" t="s">
        <v>139</v>
      </c>
      <c r="C125">
        <v>59636</v>
      </c>
      <c r="D125">
        <v>5.8999999999999997E-2</v>
      </c>
      <c r="F125">
        <v>-31968</v>
      </c>
      <c r="G125">
        <v>27669</v>
      </c>
      <c r="H125">
        <v>-15406</v>
      </c>
      <c r="I125">
        <v>12263</v>
      </c>
      <c r="J125">
        <v>7.0000000000000001E-3</v>
      </c>
      <c r="L125">
        <v>-144</v>
      </c>
      <c r="M125">
        <v>13519</v>
      </c>
      <c r="N125">
        <v>11236</v>
      </c>
      <c r="O125">
        <v>11099</v>
      </c>
      <c r="P125">
        <v>4.9000000000000002E-2</v>
      </c>
      <c r="W125">
        <v>14472</v>
      </c>
    </row>
    <row r="126" spans="1:23" x14ac:dyDescent="0.25">
      <c r="A126" t="s">
        <v>452</v>
      </c>
      <c r="B126" t="s">
        <v>139</v>
      </c>
      <c r="C126">
        <v>56318</v>
      </c>
      <c r="D126">
        <v>7.0999999999999994E-2</v>
      </c>
      <c r="F126">
        <v>-29746</v>
      </c>
      <c r="G126">
        <v>26572</v>
      </c>
      <c r="H126">
        <v>-14390</v>
      </c>
      <c r="I126">
        <v>12182</v>
      </c>
      <c r="J126">
        <v>8.6999999999999994E-2</v>
      </c>
      <c r="L126">
        <v>-109</v>
      </c>
      <c r="M126">
        <v>12796</v>
      </c>
      <c r="N126">
        <v>10554</v>
      </c>
      <c r="O126">
        <v>10581</v>
      </c>
      <c r="P126">
        <v>3.5000000000000003E-2</v>
      </c>
      <c r="W126">
        <v>14131</v>
      </c>
    </row>
    <row r="127" spans="1:23" x14ac:dyDescent="0.25">
      <c r="A127" t="s">
        <v>346</v>
      </c>
      <c r="B127" t="s">
        <v>143</v>
      </c>
      <c r="C127">
        <v>30461</v>
      </c>
      <c r="D127">
        <v>-0.129</v>
      </c>
      <c r="F127">
        <v>-21370</v>
      </c>
      <c r="G127">
        <v>9091</v>
      </c>
      <c r="H127">
        <v>-5280</v>
      </c>
      <c r="I127">
        <v>3811</v>
      </c>
      <c r="J127">
        <v>-0.307</v>
      </c>
      <c r="L127">
        <v>-50</v>
      </c>
      <c r="M127">
        <v>5370</v>
      </c>
      <c r="N127">
        <v>4255</v>
      </c>
      <c r="O127">
        <v>4118</v>
      </c>
      <c r="P127">
        <v>-0.21199999999999999</v>
      </c>
      <c r="W127">
        <v>4381</v>
      </c>
    </row>
    <row r="128" spans="1:23" x14ac:dyDescent="0.25">
      <c r="A128" t="s">
        <v>449</v>
      </c>
      <c r="B128" t="s">
        <v>143</v>
      </c>
      <c r="C128">
        <v>34979</v>
      </c>
      <c r="D128">
        <v>0.32600000000000001</v>
      </c>
      <c r="F128">
        <v>-24208</v>
      </c>
      <c r="G128">
        <v>10771</v>
      </c>
      <c r="H128">
        <v>-5273</v>
      </c>
      <c r="I128">
        <v>5498</v>
      </c>
      <c r="J128">
        <v>0.56599999999999995</v>
      </c>
      <c r="L128">
        <v>-46</v>
      </c>
      <c r="M128">
        <v>6813</v>
      </c>
      <c r="N128">
        <v>5500</v>
      </c>
      <c r="O128">
        <v>5224</v>
      </c>
      <c r="P128">
        <v>0.42099999999999999</v>
      </c>
      <c r="W128">
        <v>6059</v>
      </c>
    </row>
    <row r="129" spans="1:23" x14ac:dyDescent="0.25">
      <c r="A129" t="s">
        <v>450</v>
      </c>
      <c r="B129" t="s">
        <v>143</v>
      </c>
      <c r="C129">
        <v>26374</v>
      </c>
      <c r="D129">
        <v>-5.7000000000000002E-2</v>
      </c>
      <c r="F129">
        <v>-18765</v>
      </c>
      <c r="G129">
        <v>7609</v>
      </c>
      <c r="H129">
        <v>-4098</v>
      </c>
      <c r="I129">
        <v>3510</v>
      </c>
      <c r="J129">
        <v>-0.28899999999999998</v>
      </c>
      <c r="L129">
        <v>-49</v>
      </c>
      <c r="M129">
        <v>4857</v>
      </c>
      <c r="N129">
        <v>3929</v>
      </c>
      <c r="O129">
        <v>3677</v>
      </c>
      <c r="P129">
        <v>-0.221</v>
      </c>
      <c r="W129">
        <v>4068</v>
      </c>
    </row>
    <row r="130" spans="1:23" x14ac:dyDescent="0.25">
      <c r="A130" t="s">
        <v>451</v>
      </c>
      <c r="B130" t="s">
        <v>143</v>
      </c>
      <c r="C130">
        <v>27961</v>
      </c>
      <c r="D130">
        <v>-0.26200000000000001</v>
      </c>
      <c r="F130">
        <v>-19460</v>
      </c>
      <c r="G130">
        <v>8501</v>
      </c>
      <c r="H130">
        <v>-3561</v>
      </c>
      <c r="I130">
        <v>4940</v>
      </c>
      <c r="J130">
        <v>-0.10199999999999999</v>
      </c>
      <c r="L130">
        <v>-64</v>
      </c>
      <c r="M130">
        <v>6112</v>
      </c>
      <c r="N130">
        <v>4937</v>
      </c>
      <c r="O130">
        <v>4723</v>
      </c>
      <c r="P130">
        <v>-6.5000000000000002E-2</v>
      </c>
      <c r="W130">
        <v>5534</v>
      </c>
    </row>
    <row r="131" spans="1:23" x14ac:dyDescent="0.25">
      <c r="A131" t="s">
        <v>452</v>
      </c>
      <c r="B131" t="s">
        <v>143</v>
      </c>
      <c r="C131">
        <v>37899</v>
      </c>
      <c r="D131">
        <v>5.3999999999999999E-2</v>
      </c>
      <c r="F131">
        <v>-28348</v>
      </c>
      <c r="G131">
        <v>9551</v>
      </c>
      <c r="H131">
        <v>-4051</v>
      </c>
      <c r="I131">
        <v>5499</v>
      </c>
      <c r="J131">
        <v>0.23899999999999999</v>
      </c>
      <c r="L131">
        <v>-37</v>
      </c>
      <c r="M131">
        <v>6686</v>
      </c>
      <c r="N131">
        <v>5370</v>
      </c>
      <c r="O131">
        <v>5053</v>
      </c>
      <c r="P131">
        <v>0.21</v>
      </c>
      <c r="W131">
        <v>6147</v>
      </c>
    </row>
    <row r="132" spans="1:23" x14ac:dyDescent="0.25">
      <c r="A132" t="s">
        <v>346</v>
      </c>
      <c r="B132" t="s">
        <v>147</v>
      </c>
      <c r="C132">
        <v>62535</v>
      </c>
      <c r="D132">
        <v>0.55800000000000005</v>
      </c>
      <c r="F132">
        <v>-59618</v>
      </c>
      <c r="G132">
        <v>2917</v>
      </c>
      <c r="H132">
        <v>-3347</v>
      </c>
      <c r="I132">
        <v>-430</v>
      </c>
      <c r="L132">
        <v>-1873</v>
      </c>
      <c r="M132">
        <v>722</v>
      </c>
      <c r="N132">
        <v>344</v>
      </c>
      <c r="O132">
        <v>343</v>
      </c>
      <c r="W132">
        <v>1</v>
      </c>
    </row>
    <row r="133" spans="1:23" x14ac:dyDescent="0.25">
      <c r="A133" t="s">
        <v>449</v>
      </c>
      <c r="B133" t="s">
        <v>147</v>
      </c>
      <c r="C133">
        <v>40142</v>
      </c>
      <c r="D133">
        <v>2.1179999999999999</v>
      </c>
      <c r="F133">
        <v>-42135</v>
      </c>
      <c r="G133">
        <v>-1993</v>
      </c>
      <c r="H133">
        <v>-1471</v>
      </c>
      <c r="I133">
        <v>-3464</v>
      </c>
      <c r="L133">
        <v>-1384</v>
      </c>
      <c r="M133">
        <v>-2649</v>
      </c>
      <c r="N133">
        <v>-2262</v>
      </c>
      <c r="O133">
        <v>-2262</v>
      </c>
      <c r="W133">
        <v>-3384</v>
      </c>
    </row>
    <row r="134" spans="1:23" x14ac:dyDescent="0.25">
      <c r="A134" t="s">
        <v>450</v>
      </c>
      <c r="B134" t="s">
        <v>147</v>
      </c>
      <c r="C134">
        <v>12875</v>
      </c>
      <c r="D134">
        <v>-0.29299999999999998</v>
      </c>
      <c r="F134">
        <v>-14914</v>
      </c>
      <c r="G134">
        <v>-2039</v>
      </c>
      <c r="H134">
        <v>-973</v>
      </c>
      <c r="I134">
        <v>-3012</v>
      </c>
      <c r="L134">
        <v>-805</v>
      </c>
      <c r="M134">
        <v>180</v>
      </c>
      <c r="N134">
        <v>80</v>
      </c>
      <c r="O134">
        <v>75</v>
      </c>
      <c r="P134">
        <v>8.6999999999999994E-2</v>
      </c>
      <c r="W134">
        <v>-2914</v>
      </c>
    </row>
    <row r="135" spans="1:23" x14ac:dyDescent="0.25">
      <c r="A135" t="s">
        <v>451</v>
      </c>
      <c r="B135" t="s">
        <v>147</v>
      </c>
      <c r="C135">
        <v>18220</v>
      </c>
      <c r="D135">
        <v>-0.64</v>
      </c>
      <c r="F135">
        <v>-19632</v>
      </c>
      <c r="G135">
        <v>-1412</v>
      </c>
      <c r="H135">
        <v>-1139</v>
      </c>
      <c r="I135">
        <v>-2551</v>
      </c>
      <c r="L135">
        <v>-453</v>
      </c>
      <c r="M135">
        <v>-244</v>
      </c>
      <c r="N135">
        <v>69</v>
      </c>
      <c r="O135">
        <v>69</v>
      </c>
      <c r="P135">
        <v>-0.98199999999999998</v>
      </c>
      <c r="W135">
        <v>-2409</v>
      </c>
    </row>
    <row r="136" spans="1:23" x14ac:dyDescent="0.25">
      <c r="A136" t="s">
        <v>452</v>
      </c>
      <c r="B136" t="s">
        <v>147</v>
      </c>
      <c r="C136">
        <v>50603</v>
      </c>
      <c r="D136">
        <v>-5.6000000000000001E-2</v>
      </c>
      <c r="F136">
        <v>-44980</v>
      </c>
      <c r="G136">
        <v>5623</v>
      </c>
      <c r="H136">
        <v>-1439</v>
      </c>
      <c r="I136">
        <v>4184</v>
      </c>
      <c r="J136">
        <v>-0.35499999999999998</v>
      </c>
      <c r="L136">
        <v>-351</v>
      </c>
      <c r="M136">
        <v>4569</v>
      </c>
      <c r="N136">
        <v>3807</v>
      </c>
      <c r="O136">
        <v>3807</v>
      </c>
      <c r="P136">
        <v>-0.28599999999999998</v>
      </c>
      <c r="W136">
        <v>4359</v>
      </c>
    </row>
    <row r="137" spans="1:23" x14ac:dyDescent="0.25">
      <c r="A137" t="s">
        <v>346</v>
      </c>
      <c r="B137" t="s">
        <v>153</v>
      </c>
      <c r="C137">
        <v>118280</v>
      </c>
      <c r="D137">
        <v>-0.113</v>
      </c>
      <c r="F137">
        <v>-95759</v>
      </c>
      <c r="G137">
        <v>22521</v>
      </c>
      <c r="H137">
        <v>-22114</v>
      </c>
      <c r="I137">
        <v>407</v>
      </c>
      <c r="J137">
        <v>-0.93899999999999995</v>
      </c>
      <c r="L137">
        <v>-1448</v>
      </c>
      <c r="M137">
        <v>690</v>
      </c>
      <c r="N137">
        <v>168</v>
      </c>
      <c r="O137">
        <v>168</v>
      </c>
      <c r="P137">
        <v>-0.95899999999999996</v>
      </c>
      <c r="W137">
        <v>3788</v>
      </c>
    </row>
    <row r="138" spans="1:23" x14ac:dyDescent="0.25">
      <c r="A138" t="s">
        <v>449</v>
      </c>
      <c r="B138" t="s">
        <v>153</v>
      </c>
      <c r="C138">
        <v>133405</v>
      </c>
      <c r="D138">
        <v>8.5000000000000006E-2</v>
      </c>
      <c r="F138">
        <v>-102543</v>
      </c>
      <c r="G138">
        <v>30862</v>
      </c>
      <c r="H138">
        <v>-24218</v>
      </c>
      <c r="I138">
        <v>6644</v>
      </c>
      <c r="J138">
        <v>0.127</v>
      </c>
      <c r="L138">
        <v>-1362</v>
      </c>
      <c r="M138">
        <v>6056</v>
      </c>
      <c r="N138">
        <v>4102</v>
      </c>
      <c r="O138">
        <v>4100</v>
      </c>
      <c r="P138">
        <v>-0.16300000000000001</v>
      </c>
      <c r="W138">
        <v>10185</v>
      </c>
    </row>
    <row r="139" spans="1:23" x14ac:dyDescent="0.25">
      <c r="A139" t="s">
        <v>450</v>
      </c>
      <c r="B139" t="s">
        <v>153</v>
      </c>
      <c r="C139">
        <v>122958</v>
      </c>
      <c r="D139">
        <v>0.13300000000000001</v>
      </c>
      <c r="F139">
        <v>-95326</v>
      </c>
      <c r="G139">
        <v>27632</v>
      </c>
      <c r="H139">
        <v>-21738</v>
      </c>
      <c r="I139">
        <v>5895</v>
      </c>
      <c r="J139">
        <v>0.13</v>
      </c>
      <c r="L139">
        <v>-674</v>
      </c>
      <c r="M139">
        <v>6472</v>
      </c>
      <c r="N139">
        <v>4901</v>
      </c>
      <c r="O139">
        <v>4899</v>
      </c>
      <c r="P139">
        <v>0.25</v>
      </c>
      <c r="W139">
        <v>8815</v>
      </c>
    </row>
    <row r="140" spans="1:23" x14ac:dyDescent="0.25">
      <c r="A140" t="s">
        <v>451</v>
      </c>
      <c r="B140" t="s">
        <v>153</v>
      </c>
      <c r="C140">
        <v>108546</v>
      </c>
      <c r="D140">
        <v>6.2E-2</v>
      </c>
      <c r="F140">
        <v>-84592</v>
      </c>
      <c r="G140">
        <v>23954</v>
      </c>
      <c r="H140">
        <v>-18738</v>
      </c>
      <c r="I140">
        <v>5216</v>
      </c>
      <c r="J140">
        <v>4.8000000000000001E-2</v>
      </c>
      <c r="L140">
        <v>-594</v>
      </c>
      <c r="M140">
        <v>5410</v>
      </c>
      <c r="N140">
        <v>3920</v>
      </c>
      <c r="O140">
        <v>3918</v>
      </c>
      <c r="P140">
        <v>2.1999999999999999E-2</v>
      </c>
      <c r="W140">
        <v>7412</v>
      </c>
    </row>
    <row r="141" spans="1:23" x14ac:dyDescent="0.25">
      <c r="A141" t="s">
        <v>452</v>
      </c>
      <c r="B141" t="s">
        <v>153</v>
      </c>
      <c r="C141">
        <v>102174</v>
      </c>
      <c r="D141">
        <v>0.18099999999999999</v>
      </c>
      <c r="F141">
        <v>-82686</v>
      </c>
      <c r="G141">
        <v>19488</v>
      </c>
      <c r="H141">
        <v>-14511</v>
      </c>
      <c r="I141">
        <v>4977</v>
      </c>
      <c r="J141">
        <v>0.28599999999999998</v>
      </c>
      <c r="L141">
        <v>-568</v>
      </c>
      <c r="M141">
        <v>5053</v>
      </c>
      <c r="N141">
        <v>3836</v>
      </c>
      <c r="O141">
        <v>3834</v>
      </c>
      <c r="P141">
        <v>0.33200000000000002</v>
      </c>
      <c r="W141">
        <v>6420</v>
      </c>
    </row>
    <row r="142" spans="1:23" x14ac:dyDescent="0.25">
      <c r="A142" t="s">
        <v>346</v>
      </c>
      <c r="B142" t="s">
        <v>159</v>
      </c>
      <c r="C142">
        <v>274253</v>
      </c>
      <c r="D142">
        <v>-9.8000000000000004E-2</v>
      </c>
      <c r="F142">
        <v>-259001</v>
      </c>
      <c r="G142">
        <v>15252</v>
      </c>
      <c r="H142">
        <v>-13069</v>
      </c>
      <c r="I142">
        <v>2183</v>
      </c>
      <c r="J142">
        <v>1.19</v>
      </c>
      <c r="L142">
        <v>-904</v>
      </c>
      <c r="M142">
        <v>3932</v>
      </c>
      <c r="N142">
        <v>3052</v>
      </c>
      <c r="O142">
        <v>2812</v>
      </c>
      <c r="P142">
        <v>0.94</v>
      </c>
      <c r="W142">
        <v>4288</v>
      </c>
    </row>
    <row r="143" spans="1:23" x14ac:dyDescent="0.25">
      <c r="A143" t="s">
        <v>449</v>
      </c>
      <c r="B143" t="s">
        <v>159</v>
      </c>
      <c r="C143">
        <v>304064</v>
      </c>
      <c r="D143">
        <v>0.79900000000000004</v>
      </c>
      <c r="F143">
        <v>-291744</v>
      </c>
      <c r="G143">
        <v>12320</v>
      </c>
      <c r="H143">
        <v>-11323</v>
      </c>
      <c r="I143">
        <v>997</v>
      </c>
      <c r="J143">
        <v>-0.64200000000000002</v>
      </c>
      <c r="L143">
        <v>-644</v>
      </c>
      <c r="M143">
        <v>2270</v>
      </c>
      <c r="N143">
        <v>1902</v>
      </c>
      <c r="O143">
        <v>1450</v>
      </c>
      <c r="P143">
        <v>-0.48899999999999999</v>
      </c>
      <c r="W143">
        <v>3165</v>
      </c>
    </row>
    <row r="144" spans="1:23" x14ac:dyDescent="0.25">
      <c r="A144" t="s">
        <v>450</v>
      </c>
      <c r="B144" t="s">
        <v>159</v>
      </c>
      <c r="C144">
        <v>169009</v>
      </c>
      <c r="D144">
        <v>0.36399999999999999</v>
      </c>
      <c r="F144">
        <v>-156386</v>
      </c>
      <c r="G144">
        <v>12623</v>
      </c>
      <c r="H144">
        <v>-9839</v>
      </c>
      <c r="I144">
        <v>2784</v>
      </c>
      <c r="J144">
        <v>3.4239999999999999</v>
      </c>
      <c r="L144">
        <v>-603</v>
      </c>
      <c r="M144">
        <v>3789</v>
      </c>
      <c r="N144">
        <v>3124</v>
      </c>
      <c r="O144">
        <v>2839</v>
      </c>
      <c r="P144">
        <v>1.8720000000000001</v>
      </c>
      <c r="W144">
        <v>5032</v>
      </c>
    </row>
    <row r="145" spans="1:23" x14ac:dyDescent="0.25">
      <c r="A145" t="s">
        <v>451</v>
      </c>
      <c r="B145" t="s">
        <v>159</v>
      </c>
      <c r="C145">
        <v>123919</v>
      </c>
      <c r="D145">
        <v>-0.34599999999999997</v>
      </c>
      <c r="F145">
        <v>-113879</v>
      </c>
      <c r="G145">
        <v>10040</v>
      </c>
      <c r="H145">
        <v>-9411</v>
      </c>
      <c r="I145">
        <v>629</v>
      </c>
      <c r="J145">
        <v>-0.87</v>
      </c>
      <c r="L145">
        <v>-706</v>
      </c>
      <c r="M145">
        <v>1410</v>
      </c>
      <c r="N145">
        <v>1253</v>
      </c>
      <c r="O145">
        <v>988</v>
      </c>
      <c r="P145">
        <v>-0.76200000000000001</v>
      </c>
      <c r="W145">
        <v>2776</v>
      </c>
    </row>
    <row r="146" spans="1:23" x14ac:dyDescent="0.25">
      <c r="A146" t="s">
        <v>452</v>
      </c>
      <c r="B146" t="s">
        <v>159</v>
      </c>
      <c r="C146">
        <v>189604</v>
      </c>
      <c r="D146">
        <v>-1.2E-2</v>
      </c>
      <c r="F146">
        <v>-175434</v>
      </c>
      <c r="G146">
        <v>14169</v>
      </c>
      <c r="H146">
        <v>-9342</v>
      </c>
      <c r="I146">
        <v>4827</v>
      </c>
      <c r="J146">
        <v>8.0000000000000002E-3</v>
      </c>
      <c r="L146">
        <v>-791</v>
      </c>
      <c r="M146">
        <v>5648</v>
      </c>
      <c r="N146">
        <v>4677</v>
      </c>
      <c r="O146">
        <v>4158</v>
      </c>
      <c r="P146">
        <v>0.109</v>
      </c>
      <c r="W146">
        <v>6858</v>
      </c>
    </row>
    <row r="147" spans="1:23" x14ac:dyDescent="0.25">
      <c r="A147" t="s">
        <v>346</v>
      </c>
      <c r="B147" t="s">
        <v>166</v>
      </c>
      <c r="C147">
        <v>52618</v>
      </c>
      <c r="D147">
        <v>0.19600000000000001</v>
      </c>
      <c r="F147">
        <v>-32288</v>
      </c>
      <c r="G147">
        <v>20330</v>
      </c>
      <c r="H147">
        <v>-11912</v>
      </c>
      <c r="I147">
        <v>8418</v>
      </c>
      <c r="J147">
        <v>0.23899999999999999</v>
      </c>
      <c r="L147">
        <v>-833</v>
      </c>
      <c r="M147">
        <v>9203</v>
      </c>
      <c r="N147">
        <v>7792</v>
      </c>
      <c r="O147">
        <v>6471</v>
      </c>
      <c r="P147">
        <v>0.219</v>
      </c>
      <c r="W147">
        <v>10704</v>
      </c>
    </row>
    <row r="148" spans="1:23" x14ac:dyDescent="0.25">
      <c r="A148" t="s">
        <v>449</v>
      </c>
      <c r="B148" t="s">
        <v>166</v>
      </c>
      <c r="C148">
        <v>44010</v>
      </c>
      <c r="D148">
        <v>0.23400000000000001</v>
      </c>
      <c r="F148">
        <v>-26842</v>
      </c>
      <c r="G148">
        <v>17167</v>
      </c>
      <c r="H148">
        <v>-10373</v>
      </c>
      <c r="I148">
        <v>6795</v>
      </c>
      <c r="J148">
        <v>0.255</v>
      </c>
      <c r="L148">
        <v>-646</v>
      </c>
      <c r="M148">
        <v>7662</v>
      </c>
      <c r="N148">
        <v>6491</v>
      </c>
      <c r="O148">
        <v>5310</v>
      </c>
      <c r="P148">
        <v>0.224</v>
      </c>
      <c r="W148">
        <v>8628</v>
      </c>
    </row>
    <row r="149" spans="1:23" x14ac:dyDescent="0.25">
      <c r="A149" t="s">
        <v>450</v>
      </c>
      <c r="B149" t="s">
        <v>166</v>
      </c>
      <c r="C149">
        <v>35657</v>
      </c>
      <c r="D149">
        <v>0.19500000000000001</v>
      </c>
      <c r="F149">
        <v>-22025</v>
      </c>
      <c r="G149">
        <v>13632</v>
      </c>
      <c r="H149">
        <v>-8217</v>
      </c>
      <c r="I149">
        <v>5415</v>
      </c>
      <c r="J149">
        <v>0.17599999999999999</v>
      </c>
      <c r="L149">
        <v>-484</v>
      </c>
      <c r="M149">
        <v>6337</v>
      </c>
      <c r="N149">
        <v>5349</v>
      </c>
      <c r="O149">
        <v>4337</v>
      </c>
      <c r="P149">
        <v>0.22600000000000001</v>
      </c>
      <c r="W149">
        <v>7059</v>
      </c>
    </row>
    <row r="150" spans="1:23" x14ac:dyDescent="0.25">
      <c r="A150" t="s">
        <v>451</v>
      </c>
      <c r="B150" t="s">
        <v>166</v>
      </c>
      <c r="C150">
        <v>29830</v>
      </c>
      <c r="D150">
        <v>7.5999999999999998E-2</v>
      </c>
      <c r="F150">
        <v>-18017</v>
      </c>
      <c r="G150">
        <v>11814</v>
      </c>
      <c r="H150">
        <v>-7209</v>
      </c>
      <c r="I150">
        <v>4605</v>
      </c>
      <c r="J150">
        <v>0.11</v>
      </c>
      <c r="L150">
        <v>-385</v>
      </c>
      <c r="M150">
        <v>5263</v>
      </c>
      <c r="N150">
        <v>4424</v>
      </c>
      <c r="O150">
        <v>3538</v>
      </c>
      <c r="P150">
        <v>0.128</v>
      </c>
      <c r="W150">
        <v>6095</v>
      </c>
    </row>
    <row r="151" spans="1:23" x14ac:dyDescent="0.25">
      <c r="A151" t="s">
        <v>452</v>
      </c>
      <c r="B151" t="s">
        <v>166</v>
      </c>
      <c r="C151">
        <v>27717</v>
      </c>
      <c r="D151">
        <v>0.19400000000000001</v>
      </c>
      <c r="F151">
        <v>-17005</v>
      </c>
      <c r="G151">
        <v>10712</v>
      </c>
      <c r="H151">
        <v>-6565</v>
      </c>
      <c r="I151">
        <v>4147</v>
      </c>
      <c r="J151">
        <v>0.32800000000000001</v>
      </c>
      <c r="L151">
        <v>-359</v>
      </c>
      <c r="M151">
        <v>4665</v>
      </c>
      <c r="N151">
        <v>3912</v>
      </c>
      <c r="O151">
        <v>3135</v>
      </c>
      <c r="P151">
        <v>0.19700000000000001</v>
      </c>
      <c r="W151">
        <v>5501</v>
      </c>
    </row>
    <row r="152" spans="1:23" x14ac:dyDescent="0.25">
      <c r="A152" t="s">
        <v>346</v>
      </c>
      <c r="B152" t="s">
        <v>172</v>
      </c>
      <c r="C152">
        <v>4012</v>
      </c>
      <c r="D152">
        <v>-0.115</v>
      </c>
      <c r="F152">
        <v>-2801</v>
      </c>
      <c r="G152">
        <v>1211</v>
      </c>
      <c r="H152">
        <v>-639</v>
      </c>
      <c r="I152">
        <v>572</v>
      </c>
      <c r="J152">
        <v>-7.8E-2</v>
      </c>
      <c r="L152">
        <v>-1593</v>
      </c>
      <c r="M152">
        <v>267</v>
      </c>
      <c r="N152">
        <v>188</v>
      </c>
      <c r="O152">
        <v>75</v>
      </c>
      <c r="P152">
        <v>-0.78500000000000003</v>
      </c>
      <c r="W152">
        <v>1187</v>
      </c>
    </row>
    <row r="153" spans="1:23" x14ac:dyDescent="0.25">
      <c r="A153" t="s">
        <v>449</v>
      </c>
      <c r="B153" t="s">
        <v>172</v>
      </c>
      <c r="C153">
        <v>4531</v>
      </c>
      <c r="D153">
        <v>0.75</v>
      </c>
      <c r="F153">
        <v>-3212</v>
      </c>
      <c r="G153">
        <v>1320</v>
      </c>
      <c r="H153">
        <v>-699</v>
      </c>
      <c r="I153">
        <v>620</v>
      </c>
      <c r="J153">
        <v>0.316</v>
      </c>
      <c r="L153">
        <v>-1435</v>
      </c>
      <c r="M153">
        <v>790</v>
      </c>
      <c r="N153">
        <v>541</v>
      </c>
      <c r="O153">
        <v>350</v>
      </c>
      <c r="P153">
        <v>-0.42599999999999999</v>
      </c>
      <c r="W153">
        <v>1187</v>
      </c>
    </row>
    <row r="154" spans="1:23" x14ac:dyDescent="0.25">
      <c r="A154" t="s">
        <v>450</v>
      </c>
      <c r="B154" t="s">
        <v>172</v>
      </c>
      <c r="C154">
        <v>2589</v>
      </c>
      <c r="D154">
        <v>0.39600000000000002</v>
      </c>
      <c r="F154">
        <v>-1650</v>
      </c>
      <c r="G154">
        <v>939</v>
      </c>
      <c r="H154">
        <v>-468</v>
      </c>
      <c r="I154">
        <v>471</v>
      </c>
      <c r="J154">
        <v>4.3959999999999999</v>
      </c>
      <c r="L154">
        <v>-1012</v>
      </c>
      <c r="M154">
        <v>1266</v>
      </c>
      <c r="N154">
        <v>1000</v>
      </c>
      <c r="O154">
        <v>609</v>
      </c>
      <c r="P154">
        <v>1.881</v>
      </c>
      <c r="W154">
        <v>873</v>
      </c>
    </row>
    <row r="155" spans="1:23" x14ac:dyDescent="0.25">
      <c r="A155" t="s">
        <v>451</v>
      </c>
      <c r="B155" t="s">
        <v>172</v>
      </c>
      <c r="C155">
        <v>1855</v>
      </c>
      <c r="D155">
        <v>0.17699999999999999</v>
      </c>
      <c r="F155">
        <v>-1435</v>
      </c>
      <c r="G155">
        <v>420</v>
      </c>
      <c r="H155">
        <v>-333</v>
      </c>
      <c r="I155">
        <v>87</v>
      </c>
      <c r="J155">
        <v>1.77</v>
      </c>
      <c r="L155">
        <v>-303</v>
      </c>
      <c r="M155">
        <v>333</v>
      </c>
      <c r="N155">
        <v>266</v>
      </c>
      <c r="O155">
        <v>211</v>
      </c>
      <c r="P155">
        <v>0.84699999999999998</v>
      </c>
      <c r="W155">
        <v>169</v>
      </c>
    </row>
    <row r="156" spans="1:23" x14ac:dyDescent="0.25">
      <c r="A156" t="s">
        <v>452</v>
      </c>
      <c r="B156" t="s">
        <v>172</v>
      </c>
      <c r="C156">
        <v>1576</v>
      </c>
      <c r="D156">
        <v>0.41499999999999998</v>
      </c>
      <c r="F156">
        <v>-1297</v>
      </c>
      <c r="G156">
        <v>279</v>
      </c>
      <c r="H156">
        <v>-248</v>
      </c>
      <c r="I156">
        <v>32</v>
      </c>
      <c r="J156">
        <v>-0.48399999999999999</v>
      </c>
      <c r="L156">
        <v>-176</v>
      </c>
      <c r="M156">
        <v>192</v>
      </c>
      <c r="N156">
        <v>141</v>
      </c>
      <c r="O156">
        <v>114</v>
      </c>
      <c r="W156">
        <v>60</v>
      </c>
    </row>
    <row r="157" spans="1:23" x14ac:dyDescent="0.25">
      <c r="A157" t="s">
        <v>346</v>
      </c>
      <c r="B157" t="s">
        <v>176</v>
      </c>
      <c r="C157">
        <v>944</v>
      </c>
      <c r="D157">
        <v>0.11</v>
      </c>
      <c r="F157">
        <v>-329</v>
      </c>
      <c r="G157">
        <v>615</v>
      </c>
      <c r="H157">
        <v>-84</v>
      </c>
      <c r="I157">
        <v>532</v>
      </c>
      <c r="J157">
        <v>0.21299999999999999</v>
      </c>
      <c r="L157">
        <v>0</v>
      </c>
      <c r="M157">
        <v>542</v>
      </c>
      <c r="N157">
        <v>445</v>
      </c>
      <c r="O157">
        <v>445</v>
      </c>
      <c r="P157">
        <v>0.39800000000000002</v>
      </c>
      <c r="W157">
        <v>552</v>
      </c>
    </row>
    <row r="158" spans="1:23" x14ac:dyDescent="0.25">
      <c r="A158" t="s">
        <v>449</v>
      </c>
      <c r="B158" t="s">
        <v>176</v>
      </c>
      <c r="C158">
        <v>850</v>
      </c>
      <c r="D158">
        <v>-0.38500000000000001</v>
      </c>
      <c r="F158">
        <v>-335</v>
      </c>
      <c r="G158">
        <v>515</v>
      </c>
      <c r="H158">
        <v>-77</v>
      </c>
      <c r="I158">
        <v>438</v>
      </c>
      <c r="J158">
        <v>-0.55000000000000004</v>
      </c>
      <c r="L158">
        <v>0</v>
      </c>
      <c r="M158">
        <v>442</v>
      </c>
      <c r="N158">
        <v>318</v>
      </c>
      <c r="O158">
        <v>318</v>
      </c>
      <c r="P158">
        <v>-0.624</v>
      </c>
      <c r="W158">
        <v>455</v>
      </c>
    </row>
    <row r="159" spans="1:23" x14ac:dyDescent="0.25">
      <c r="A159" t="s">
        <v>450</v>
      </c>
      <c r="B159" t="s">
        <v>176</v>
      </c>
      <c r="C159">
        <v>1383</v>
      </c>
      <c r="D159">
        <v>2.4279999999999999</v>
      </c>
      <c r="F159">
        <v>-349</v>
      </c>
      <c r="G159">
        <v>1035</v>
      </c>
      <c r="H159">
        <v>-60</v>
      </c>
      <c r="I159">
        <v>975</v>
      </c>
      <c r="J159">
        <v>3.7069999999999999</v>
      </c>
      <c r="L159">
        <v>0</v>
      </c>
      <c r="M159">
        <v>981</v>
      </c>
      <c r="N159">
        <v>846</v>
      </c>
      <c r="O159">
        <v>846</v>
      </c>
      <c r="P159">
        <v>3.96</v>
      </c>
      <c r="W159">
        <v>989</v>
      </c>
    </row>
    <row r="160" spans="1:23" x14ac:dyDescent="0.25">
      <c r="A160" t="s">
        <v>451</v>
      </c>
      <c r="B160" t="s">
        <v>176</v>
      </c>
      <c r="C160">
        <v>404</v>
      </c>
      <c r="D160">
        <v>4.3999999999999997E-2</v>
      </c>
      <c r="F160">
        <v>-143</v>
      </c>
      <c r="G160">
        <v>260</v>
      </c>
      <c r="H160">
        <v>-53</v>
      </c>
      <c r="I160">
        <v>207</v>
      </c>
      <c r="J160">
        <v>-8.7999999999999995E-2</v>
      </c>
      <c r="L160">
        <v>0</v>
      </c>
      <c r="M160">
        <v>221</v>
      </c>
      <c r="N160">
        <v>171</v>
      </c>
      <c r="O160">
        <v>171</v>
      </c>
      <c r="P160">
        <v>-0.20399999999999999</v>
      </c>
      <c r="W160">
        <v>219</v>
      </c>
    </row>
    <row r="161" spans="1:23" x14ac:dyDescent="0.25">
      <c r="A161" t="s">
        <v>452</v>
      </c>
      <c r="B161" t="s">
        <v>176</v>
      </c>
      <c r="C161">
        <v>387</v>
      </c>
      <c r="D161">
        <v>-0.44400000000000001</v>
      </c>
      <c r="F161">
        <v>-108</v>
      </c>
      <c r="G161">
        <v>279</v>
      </c>
      <c r="H161">
        <v>-52</v>
      </c>
      <c r="I161">
        <v>227</v>
      </c>
      <c r="J161">
        <v>-0.55400000000000005</v>
      </c>
      <c r="L161">
        <v>0</v>
      </c>
      <c r="M161">
        <v>255</v>
      </c>
      <c r="N161">
        <v>214</v>
      </c>
      <c r="O161">
        <v>214</v>
      </c>
      <c r="P161">
        <v>-0.56299999999999994</v>
      </c>
      <c r="W161">
        <v>240</v>
      </c>
    </row>
    <row r="162" spans="1:23" x14ac:dyDescent="0.25">
      <c r="A162" t="s">
        <v>346</v>
      </c>
      <c r="B162" t="s">
        <v>179</v>
      </c>
      <c r="C162">
        <v>2903</v>
      </c>
      <c r="D162">
        <v>-0.25600000000000001</v>
      </c>
      <c r="F162">
        <v>-1696</v>
      </c>
      <c r="G162">
        <v>1207</v>
      </c>
      <c r="H162">
        <v>-367</v>
      </c>
      <c r="I162">
        <v>840</v>
      </c>
      <c r="J162">
        <v>-0.21099999999999999</v>
      </c>
      <c r="L162">
        <v>0</v>
      </c>
      <c r="M162">
        <v>842</v>
      </c>
      <c r="N162">
        <v>674</v>
      </c>
      <c r="O162">
        <v>674</v>
      </c>
      <c r="P162">
        <v>-0.20899999999999999</v>
      </c>
      <c r="W162">
        <v>871</v>
      </c>
    </row>
    <row r="163" spans="1:23" x14ac:dyDescent="0.25">
      <c r="A163" t="s">
        <v>449</v>
      </c>
      <c r="B163" t="s">
        <v>179</v>
      </c>
      <c r="C163">
        <v>3901</v>
      </c>
      <c r="D163">
        <v>-0.125</v>
      </c>
      <c r="F163">
        <v>-2486</v>
      </c>
      <c r="G163">
        <v>1415</v>
      </c>
      <c r="H163">
        <v>-351</v>
      </c>
      <c r="I163">
        <v>1064</v>
      </c>
      <c r="J163">
        <v>-0.255</v>
      </c>
      <c r="L163">
        <v>0</v>
      </c>
      <c r="M163">
        <v>1068</v>
      </c>
      <c r="N163">
        <v>852</v>
      </c>
      <c r="O163">
        <v>852</v>
      </c>
      <c r="P163">
        <v>-0.25700000000000001</v>
      </c>
      <c r="W163">
        <v>1090</v>
      </c>
    </row>
    <row r="164" spans="1:23" x14ac:dyDescent="0.25">
      <c r="A164" t="s">
        <v>450</v>
      </c>
      <c r="B164" t="s">
        <v>179</v>
      </c>
      <c r="C164">
        <v>4460</v>
      </c>
      <c r="D164">
        <v>0.98399999999999999</v>
      </c>
      <c r="F164">
        <v>-2735</v>
      </c>
      <c r="G164">
        <v>1725</v>
      </c>
      <c r="H164">
        <v>-297</v>
      </c>
      <c r="I164">
        <v>1428</v>
      </c>
      <c r="J164">
        <v>1.1679999999999999</v>
      </c>
      <c r="L164">
        <v>0</v>
      </c>
      <c r="M164">
        <v>1430</v>
      </c>
      <c r="N164">
        <v>1147</v>
      </c>
      <c r="O164">
        <v>1147</v>
      </c>
      <c r="P164">
        <v>1.1619999999999999</v>
      </c>
      <c r="W164">
        <v>1452</v>
      </c>
    </row>
    <row r="165" spans="1:23" x14ac:dyDescent="0.25">
      <c r="A165" t="s">
        <v>451</v>
      </c>
      <c r="B165" t="s">
        <v>179</v>
      </c>
      <c r="C165">
        <v>2248</v>
      </c>
      <c r="D165">
        <v>0.441</v>
      </c>
      <c r="F165">
        <v>-1373</v>
      </c>
      <c r="G165">
        <v>875</v>
      </c>
      <c r="H165">
        <v>-216</v>
      </c>
      <c r="I165">
        <v>659</v>
      </c>
      <c r="J165">
        <v>0.245</v>
      </c>
      <c r="L165">
        <v>0</v>
      </c>
      <c r="M165">
        <v>660</v>
      </c>
      <c r="N165">
        <v>530</v>
      </c>
      <c r="O165">
        <v>530</v>
      </c>
      <c r="P165">
        <v>0.22600000000000001</v>
      </c>
      <c r="W165">
        <v>687</v>
      </c>
    </row>
    <row r="166" spans="1:23" x14ac:dyDescent="0.25">
      <c r="A166" t="s">
        <v>452</v>
      </c>
      <c r="B166" t="s">
        <v>179</v>
      </c>
      <c r="C166">
        <v>1560</v>
      </c>
      <c r="D166">
        <v>-0.33600000000000002</v>
      </c>
      <c r="F166">
        <v>-844</v>
      </c>
      <c r="G166">
        <v>716</v>
      </c>
      <c r="H166">
        <v>-187</v>
      </c>
      <c r="I166">
        <v>529</v>
      </c>
      <c r="J166">
        <v>-0.37</v>
      </c>
      <c r="L166">
        <v>0</v>
      </c>
      <c r="M166">
        <v>531</v>
      </c>
      <c r="N166">
        <v>433</v>
      </c>
      <c r="O166">
        <v>433</v>
      </c>
      <c r="P166">
        <v>-0.36</v>
      </c>
      <c r="W166">
        <v>554</v>
      </c>
    </row>
    <row r="167" spans="1:23" x14ac:dyDescent="0.25">
      <c r="A167" t="s">
        <v>346</v>
      </c>
      <c r="B167" t="s">
        <v>182</v>
      </c>
      <c r="C167">
        <v>2472</v>
      </c>
      <c r="D167">
        <v>-0.217</v>
      </c>
      <c r="F167">
        <v>-1064</v>
      </c>
      <c r="G167">
        <v>1409</v>
      </c>
      <c r="H167">
        <v>-122</v>
      </c>
      <c r="I167">
        <v>1286</v>
      </c>
      <c r="J167">
        <v>-0.23499999999999999</v>
      </c>
      <c r="L167">
        <v>-563</v>
      </c>
      <c r="M167">
        <v>570</v>
      </c>
      <c r="N167">
        <v>492</v>
      </c>
      <c r="O167">
        <v>492</v>
      </c>
      <c r="P167">
        <v>-0.434</v>
      </c>
      <c r="W167">
        <v>1296</v>
      </c>
    </row>
    <row r="168" spans="1:23" x14ac:dyDescent="0.25">
      <c r="A168" t="s">
        <v>449</v>
      </c>
      <c r="B168" t="s">
        <v>182</v>
      </c>
      <c r="C168">
        <v>3156</v>
      </c>
      <c r="D168">
        <v>-0.14899999999999999</v>
      </c>
      <c r="F168">
        <v>-1399</v>
      </c>
      <c r="G168">
        <v>1758</v>
      </c>
      <c r="H168">
        <v>-77</v>
      </c>
      <c r="I168">
        <v>1681</v>
      </c>
      <c r="J168">
        <v>-0.23400000000000001</v>
      </c>
      <c r="L168">
        <v>-477</v>
      </c>
      <c r="M168">
        <v>1060</v>
      </c>
      <c r="N168">
        <v>869</v>
      </c>
      <c r="O168">
        <v>869</v>
      </c>
      <c r="P168">
        <v>-0.42</v>
      </c>
      <c r="W168">
        <v>1691</v>
      </c>
    </row>
    <row r="169" spans="1:23" x14ac:dyDescent="0.25">
      <c r="A169" t="s">
        <v>450</v>
      </c>
      <c r="B169" t="s">
        <v>182</v>
      </c>
      <c r="C169">
        <v>3707</v>
      </c>
      <c r="D169">
        <v>1.143</v>
      </c>
      <c r="F169">
        <v>-1326</v>
      </c>
      <c r="G169">
        <v>2381</v>
      </c>
      <c r="H169">
        <v>-188</v>
      </c>
      <c r="I169">
        <v>2193</v>
      </c>
      <c r="J169">
        <v>0.93200000000000005</v>
      </c>
      <c r="L169">
        <v>-331</v>
      </c>
      <c r="M169">
        <v>1851</v>
      </c>
      <c r="N169">
        <v>1499</v>
      </c>
      <c r="O169">
        <v>1499</v>
      </c>
      <c r="P169">
        <v>0.94899999999999995</v>
      </c>
      <c r="W169">
        <v>2201</v>
      </c>
    </row>
    <row r="170" spans="1:23" x14ac:dyDescent="0.25">
      <c r="A170" t="s">
        <v>451</v>
      </c>
      <c r="B170" t="s">
        <v>182</v>
      </c>
      <c r="C170">
        <v>1730</v>
      </c>
      <c r="D170">
        <v>0.122</v>
      </c>
      <c r="F170">
        <v>-522</v>
      </c>
      <c r="G170">
        <v>1208</v>
      </c>
      <c r="H170">
        <v>-72</v>
      </c>
      <c r="I170">
        <v>1135</v>
      </c>
      <c r="J170">
        <v>0.123</v>
      </c>
      <c r="L170">
        <v>-174</v>
      </c>
      <c r="M170">
        <v>951</v>
      </c>
      <c r="N170">
        <v>769</v>
      </c>
      <c r="O170">
        <v>769</v>
      </c>
      <c r="P170">
        <v>0.109</v>
      </c>
      <c r="W170">
        <v>1146</v>
      </c>
    </row>
    <row r="171" spans="1:23" x14ac:dyDescent="0.25">
      <c r="A171" t="s">
        <v>452</v>
      </c>
      <c r="B171" t="s">
        <v>182</v>
      </c>
      <c r="C171">
        <v>1541</v>
      </c>
      <c r="D171">
        <v>-0.154</v>
      </c>
      <c r="F171">
        <v>-463</v>
      </c>
      <c r="G171">
        <v>1078</v>
      </c>
      <c r="H171">
        <v>-67</v>
      </c>
      <c r="I171">
        <v>1011</v>
      </c>
      <c r="J171">
        <v>-0.19600000000000001</v>
      </c>
      <c r="L171">
        <v>-165</v>
      </c>
      <c r="M171">
        <v>855</v>
      </c>
      <c r="N171">
        <v>693</v>
      </c>
      <c r="O171">
        <v>693</v>
      </c>
      <c r="P171">
        <v>-0.16900000000000001</v>
      </c>
      <c r="W171">
        <v>1023</v>
      </c>
    </row>
    <row r="172" spans="1:23" x14ac:dyDescent="0.25">
      <c r="A172" t="s">
        <v>346</v>
      </c>
      <c r="B172" t="s">
        <v>185</v>
      </c>
      <c r="C172">
        <v>1624</v>
      </c>
      <c r="D172">
        <v>0.36799999999999999</v>
      </c>
      <c r="F172">
        <v>-394</v>
      </c>
      <c r="G172">
        <v>1230</v>
      </c>
      <c r="H172">
        <v>-39</v>
      </c>
      <c r="I172">
        <v>1192</v>
      </c>
      <c r="J172">
        <v>1.931</v>
      </c>
      <c r="L172">
        <v>0</v>
      </c>
      <c r="M172">
        <v>1199</v>
      </c>
      <c r="N172">
        <v>966</v>
      </c>
      <c r="O172">
        <v>966</v>
      </c>
      <c r="P172">
        <v>2.0979999999999999</v>
      </c>
      <c r="W172">
        <v>1194</v>
      </c>
    </row>
    <row r="173" spans="1:23" x14ac:dyDescent="0.25">
      <c r="A173" t="s">
        <v>449</v>
      </c>
      <c r="B173" t="s">
        <v>185</v>
      </c>
      <c r="C173">
        <v>1187</v>
      </c>
      <c r="D173">
        <v>-0.24299999999999999</v>
      </c>
      <c r="F173">
        <v>-755</v>
      </c>
      <c r="G173">
        <v>433</v>
      </c>
      <c r="H173">
        <v>-26</v>
      </c>
      <c r="I173">
        <v>407</v>
      </c>
      <c r="J173">
        <v>-0.57299999999999995</v>
      </c>
      <c r="L173">
        <v>-38</v>
      </c>
      <c r="M173">
        <v>376</v>
      </c>
      <c r="N173">
        <v>312</v>
      </c>
      <c r="O173">
        <v>312</v>
      </c>
      <c r="P173">
        <v>-0.57599999999999996</v>
      </c>
      <c r="W173">
        <v>408</v>
      </c>
    </row>
    <row r="174" spans="1:23" x14ac:dyDescent="0.25">
      <c r="A174" t="s">
        <v>450</v>
      </c>
      <c r="B174" t="s">
        <v>185</v>
      </c>
      <c r="C174">
        <v>1570</v>
      </c>
      <c r="D174">
        <v>1.1850000000000001</v>
      </c>
      <c r="F174">
        <v>-597</v>
      </c>
      <c r="G174">
        <v>972</v>
      </c>
      <c r="H174">
        <v>-19</v>
      </c>
      <c r="I174">
        <v>953</v>
      </c>
      <c r="J174">
        <v>1.29</v>
      </c>
      <c r="L174">
        <v>-50</v>
      </c>
      <c r="M174">
        <v>907</v>
      </c>
      <c r="N174">
        <v>736</v>
      </c>
      <c r="O174">
        <v>736</v>
      </c>
      <c r="P174">
        <v>1.24</v>
      </c>
      <c r="W174">
        <v>954</v>
      </c>
    </row>
    <row r="175" spans="1:23" x14ac:dyDescent="0.25">
      <c r="A175" t="s">
        <v>451</v>
      </c>
      <c r="B175" t="s">
        <v>185</v>
      </c>
      <c r="C175">
        <v>718</v>
      </c>
      <c r="D175">
        <v>0.64400000000000002</v>
      </c>
      <c r="F175">
        <v>-285</v>
      </c>
      <c r="G175">
        <v>434</v>
      </c>
      <c r="H175">
        <v>-17</v>
      </c>
      <c r="I175">
        <v>416</v>
      </c>
      <c r="J175">
        <v>1.3009999999999999</v>
      </c>
      <c r="L175">
        <v>-22</v>
      </c>
      <c r="M175">
        <v>410</v>
      </c>
      <c r="N175">
        <v>328</v>
      </c>
      <c r="O175">
        <v>328</v>
      </c>
      <c r="P175">
        <v>1.8220000000000001</v>
      </c>
      <c r="W175">
        <v>418</v>
      </c>
    </row>
    <row r="176" spans="1:23" x14ac:dyDescent="0.25">
      <c r="A176" t="s">
        <v>452</v>
      </c>
      <c r="B176" t="s">
        <v>185</v>
      </c>
      <c r="C176">
        <v>437</v>
      </c>
      <c r="D176">
        <v>-3.4000000000000002E-2</v>
      </c>
      <c r="F176">
        <v>-237</v>
      </c>
      <c r="G176">
        <v>200</v>
      </c>
      <c r="H176">
        <v>-19</v>
      </c>
      <c r="I176">
        <v>181</v>
      </c>
      <c r="J176">
        <v>-0.35899999999999999</v>
      </c>
      <c r="L176">
        <v>-43</v>
      </c>
      <c r="M176">
        <v>142</v>
      </c>
      <c r="N176">
        <v>116</v>
      </c>
      <c r="O176">
        <v>116</v>
      </c>
      <c r="P176">
        <v>-0.46300000000000002</v>
      </c>
      <c r="W176">
        <v>183</v>
      </c>
    </row>
    <row r="177" spans="1:23" x14ac:dyDescent="0.25">
      <c r="A177" t="s">
        <v>346</v>
      </c>
      <c r="B177" t="s">
        <v>188</v>
      </c>
      <c r="C177">
        <v>6561</v>
      </c>
      <c r="D177">
        <v>-3.9E-2</v>
      </c>
      <c r="F177">
        <v>-2194</v>
      </c>
      <c r="G177">
        <v>4367</v>
      </c>
      <c r="H177">
        <v>-430</v>
      </c>
      <c r="I177">
        <v>3937</v>
      </c>
      <c r="J177">
        <v>0.5</v>
      </c>
      <c r="L177">
        <v>-1444</v>
      </c>
      <c r="M177">
        <v>2482</v>
      </c>
      <c r="N177">
        <v>2018</v>
      </c>
      <c r="O177">
        <v>2018</v>
      </c>
      <c r="P177">
        <v>0.65300000000000002</v>
      </c>
      <c r="W177">
        <v>3982</v>
      </c>
    </row>
    <row r="178" spans="1:23" x14ac:dyDescent="0.25">
      <c r="A178" t="s">
        <v>449</v>
      </c>
      <c r="B178" t="s">
        <v>188</v>
      </c>
      <c r="C178">
        <v>6829</v>
      </c>
      <c r="D178">
        <v>0.13100000000000001</v>
      </c>
      <c r="F178">
        <v>-3826</v>
      </c>
      <c r="G178">
        <v>3003</v>
      </c>
      <c r="H178">
        <v>-379</v>
      </c>
      <c r="I178">
        <v>2624</v>
      </c>
      <c r="J178">
        <v>-0.23100000000000001</v>
      </c>
      <c r="L178">
        <v>-959</v>
      </c>
      <c r="M178">
        <v>1535</v>
      </c>
      <c r="N178">
        <v>1220</v>
      </c>
      <c r="O178">
        <v>1220</v>
      </c>
      <c r="P178">
        <v>-0.48799999999999999</v>
      </c>
      <c r="W178">
        <v>2652</v>
      </c>
    </row>
    <row r="179" spans="1:23" x14ac:dyDescent="0.25">
      <c r="A179" t="s">
        <v>450</v>
      </c>
      <c r="B179" t="s">
        <v>188</v>
      </c>
      <c r="C179">
        <v>6039</v>
      </c>
      <c r="D179">
        <v>1.829</v>
      </c>
      <c r="F179">
        <v>-2325</v>
      </c>
      <c r="G179">
        <v>3715</v>
      </c>
      <c r="H179">
        <v>-300</v>
      </c>
      <c r="I179">
        <v>3414</v>
      </c>
      <c r="J179">
        <v>1.7689999999999999</v>
      </c>
      <c r="L179">
        <v>-414</v>
      </c>
      <c r="M179">
        <v>2980</v>
      </c>
      <c r="N179">
        <v>2383</v>
      </c>
      <c r="O179">
        <v>2383</v>
      </c>
      <c r="P179">
        <v>2.44</v>
      </c>
      <c r="W179">
        <v>3437</v>
      </c>
    </row>
    <row r="180" spans="1:23" x14ac:dyDescent="0.25">
      <c r="A180" t="s">
        <v>451</v>
      </c>
      <c r="B180" t="s">
        <v>188</v>
      </c>
      <c r="C180">
        <v>2135</v>
      </c>
      <c r="D180">
        <v>0.42099999999999999</v>
      </c>
      <c r="F180">
        <v>-543</v>
      </c>
      <c r="G180">
        <v>1591</v>
      </c>
      <c r="H180">
        <v>-358</v>
      </c>
      <c r="I180">
        <v>1233</v>
      </c>
      <c r="J180">
        <v>0.38500000000000001</v>
      </c>
      <c r="L180">
        <v>-369</v>
      </c>
      <c r="M180">
        <v>862</v>
      </c>
      <c r="N180">
        <v>693</v>
      </c>
      <c r="O180">
        <v>693</v>
      </c>
      <c r="P180">
        <v>0.81</v>
      </c>
      <c r="W180">
        <v>1253</v>
      </c>
    </row>
    <row r="181" spans="1:23" x14ac:dyDescent="0.25">
      <c r="A181" t="s">
        <v>452</v>
      </c>
      <c r="B181" t="s">
        <v>188</v>
      </c>
      <c r="C181">
        <v>1502</v>
      </c>
      <c r="D181">
        <v>-2.4E-2</v>
      </c>
      <c r="F181">
        <v>-302</v>
      </c>
      <c r="G181">
        <v>1200</v>
      </c>
      <c r="H181">
        <v>-309</v>
      </c>
      <c r="I181">
        <v>891</v>
      </c>
      <c r="J181">
        <v>0.42899999999999999</v>
      </c>
      <c r="L181">
        <v>-436</v>
      </c>
      <c r="M181">
        <v>480</v>
      </c>
      <c r="N181">
        <v>383</v>
      </c>
      <c r="O181">
        <v>383</v>
      </c>
      <c r="P181">
        <v>2.5999999999999999E-2</v>
      </c>
      <c r="W181">
        <v>911</v>
      </c>
    </row>
    <row r="182" spans="1:23" x14ac:dyDescent="0.25">
      <c r="A182" t="s">
        <v>346</v>
      </c>
      <c r="B182" t="s">
        <v>191</v>
      </c>
      <c r="C182">
        <v>3891</v>
      </c>
      <c r="D182">
        <v>-0.371</v>
      </c>
      <c r="F182">
        <v>-2914</v>
      </c>
      <c r="G182">
        <v>977</v>
      </c>
      <c r="H182">
        <v>-571</v>
      </c>
      <c r="I182">
        <v>406</v>
      </c>
      <c r="J182">
        <v>0.47299999999999998</v>
      </c>
      <c r="L182">
        <v>-119</v>
      </c>
      <c r="M182">
        <v>582</v>
      </c>
      <c r="N182">
        <v>460</v>
      </c>
      <c r="O182">
        <v>175</v>
      </c>
      <c r="P182">
        <v>8.2460000000000004</v>
      </c>
      <c r="W182">
        <v>412</v>
      </c>
    </row>
    <row r="183" spans="1:23" x14ac:dyDescent="0.25">
      <c r="A183" t="s">
        <v>449</v>
      </c>
      <c r="B183" t="s">
        <v>191</v>
      </c>
      <c r="C183">
        <v>6189</v>
      </c>
      <c r="D183">
        <v>2.4220000000000002</v>
      </c>
      <c r="F183">
        <v>-5141</v>
      </c>
      <c r="G183">
        <v>1047</v>
      </c>
      <c r="H183">
        <v>-771</v>
      </c>
      <c r="I183">
        <v>276</v>
      </c>
      <c r="J183">
        <v>2.5539999999999998</v>
      </c>
      <c r="L183">
        <v>-160</v>
      </c>
      <c r="M183">
        <v>219</v>
      </c>
      <c r="N183">
        <v>97</v>
      </c>
      <c r="O183">
        <v>19</v>
      </c>
      <c r="P183">
        <v>-0.95499999999999996</v>
      </c>
      <c r="W183">
        <v>282</v>
      </c>
    </row>
    <row r="184" spans="1:23" x14ac:dyDescent="0.25">
      <c r="A184" t="s">
        <v>450</v>
      </c>
      <c r="B184" t="s">
        <v>191</v>
      </c>
      <c r="C184">
        <v>1808</v>
      </c>
      <c r="D184">
        <v>3.1E-2</v>
      </c>
      <c r="F184">
        <v>-1410</v>
      </c>
      <c r="G184">
        <v>399</v>
      </c>
      <c r="H184">
        <v>-321</v>
      </c>
      <c r="I184">
        <v>78</v>
      </c>
      <c r="J184">
        <v>0.40600000000000003</v>
      </c>
      <c r="L184">
        <v>-124</v>
      </c>
      <c r="M184">
        <v>494</v>
      </c>
      <c r="N184">
        <v>421</v>
      </c>
      <c r="O184">
        <v>419</v>
      </c>
      <c r="P184">
        <v>1.0999999999999999E-2</v>
      </c>
      <c r="W184">
        <v>109</v>
      </c>
    </row>
    <row r="185" spans="1:23" x14ac:dyDescent="0.25">
      <c r="A185" t="s">
        <v>451</v>
      </c>
      <c r="B185" t="s">
        <v>191</v>
      </c>
      <c r="C185">
        <v>1754</v>
      </c>
      <c r="D185">
        <v>3.5590000000000002</v>
      </c>
      <c r="F185">
        <v>-1482</v>
      </c>
      <c r="G185">
        <v>272</v>
      </c>
      <c r="H185">
        <v>-217</v>
      </c>
      <c r="I185">
        <v>55</v>
      </c>
      <c r="J185">
        <v>-0.624</v>
      </c>
      <c r="L185">
        <v>-50</v>
      </c>
      <c r="M185">
        <v>479</v>
      </c>
      <c r="N185">
        <v>445</v>
      </c>
      <c r="O185">
        <v>415</v>
      </c>
      <c r="P185">
        <v>0.27</v>
      </c>
      <c r="W185">
        <v>59</v>
      </c>
    </row>
    <row r="186" spans="1:23" x14ac:dyDescent="0.25">
      <c r="A186" t="s">
        <v>452</v>
      </c>
      <c r="B186" t="s">
        <v>191</v>
      </c>
      <c r="C186">
        <v>385</v>
      </c>
      <c r="D186">
        <v>-0.65800000000000003</v>
      </c>
      <c r="F186">
        <v>-104</v>
      </c>
      <c r="G186">
        <v>281</v>
      </c>
      <c r="H186">
        <v>-134</v>
      </c>
      <c r="I186">
        <v>147</v>
      </c>
      <c r="J186">
        <v>-0.49</v>
      </c>
      <c r="L186">
        <v>-38</v>
      </c>
      <c r="M186">
        <v>367</v>
      </c>
      <c r="N186">
        <v>333</v>
      </c>
      <c r="O186">
        <v>326</v>
      </c>
      <c r="P186">
        <v>0.11600000000000001</v>
      </c>
      <c r="W186">
        <v>150</v>
      </c>
    </row>
    <row r="187" spans="1:23" x14ac:dyDescent="0.25">
      <c r="A187" t="s">
        <v>346</v>
      </c>
      <c r="B187" t="s">
        <v>194</v>
      </c>
      <c r="C187">
        <v>933</v>
      </c>
      <c r="D187">
        <v>-0.73199999999999998</v>
      </c>
      <c r="F187">
        <v>-756</v>
      </c>
      <c r="G187">
        <v>177</v>
      </c>
      <c r="H187">
        <v>-151</v>
      </c>
      <c r="I187">
        <v>26</v>
      </c>
      <c r="J187">
        <v>-0.91</v>
      </c>
      <c r="L187">
        <v>-89</v>
      </c>
      <c r="M187">
        <v>5</v>
      </c>
      <c r="N187">
        <v>3</v>
      </c>
      <c r="O187">
        <v>2</v>
      </c>
      <c r="P187">
        <v>-0.98699999999999999</v>
      </c>
      <c r="W187">
        <v>75</v>
      </c>
    </row>
    <row r="188" spans="1:23" x14ac:dyDescent="0.25">
      <c r="A188" t="s">
        <v>449</v>
      </c>
      <c r="B188" t="s">
        <v>194</v>
      </c>
      <c r="C188">
        <v>3476</v>
      </c>
      <c r="D188">
        <v>-0.379</v>
      </c>
      <c r="F188">
        <v>-2630</v>
      </c>
      <c r="G188">
        <v>845</v>
      </c>
      <c r="H188">
        <v>-558</v>
      </c>
      <c r="I188">
        <v>288</v>
      </c>
      <c r="J188">
        <v>-0.55600000000000005</v>
      </c>
      <c r="L188">
        <v>-149</v>
      </c>
      <c r="M188">
        <v>246</v>
      </c>
      <c r="N188">
        <v>194</v>
      </c>
      <c r="O188">
        <v>191</v>
      </c>
      <c r="P188">
        <v>-0.58299999999999996</v>
      </c>
      <c r="W188">
        <v>340</v>
      </c>
    </row>
    <row r="189" spans="1:23" x14ac:dyDescent="0.25">
      <c r="A189" t="s">
        <v>450</v>
      </c>
      <c r="B189" t="s">
        <v>194</v>
      </c>
      <c r="C189">
        <v>5598</v>
      </c>
      <c r="D189">
        <v>1.643</v>
      </c>
      <c r="F189">
        <v>-4486</v>
      </c>
      <c r="G189">
        <v>1111</v>
      </c>
      <c r="H189">
        <v>-463</v>
      </c>
      <c r="I189">
        <v>648</v>
      </c>
      <c r="J189">
        <v>0.77900000000000003</v>
      </c>
      <c r="L189">
        <v>-153</v>
      </c>
      <c r="M189">
        <v>572</v>
      </c>
      <c r="N189">
        <v>450</v>
      </c>
      <c r="O189">
        <v>458</v>
      </c>
      <c r="P189">
        <v>0.55900000000000005</v>
      </c>
      <c r="W189">
        <v>692</v>
      </c>
    </row>
    <row r="190" spans="1:23" x14ac:dyDescent="0.25">
      <c r="A190" t="s">
        <v>451</v>
      </c>
      <c r="B190" t="s">
        <v>194</v>
      </c>
      <c r="C190">
        <v>2117</v>
      </c>
      <c r="D190">
        <v>-8.4000000000000005E-2</v>
      </c>
      <c r="F190">
        <v>-1518</v>
      </c>
      <c r="G190">
        <v>599</v>
      </c>
      <c r="H190">
        <v>-235</v>
      </c>
      <c r="I190">
        <v>364</v>
      </c>
      <c r="J190">
        <v>-0.28599999999999998</v>
      </c>
      <c r="L190">
        <v>-8</v>
      </c>
      <c r="M190">
        <v>374</v>
      </c>
      <c r="N190">
        <v>300</v>
      </c>
      <c r="O190">
        <v>294</v>
      </c>
      <c r="P190">
        <v>-0.24399999999999999</v>
      </c>
      <c r="W190">
        <v>399</v>
      </c>
    </row>
    <row r="191" spans="1:23" x14ac:dyDescent="0.25">
      <c r="A191" t="s">
        <v>452</v>
      </c>
      <c r="B191" t="s">
        <v>194</v>
      </c>
      <c r="C191">
        <v>2312</v>
      </c>
      <c r="D191">
        <v>0.371</v>
      </c>
      <c r="F191">
        <v>-1560</v>
      </c>
      <c r="G191">
        <v>752</v>
      </c>
      <c r="H191">
        <v>-242</v>
      </c>
      <c r="I191">
        <v>510</v>
      </c>
      <c r="J191">
        <v>0.27600000000000002</v>
      </c>
      <c r="L191">
        <v>-22</v>
      </c>
      <c r="M191">
        <v>491</v>
      </c>
      <c r="N191">
        <v>393</v>
      </c>
      <c r="O191">
        <v>389</v>
      </c>
      <c r="P191">
        <v>0.23300000000000001</v>
      </c>
      <c r="W191">
        <v>531</v>
      </c>
    </row>
    <row r="192" spans="1:23" x14ac:dyDescent="0.25">
      <c r="A192" t="s">
        <v>346</v>
      </c>
      <c r="B192" t="s">
        <v>197</v>
      </c>
      <c r="C192">
        <v>1028</v>
      </c>
      <c r="D192">
        <v>-0.45800000000000002</v>
      </c>
      <c r="F192">
        <v>-784</v>
      </c>
      <c r="G192">
        <v>244</v>
      </c>
      <c r="H192">
        <v>-196</v>
      </c>
      <c r="I192">
        <v>48</v>
      </c>
      <c r="J192">
        <v>-0.86599999999999999</v>
      </c>
      <c r="L192">
        <v>-70</v>
      </c>
      <c r="M192">
        <v>217</v>
      </c>
      <c r="N192">
        <v>165</v>
      </c>
      <c r="O192">
        <v>173</v>
      </c>
      <c r="P192">
        <v>0.19800000000000001</v>
      </c>
      <c r="W192">
        <v>48</v>
      </c>
    </row>
    <row r="193" spans="1:23" x14ac:dyDescent="0.25">
      <c r="A193" t="s">
        <v>449</v>
      </c>
      <c r="B193" t="s">
        <v>197</v>
      </c>
      <c r="C193">
        <v>1897</v>
      </c>
      <c r="D193">
        <v>-0.26200000000000001</v>
      </c>
      <c r="F193">
        <v>-1264</v>
      </c>
      <c r="G193">
        <v>632</v>
      </c>
      <c r="H193">
        <v>-276</v>
      </c>
      <c r="I193">
        <v>356</v>
      </c>
      <c r="J193">
        <v>-0.26900000000000002</v>
      </c>
      <c r="L193">
        <v>-243</v>
      </c>
      <c r="M193">
        <v>199</v>
      </c>
      <c r="N193">
        <v>191</v>
      </c>
      <c r="O193">
        <v>144</v>
      </c>
      <c r="P193">
        <v>-0.85399999999999998</v>
      </c>
      <c r="W193">
        <v>421</v>
      </c>
    </row>
    <row r="194" spans="1:23" x14ac:dyDescent="0.25">
      <c r="A194" t="s">
        <v>450</v>
      </c>
      <c r="B194" t="s">
        <v>197</v>
      </c>
      <c r="C194">
        <v>2569</v>
      </c>
      <c r="D194">
        <v>3.3000000000000002E-2</v>
      </c>
      <c r="F194">
        <v>-1729</v>
      </c>
      <c r="G194">
        <v>839</v>
      </c>
      <c r="H194">
        <v>-352</v>
      </c>
      <c r="I194">
        <v>488</v>
      </c>
      <c r="J194">
        <v>0.40899999999999997</v>
      </c>
      <c r="L194">
        <v>-96</v>
      </c>
      <c r="M194">
        <v>1282</v>
      </c>
      <c r="N194">
        <v>990</v>
      </c>
      <c r="O194">
        <v>986</v>
      </c>
      <c r="P194">
        <v>0.38700000000000001</v>
      </c>
      <c r="W194">
        <v>539</v>
      </c>
    </row>
    <row r="195" spans="1:23" x14ac:dyDescent="0.25">
      <c r="A195" t="s">
        <v>451</v>
      </c>
      <c r="B195" t="s">
        <v>197</v>
      </c>
      <c r="C195">
        <v>2487</v>
      </c>
      <c r="D195">
        <v>0.17599999999999999</v>
      </c>
      <c r="F195">
        <v>-1847</v>
      </c>
      <c r="G195">
        <v>640</v>
      </c>
      <c r="H195">
        <v>-294</v>
      </c>
      <c r="I195">
        <v>346</v>
      </c>
      <c r="J195">
        <v>-7.9000000000000001E-2</v>
      </c>
      <c r="L195">
        <v>-37</v>
      </c>
      <c r="M195">
        <v>900</v>
      </c>
      <c r="N195">
        <v>722</v>
      </c>
      <c r="O195">
        <v>711</v>
      </c>
      <c r="P195">
        <v>0.81899999999999995</v>
      </c>
      <c r="W195">
        <v>391</v>
      </c>
    </row>
    <row r="196" spans="1:23" x14ac:dyDescent="0.25">
      <c r="A196" t="s">
        <v>452</v>
      </c>
      <c r="B196" t="s">
        <v>197</v>
      </c>
      <c r="C196">
        <v>2116</v>
      </c>
      <c r="D196">
        <v>-9.8000000000000004E-2</v>
      </c>
      <c r="F196">
        <v>-1475</v>
      </c>
      <c r="G196">
        <v>641</v>
      </c>
      <c r="H196">
        <v>-265</v>
      </c>
      <c r="I196">
        <v>376</v>
      </c>
      <c r="J196">
        <v>0.19700000000000001</v>
      </c>
      <c r="L196">
        <v>-37</v>
      </c>
      <c r="M196">
        <v>471</v>
      </c>
      <c r="N196">
        <v>372</v>
      </c>
      <c r="O196">
        <v>391</v>
      </c>
      <c r="P196">
        <v>0.20699999999999999</v>
      </c>
      <c r="W196">
        <v>414</v>
      </c>
    </row>
    <row r="197" spans="1:23" x14ac:dyDescent="0.25">
      <c r="A197" t="s">
        <v>346</v>
      </c>
      <c r="B197" t="s">
        <v>200</v>
      </c>
      <c r="C197">
        <v>3706</v>
      </c>
      <c r="D197">
        <v>-0.32800000000000001</v>
      </c>
      <c r="F197">
        <v>-2013</v>
      </c>
      <c r="G197">
        <v>1693</v>
      </c>
      <c r="H197">
        <v>-955</v>
      </c>
      <c r="I197">
        <v>738</v>
      </c>
      <c r="J197">
        <v>-0.111</v>
      </c>
      <c r="L197">
        <v>-549</v>
      </c>
      <c r="M197">
        <v>458</v>
      </c>
      <c r="N197">
        <v>155</v>
      </c>
      <c r="O197">
        <v>176</v>
      </c>
      <c r="P197">
        <v>-0.17899999999999999</v>
      </c>
      <c r="W197">
        <v>820</v>
      </c>
    </row>
    <row r="198" spans="1:23" x14ac:dyDescent="0.25">
      <c r="A198" t="s">
        <v>449</v>
      </c>
      <c r="B198" t="s">
        <v>200</v>
      </c>
      <c r="C198">
        <v>5512</v>
      </c>
      <c r="D198">
        <v>-0.45400000000000001</v>
      </c>
      <c r="F198">
        <v>-2542</v>
      </c>
      <c r="G198">
        <v>2970</v>
      </c>
      <c r="H198">
        <v>-2140</v>
      </c>
      <c r="I198">
        <v>830</v>
      </c>
      <c r="J198">
        <v>-0.69399999999999995</v>
      </c>
      <c r="L198">
        <v>-462</v>
      </c>
      <c r="M198">
        <v>768</v>
      </c>
      <c r="N198">
        <v>534</v>
      </c>
      <c r="O198">
        <v>215</v>
      </c>
      <c r="P198">
        <v>-0.81399999999999995</v>
      </c>
      <c r="W198">
        <v>916</v>
      </c>
    </row>
    <row r="199" spans="1:23" x14ac:dyDescent="0.25">
      <c r="A199" t="s">
        <v>450</v>
      </c>
      <c r="B199" t="s">
        <v>200</v>
      </c>
      <c r="C199">
        <v>10089</v>
      </c>
      <c r="D199">
        <v>2.4900000000000002</v>
      </c>
      <c r="F199">
        <v>-4492</v>
      </c>
      <c r="G199">
        <v>5598</v>
      </c>
      <c r="H199">
        <v>-2885</v>
      </c>
      <c r="I199">
        <v>2713</v>
      </c>
      <c r="J199">
        <v>2.4249999999999998</v>
      </c>
      <c r="L199">
        <v>-468</v>
      </c>
      <c r="M199">
        <v>2516</v>
      </c>
      <c r="N199">
        <v>1595</v>
      </c>
      <c r="O199">
        <v>1157</v>
      </c>
      <c r="W199">
        <v>2782</v>
      </c>
    </row>
    <row r="200" spans="1:23" x14ac:dyDescent="0.25">
      <c r="A200" t="s">
        <v>451</v>
      </c>
      <c r="B200" t="s">
        <v>200</v>
      </c>
      <c r="C200">
        <v>2891</v>
      </c>
      <c r="D200">
        <v>-0.503</v>
      </c>
      <c r="F200">
        <v>-1016</v>
      </c>
      <c r="G200">
        <v>1875</v>
      </c>
      <c r="H200">
        <v>-1083</v>
      </c>
      <c r="I200">
        <v>792</v>
      </c>
      <c r="J200">
        <v>-0.623</v>
      </c>
      <c r="L200">
        <v>-309</v>
      </c>
      <c r="M200">
        <v>27</v>
      </c>
      <c r="N200">
        <v>-174</v>
      </c>
      <c r="O200">
        <v>-496</v>
      </c>
      <c r="W200">
        <v>849</v>
      </c>
    </row>
    <row r="201" spans="1:23" x14ac:dyDescent="0.25">
      <c r="A201" t="s">
        <v>452</v>
      </c>
      <c r="B201" t="s">
        <v>200</v>
      </c>
      <c r="C201">
        <v>5814</v>
      </c>
      <c r="D201">
        <v>0.251</v>
      </c>
      <c r="F201">
        <v>-2730</v>
      </c>
      <c r="G201">
        <v>3084</v>
      </c>
      <c r="H201">
        <v>-985</v>
      </c>
      <c r="I201">
        <v>2099</v>
      </c>
      <c r="J201">
        <v>0.14399999999999999</v>
      </c>
      <c r="L201">
        <v>-199</v>
      </c>
      <c r="M201">
        <v>2389</v>
      </c>
      <c r="N201">
        <v>1886</v>
      </c>
      <c r="O201">
        <v>1217</v>
      </c>
      <c r="P201">
        <v>3.2000000000000001E-2</v>
      </c>
      <c r="W201">
        <v>2138</v>
      </c>
    </row>
    <row r="202" spans="1:23" x14ac:dyDescent="0.25">
      <c r="A202" t="s">
        <v>346</v>
      </c>
      <c r="B202" t="s">
        <v>203</v>
      </c>
      <c r="C202">
        <v>1978</v>
      </c>
      <c r="D202">
        <v>-0.51700000000000002</v>
      </c>
      <c r="F202">
        <v>-1287</v>
      </c>
      <c r="G202">
        <v>691</v>
      </c>
      <c r="H202">
        <v>-585</v>
      </c>
      <c r="I202">
        <v>106</v>
      </c>
      <c r="J202">
        <v>-0.85399999999999998</v>
      </c>
      <c r="L202">
        <v>-126</v>
      </c>
      <c r="M202">
        <v>-80</v>
      </c>
      <c r="N202">
        <v>-160</v>
      </c>
      <c r="O202">
        <v>-168</v>
      </c>
      <c r="W202">
        <v>158</v>
      </c>
    </row>
    <row r="203" spans="1:23" x14ac:dyDescent="0.25">
      <c r="A203" t="s">
        <v>449</v>
      </c>
      <c r="B203" t="s">
        <v>203</v>
      </c>
      <c r="C203">
        <v>4096</v>
      </c>
      <c r="D203">
        <v>-5.3999999999999999E-2</v>
      </c>
      <c r="F203">
        <v>-1768</v>
      </c>
      <c r="G203">
        <v>2329</v>
      </c>
      <c r="H203">
        <v>-1600</v>
      </c>
      <c r="I203">
        <v>729</v>
      </c>
      <c r="J203">
        <v>-0.42399999999999999</v>
      </c>
      <c r="L203">
        <v>-125</v>
      </c>
      <c r="M203">
        <v>661</v>
      </c>
      <c r="N203">
        <v>530</v>
      </c>
      <c r="O203">
        <v>345</v>
      </c>
      <c r="P203">
        <v>-0.36099999999999999</v>
      </c>
      <c r="W203">
        <v>781</v>
      </c>
    </row>
    <row r="204" spans="1:23" x14ac:dyDescent="0.25">
      <c r="A204" t="s">
        <v>450</v>
      </c>
      <c r="B204" t="s">
        <v>203</v>
      </c>
      <c r="C204">
        <v>4329</v>
      </c>
      <c r="D204">
        <v>0.33200000000000002</v>
      </c>
      <c r="F204">
        <v>-1667</v>
      </c>
      <c r="G204">
        <v>2661</v>
      </c>
      <c r="H204">
        <v>-1396</v>
      </c>
      <c r="I204">
        <v>1266</v>
      </c>
      <c r="J204">
        <v>-0.105</v>
      </c>
      <c r="L204">
        <v>-77</v>
      </c>
      <c r="M204">
        <v>1200</v>
      </c>
      <c r="N204">
        <v>873</v>
      </c>
      <c r="O204">
        <v>539</v>
      </c>
      <c r="P204">
        <v>-0.38300000000000001</v>
      </c>
      <c r="W204">
        <v>1312</v>
      </c>
    </row>
    <row r="205" spans="1:23" x14ac:dyDescent="0.25">
      <c r="A205" t="s">
        <v>451</v>
      </c>
      <c r="B205" t="s">
        <v>203</v>
      </c>
      <c r="C205">
        <v>3249</v>
      </c>
      <c r="D205">
        <v>-0.20599999999999999</v>
      </c>
      <c r="F205">
        <v>-913</v>
      </c>
      <c r="G205">
        <v>2336</v>
      </c>
      <c r="H205">
        <v>-922</v>
      </c>
      <c r="I205">
        <v>1414</v>
      </c>
      <c r="J205">
        <v>-0.26200000000000001</v>
      </c>
      <c r="L205">
        <v>-45</v>
      </c>
      <c r="M205">
        <v>1444</v>
      </c>
      <c r="N205">
        <v>1136</v>
      </c>
      <c r="O205">
        <v>873</v>
      </c>
      <c r="P205">
        <v>-0.17699999999999999</v>
      </c>
      <c r="W205">
        <v>1443</v>
      </c>
    </row>
    <row r="206" spans="1:23" x14ac:dyDescent="0.25">
      <c r="A206" t="s">
        <v>452</v>
      </c>
      <c r="B206" t="s">
        <v>203</v>
      </c>
      <c r="C206">
        <v>4091</v>
      </c>
      <c r="D206">
        <v>0.65</v>
      </c>
      <c r="F206">
        <v>-1413</v>
      </c>
      <c r="G206">
        <v>2677</v>
      </c>
      <c r="H206">
        <v>-760</v>
      </c>
      <c r="I206">
        <v>1917</v>
      </c>
      <c r="J206">
        <v>0.43099999999999999</v>
      </c>
      <c r="L206">
        <v>-33</v>
      </c>
      <c r="M206">
        <v>2048</v>
      </c>
      <c r="N206">
        <v>1633</v>
      </c>
      <c r="O206">
        <v>1061</v>
      </c>
      <c r="P206">
        <v>1.0760000000000001</v>
      </c>
      <c r="W206">
        <v>1930</v>
      </c>
    </row>
    <row r="207" spans="1:23" x14ac:dyDescent="0.25">
      <c r="A207" t="s">
        <v>346</v>
      </c>
      <c r="B207" t="s">
        <v>207</v>
      </c>
      <c r="C207">
        <v>666</v>
      </c>
      <c r="D207">
        <v>-0.48699999999999999</v>
      </c>
      <c r="F207">
        <v>-368</v>
      </c>
      <c r="G207">
        <v>298</v>
      </c>
      <c r="H207">
        <v>-58</v>
      </c>
      <c r="I207">
        <v>240</v>
      </c>
      <c r="J207">
        <v>-0.41399999999999998</v>
      </c>
      <c r="L207">
        <v>-84</v>
      </c>
      <c r="M207">
        <v>163</v>
      </c>
      <c r="N207">
        <v>132</v>
      </c>
      <c r="O207">
        <v>131</v>
      </c>
      <c r="P207">
        <v>-0.68700000000000006</v>
      </c>
      <c r="W207">
        <v>256</v>
      </c>
    </row>
    <row r="208" spans="1:23" x14ac:dyDescent="0.25">
      <c r="A208" t="s">
        <v>449</v>
      </c>
      <c r="B208" t="s">
        <v>207</v>
      </c>
      <c r="C208">
        <v>1298</v>
      </c>
      <c r="D208">
        <v>-0.04</v>
      </c>
      <c r="F208">
        <v>-819</v>
      </c>
      <c r="G208">
        <v>479</v>
      </c>
      <c r="H208">
        <v>-70</v>
      </c>
      <c r="I208">
        <v>409</v>
      </c>
      <c r="J208">
        <v>-3.3000000000000002E-2</v>
      </c>
      <c r="L208">
        <v>-82</v>
      </c>
      <c r="M208">
        <v>540</v>
      </c>
      <c r="N208">
        <v>421</v>
      </c>
      <c r="O208">
        <v>419</v>
      </c>
      <c r="P208">
        <v>0.35599999999999998</v>
      </c>
      <c r="W208">
        <v>425</v>
      </c>
    </row>
    <row r="209" spans="1:23" x14ac:dyDescent="0.25">
      <c r="A209" t="s">
        <v>450</v>
      </c>
      <c r="B209" t="s">
        <v>207</v>
      </c>
      <c r="C209">
        <v>1352</v>
      </c>
      <c r="D209">
        <v>0.61199999999999999</v>
      </c>
      <c r="F209">
        <v>-866</v>
      </c>
      <c r="G209">
        <v>486</v>
      </c>
      <c r="H209">
        <v>-63</v>
      </c>
      <c r="I209">
        <v>423</v>
      </c>
      <c r="J209">
        <v>0.314</v>
      </c>
      <c r="L209">
        <v>-42</v>
      </c>
      <c r="M209">
        <v>391</v>
      </c>
      <c r="N209">
        <v>311</v>
      </c>
      <c r="O209">
        <v>309</v>
      </c>
      <c r="P209">
        <v>0.34399999999999997</v>
      </c>
      <c r="W209">
        <v>439</v>
      </c>
    </row>
    <row r="210" spans="1:23" x14ac:dyDescent="0.25">
      <c r="A210" t="s">
        <v>451</v>
      </c>
      <c r="B210" t="s">
        <v>207</v>
      </c>
      <c r="C210">
        <v>839</v>
      </c>
      <c r="D210">
        <v>1.7000000000000001E-2</v>
      </c>
      <c r="F210">
        <v>-464</v>
      </c>
      <c r="G210">
        <v>375</v>
      </c>
      <c r="H210">
        <v>-53</v>
      </c>
      <c r="I210">
        <v>322</v>
      </c>
      <c r="J210">
        <v>0.69399999999999995</v>
      </c>
      <c r="L210">
        <v>-38</v>
      </c>
      <c r="M210">
        <v>289</v>
      </c>
      <c r="N210">
        <v>231</v>
      </c>
      <c r="O210">
        <v>230</v>
      </c>
      <c r="P210">
        <v>0.59099999999999997</v>
      </c>
      <c r="W210">
        <v>334</v>
      </c>
    </row>
    <row r="211" spans="1:23" x14ac:dyDescent="0.25">
      <c r="A211" t="s">
        <v>452</v>
      </c>
      <c r="B211" t="s">
        <v>207</v>
      </c>
      <c r="C211">
        <v>825</v>
      </c>
      <c r="D211">
        <v>0.153</v>
      </c>
      <c r="F211">
        <v>-586</v>
      </c>
      <c r="G211">
        <v>239</v>
      </c>
      <c r="H211">
        <v>-49</v>
      </c>
      <c r="I211">
        <v>190</v>
      </c>
      <c r="J211">
        <v>0.46700000000000003</v>
      </c>
      <c r="L211">
        <v>-17</v>
      </c>
      <c r="M211">
        <v>184</v>
      </c>
      <c r="N211">
        <v>146</v>
      </c>
      <c r="O211">
        <v>145</v>
      </c>
      <c r="P211">
        <v>0.38300000000000001</v>
      </c>
      <c r="W211">
        <v>197</v>
      </c>
    </row>
    <row r="212" spans="1:23" x14ac:dyDescent="0.25">
      <c r="A212" t="s">
        <v>346</v>
      </c>
      <c r="B212" t="s">
        <v>210</v>
      </c>
      <c r="C212">
        <v>2882</v>
      </c>
      <c r="D212">
        <v>-0.19500000000000001</v>
      </c>
      <c r="F212">
        <v>-1166</v>
      </c>
      <c r="G212">
        <v>1716</v>
      </c>
      <c r="H212">
        <v>-179</v>
      </c>
      <c r="I212">
        <v>1537</v>
      </c>
      <c r="J212">
        <v>-0.25</v>
      </c>
      <c r="L212">
        <v>-489</v>
      </c>
      <c r="M212">
        <v>1007</v>
      </c>
      <c r="N212">
        <v>906</v>
      </c>
      <c r="O212">
        <v>712</v>
      </c>
      <c r="P212">
        <v>-0.35099999999999998</v>
      </c>
      <c r="W212">
        <v>2037</v>
      </c>
    </row>
    <row r="213" spans="1:23" x14ac:dyDescent="0.25">
      <c r="A213" t="s">
        <v>449</v>
      </c>
      <c r="B213" t="s">
        <v>210</v>
      </c>
      <c r="C213">
        <v>3581</v>
      </c>
      <c r="D213">
        <v>-5.1999999999999998E-2</v>
      </c>
      <c r="F213">
        <v>-1369</v>
      </c>
      <c r="G213">
        <v>2212</v>
      </c>
      <c r="H213">
        <v>-164</v>
      </c>
      <c r="I213">
        <v>2049</v>
      </c>
      <c r="J213">
        <v>3.5000000000000003E-2</v>
      </c>
      <c r="L213">
        <v>-501</v>
      </c>
      <c r="M213">
        <v>1604</v>
      </c>
      <c r="N213">
        <v>1362</v>
      </c>
      <c r="O213">
        <v>1096</v>
      </c>
      <c r="P213">
        <v>-1E-3</v>
      </c>
      <c r="W213">
        <v>2577</v>
      </c>
    </row>
    <row r="214" spans="1:23" x14ac:dyDescent="0.25">
      <c r="A214" t="s">
        <v>450</v>
      </c>
      <c r="B214" t="s">
        <v>210</v>
      </c>
      <c r="C214">
        <v>3777</v>
      </c>
      <c r="D214">
        <v>-0.24399999999999999</v>
      </c>
      <c r="F214">
        <v>-1457</v>
      </c>
      <c r="G214">
        <v>2320</v>
      </c>
      <c r="H214">
        <v>-340</v>
      </c>
      <c r="I214">
        <v>1980</v>
      </c>
      <c r="J214">
        <v>5.8000000000000003E-2</v>
      </c>
      <c r="L214">
        <v>-387</v>
      </c>
      <c r="M214">
        <v>1643</v>
      </c>
      <c r="N214">
        <v>1344</v>
      </c>
      <c r="O214">
        <v>1096</v>
      </c>
      <c r="P214">
        <v>0.12</v>
      </c>
      <c r="W214">
        <v>2295</v>
      </c>
    </row>
    <row r="215" spans="1:23" x14ac:dyDescent="0.25">
      <c r="A215" t="s">
        <v>451</v>
      </c>
      <c r="B215" t="s">
        <v>210</v>
      </c>
      <c r="C215">
        <v>4999</v>
      </c>
      <c r="D215">
        <v>0.151</v>
      </c>
      <c r="F215">
        <v>-2922</v>
      </c>
      <c r="G215">
        <v>2076</v>
      </c>
      <c r="H215">
        <v>-206</v>
      </c>
      <c r="I215">
        <v>1870</v>
      </c>
      <c r="J215">
        <v>0.21</v>
      </c>
      <c r="L215">
        <v>-362</v>
      </c>
      <c r="M215">
        <v>1540</v>
      </c>
      <c r="N215">
        <v>1254</v>
      </c>
      <c r="O215">
        <v>979</v>
      </c>
      <c r="P215">
        <v>5.0999999999999997E-2</v>
      </c>
      <c r="W215">
        <v>2104</v>
      </c>
    </row>
    <row r="216" spans="1:23" x14ac:dyDescent="0.25">
      <c r="A216" t="s">
        <v>452</v>
      </c>
      <c r="B216" t="s">
        <v>210</v>
      </c>
      <c r="C216">
        <v>4343</v>
      </c>
      <c r="D216">
        <v>0.34799999999999998</v>
      </c>
      <c r="F216">
        <v>-2515</v>
      </c>
      <c r="G216">
        <v>1828</v>
      </c>
      <c r="H216">
        <v>-282</v>
      </c>
      <c r="I216">
        <v>1546</v>
      </c>
      <c r="J216">
        <v>0.58099999999999996</v>
      </c>
      <c r="L216">
        <v>-228</v>
      </c>
      <c r="M216">
        <v>1390</v>
      </c>
      <c r="N216">
        <v>1117</v>
      </c>
      <c r="O216">
        <v>932</v>
      </c>
      <c r="P216">
        <v>0.47099999999999997</v>
      </c>
      <c r="W216">
        <v>1751</v>
      </c>
    </row>
    <row r="217" spans="1:23" x14ac:dyDescent="0.25">
      <c r="A217" t="s">
        <v>346</v>
      </c>
      <c r="B217" t="s">
        <v>214</v>
      </c>
      <c r="C217">
        <v>2736</v>
      </c>
      <c r="D217">
        <v>1.4999999999999999E-2</v>
      </c>
      <c r="F217">
        <v>-1730</v>
      </c>
      <c r="G217">
        <v>1006</v>
      </c>
      <c r="H217">
        <v>-240</v>
      </c>
      <c r="I217">
        <v>766</v>
      </c>
      <c r="J217">
        <v>1.048</v>
      </c>
      <c r="L217">
        <v>-50</v>
      </c>
      <c r="M217">
        <v>1179</v>
      </c>
      <c r="N217">
        <v>937</v>
      </c>
      <c r="O217">
        <v>594</v>
      </c>
      <c r="P217">
        <v>2.3260000000000001</v>
      </c>
      <c r="W217">
        <v>824</v>
      </c>
    </row>
    <row r="218" spans="1:23" x14ac:dyDescent="0.25">
      <c r="A218" t="s">
        <v>449</v>
      </c>
      <c r="B218" t="s">
        <v>214</v>
      </c>
      <c r="C218">
        <v>2694</v>
      </c>
      <c r="D218">
        <v>0.21199999999999999</v>
      </c>
      <c r="F218">
        <v>-2182</v>
      </c>
      <c r="G218">
        <v>512</v>
      </c>
      <c r="H218">
        <v>-138</v>
      </c>
      <c r="I218">
        <v>374</v>
      </c>
      <c r="J218">
        <v>-0.34200000000000003</v>
      </c>
      <c r="L218">
        <v>-74</v>
      </c>
      <c r="M218">
        <v>695</v>
      </c>
      <c r="N218">
        <v>433</v>
      </c>
      <c r="O218">
        <v>179</v>
      </c>
      <c r="P218">
        <v>-0.626</v>
      </c>
      <c r="W218">
        <v>435</v>
      </c>
    </row>
    <row r="219" spans="1:23" x14ac:dyDescent="0.25">
      <c r="A219" t="s">
        <v>450</v>
      </c>
      <c r="B219" t="s">
        <v>214</v>
      </c>
      <c r="C219">
        <v>2224</v>
      </c>
      <c r="D219">
        <v>-0.51300000000000001</v>
      </c>
      <c r="F219">
        <v>-1519</v>
      </c>
      <c r="G219">
        <v>705</v>
      </c>
      <c r="H219">
        <v>-137</v>
      </c>
      <c r="I219">
        <v>568</v>
      </c>
      <c r="J219">
        <v>-0.42499999999999999</v>
      </c>
      <c r="L219">
        <v>-27</v>
      </c>
      <c r="M219">
        <v>854</v>
      </c>
      <c r="N219">
        <v>642</v>
      </c>
      <c r="O219">
        <v>477</v>
      </c>
      <c r="P219">
        <v>-0.47499999999999998</v>
      </c>
      <c r="W219">
        <v>609</v>
      </c>
    </row>
    <row r="220" spans="1:23" x14ac:dyDescent="0.25">
      <c r="A220" t="s">
        <v>451</v>
      </c>
      <c r="B220" t="s">
        <v>214</v>
      </c>
      <c r="C220">
        <v>4566</v>
      </c>
      <c r="D220">
        <v>1.647</v>
      </c>
      <c r="F220">
        <v>-3447</v>
      </c>
      <c r="G220">
        <v>1119</v>
      </c>
      <c r="H220">
        <v>-131</v>
      </c>
      <c r="I220">
        <v>988</v>
      </c>
      <c r="J220">
        <v>0.77500000000000002</v>
      </c>
      <c r="L220">
        <v>-111</v>
      </c>
      <c r="M220">
        <v>1210</v>
      </c>
      <c r="N220">
        <v>1004</v>
      </c>
      <c r="O220">
        <v>909</v>
      </c>
      <c r="P220">
        <v>0.68500000000000005</v>
      </c>
      <c r="W220">
        <v>1021</v>
      </c>
    </row>
    <row r="221" spans="1:23" x14ac:dyDescent="0.25">
      <c r="A221" t="s">
        <v>452</v>
      </c>
      <c r="B221" t="s">
        <v>214</v>
      </c>
      <c r="C221">
        <v>1725</v>
      </c>
      <c r="D221">
        <v>1.0820000000000001</v>
      </c>
      <c r="F221">
        <v>-1085</v>
      </c>
      <c r="G221">
        <v>640</v>
      </c>
      <c r="H221">
        <v>-83</v>
      </c>
      <c r="I221">
        <v>557</v>
      </c>
      <c r="J221">
        <v>1.77</v>
      </c>
      <c r="L221">
        <v>-8</v>
      </c>
      <c r="M221">
        <v>679</v>
      </c>
      <c r="N221">
        <v>540</v>
      </c>
      <c r="O221">
        <v>539</v>
      </c>
      <c r="P221">
        <v>1.016</v>
      </c>
      <c r="W221">
        <v>575</v>
      </c>
    </row>
    <row r="222" spans="1:23" x14ac:dyDescent="0.25">
      <c r="A222" t="s">
        <v>346</v>
      </c>
      <c r="B222" t="s">
        <v>217</v>
      </c>
      <c r="C222">
        <v>5645</v>
      </c>
      <c r="D222">
        <v>4.9400000000000004</v>
      </c>
      <c r="F222">
        <v>-1958</v>
      </c>
      <c r="G222">
        <v>3686</v>
      </c>
      <c r="H222">
        <v>-825</v>
      </c>
      <c r="I222">
        <v>2861</v>
      </c>
      <c r="L222">
        <v>-407</v>
      </c>
      <c r="M222">
        <v>2865</v>
      </c>
      <c r="N222">
        <v>2218</v>
      </c>
      <c r="O222">
        <v>1996</v>
      </c>
      <c r="P222">
        <v>0.307</v>
      </c>
      <c r="W222">
        <v>2997</v>
      </c>
    </row>
    <row r="223" spans="1:23" x14ac:dyDescent="0.25">
      <c r="A223" t="s">
        <v>449</v>
      </c>
      <c r="B223" t="s">
        <v>217</v>
      </c>
      <c r="C223">
        <v>950</v>
      </c>
      <c r="D223">
        <v>-0.77600000000000002</v>
      </c>
      <c r="F223">
        <v>-685</v>
      </c>
      <c r="G223">
        <v>266</v>
      </c>
      <c r="H223">
        <v>-510</v>
      </c>
      <c r="I223">
        <v>-245</v>
      </c>
      <c r="L223">
        <v>-523</v>
      </c>
      <c r="M223">
        <v>1697</v>
      </c>
      <c r="N223">
        <v>1577</v>
      </c>
      <c r="O223">
        <v>1526</v>
      </c>
      <c r="P223">
        <v>0.95099999999999996</v>
      </c>
      <c r="W223">
        <v>-168</v>
      </c>
    </row>
    <row r="224" spans="1:23" x14ac:dyDescent="0.25">
      <c r="A224" t="s">
        <v>450</v>
      </c>
      <c r="B224" t="s">
        <v>217</v>
      </c>
      <c r="C224">
        <v>4246</v>
      </c>
      <c r="D224">
        <v>0.97399999999999998</v>
      </c>
      <c r="F224">
        <v>-1779</v>
      </c>
      <c r="G224">
        <v>2467</v>
      </c>
      <c r="H224">
        <v>-618</v>
      </c>
      <c r="I224">
        <v>1849</v>
      </c>
      <c r="J224">
        <v>4.0490000000000004</v>
      </c>
      <c r="L224">
        <v>-481</v>
      </c>
      <c r="M224">
        <v>1364</v>
      </c>
      <c r="N224">
        <v>954</v>
      </c>
      <c r="O224">
        <v>782</v>
      </c>
      <c r="P224">
        <v>2.492</v>
      </c>
      <c r="W224">
        <v>1924</v>
      </c>
    </row>
    <row r="225" spans="1:23" x14ac:dyDescent="0.25">
      <c r="A225" t="s">
        <v>451</v>
      </c>
      <c r="B225" t="s">
        <v>217</v>
      </c>
      <c r="C225">
        <v>2151</v>
      </c>
      <c r="D225">
        <v>-0.33</v>
      </c>
      <c r="F225">
        <v>-1462</v>
      </c>
      <c r="G225">
        <v>689</v>
      </c>
      <c r="H225">
        <v>-323</v>
      </c>
      <c r="I225">
        <v>366</v>
      </c>
      <c r="J225">
        <v>-0.76100000000000001</v>
      </c>
      <c r="L225">
        <v>-195</v>
      </c>
      <c r="M225">
        <v>453</v>
      </c>
      <c r="N225">
        <v>320</v>
      </c>
      <c r="O225">
        <v>224</v>
      </c>
      <c r="P225">
        <v>-0.75600000000000001</v>
      </c>
      <c r="W225">
        <v>455</v>
      </c>
    </row>
    <row r="226" spans="1:23" x14ac:dyDescent="0.25">
      <c r="A226" t="s">
        <v>452</v>
      </c>
      <c r="B226" t="s">
        <v>217</v>
      </c>
      <c r="C226">
        <v>3210</v>
      </c>
      <c r="D226">
        <v>0.28899999999999998</v>
      </c>
      <c r="F226">
        <v>-1363</v>
      </c>
      <c r="G226">
        <v>1847</v>
      </c>
      <c r="H226">
        <v>-314</v>
      </c>
      <c r="I226">
        <v>1533</v>
      </c>
      <c r="J226">
        <v>0.31900000000000001</v>
      </c>
      <c r="L226">
        <v>-196</v>
      </c>
      <c r="M226">
        <v>1364</v>
      </c>
      <c r="N226">
        <v>1041</v>
      </c>
      <c r="O226">
        <v>918</v>
      </c>
      <c r="P226">
        <v>0.23100000000000001</v>
      </c>
      <c r="W226">
        <v>1586</v>
      </c>
    </row>
    <row r="227" spans="1:23" x14ac:dyDescent="0.25">
      <c r="A227" t="s">
        <v>346</v>
      </c>
      <c r="B227" t="s">
        <v>220</v>
      </c>
      <c r="C227">
        <v>2093</v>
      </c>
      <c r="D227">
        <v>-0.28100000000000003</v>
      </c>
      <c r="F227">
        <v>-521</v>
      </c>
      <c r="G227">
        <v>1573</v>
      </c>
      <c r="H227">
        <v>-369</v>
      </c>
      <c r="I227">
        <v>1204</v>
      </c>
      <c r="J227">
        <v>0.13</v>
      </c>
      <c r="L227">
        <v>0</v>
      </c>
      <c r="M227">
        <v>1071</v>
      </c>
      <c r="N227">
        <v>731</v>
      </c>
      <c r="O227">
        <v>717</v>
      </c>
      <c r="P227">
        <v>-0.35</v>
      </c>
      <c r="W227">
        <v>1219</v>
      </c>
    </row>
    <row r="228" spans="1:23" x14ac:dyDescent="0.25">
      <c r="A228" t="s">
        <v>449</v>
      </c>
      <c r="B228" t="s">
        <v>220</v>
      </c>
      <c r="C228">
        <v>2912</v>
      </c>
      <c r="D228">
        <v>-0.221</v>
      </c>
      <c r="F228">
        <v>-1452</v>
      </c>
      <c r="G228">
        <v>1460</v>
      </c>
      <c r="H228">
        <v>-394</v>
      </c>
      <c r="I228">
        <v>1065</v>
      </c>
      <c r="J228">
        <v>-0.24299999999999999</v>
      </c>
      <c r="L228">
        <v>-9</v>
      </c>
      <c r="M228">
        <v>1411</v>
      </c>
      <c r="N228">
        <v>1082</v>
      </c>
      <c r="O228">
        <v>1103</v>
      </c>
      <c r="P228">
        <v>-8.3000000000000004E-2</v>
      </c>
      <c r="W228">
        <v>810</v>
      </c>
    </row>
    <row r="229" spans="1:23" x14ac:dyDescent="0.25">
      <c r="A229" t="s">
        <v>450</v>
      </c>
      <c r="B229" t="s">
        <v>220</v>
      </c>
      <c r="C229">
        <v>3738</v>
      </c>
      <c r="D229">
        <v>-0.17499999999999999</v>
      </c>
      <c r="F229">
        <v>-1945</v>
      </c>
      <c r="G229">
        <v>1794</v>
      </c>
      <c r="H229">
        <v>-387</v>
      </c>
      <c r="I229">
        <v>1407</v>
      </c>
      <c r="J229">
        <v>-8.6999999999999994E-2</v>
      </c>
      <c r="L229">
        <v>-16</v>
      </c>
      <c r="M229">
        <v>1540</v>
      </c>
      <c r="N229">
        <v>1205</v>
      </c>
      <c r="O229">
        <v>1202</v>
      </c>
      <c r="P229">
        <v>4.2999999999999997E-2</v>
      </c>
      <c r="W229">
        <v>1418</v>
      </c>
    </row>
    <row r="230" spans="1:23" x14ac:dyDescent="0.25">
      <c r="A230" t="s">
        <v>451</v>
      </c>
      <c r="B230" t="s">
        <v>220</v>
      </c>
      <c r="C230">
        <v>4532</v>
      </c>
      <c r="D230">
        <v>0.61099999999999999</v>
      </c>
      <c r="F230">
        <v>-2395</v>
      </c>
      <c r="G230">
        <v>2137</v>
      </c>
      <c r="H230">
        <v>-597</v>
      </c>
      <c r="I230">
        <v>1540</v>
      </c>
      <c r="J230">
        <v>0.26</v>
      </c>
      <c r="L230">
        <v>0</v>
      </c>
      <c r="M230">
        <v>1458</v>
      </c>
      <c r="N230">
        <v>1154</v>
      </c>
      <c r="O230">
        <v>1153</v>
      </c>
      <c r="P230">
        <v>0.26</v>
      </c>
      <c r="W230">
        <v>1551</v>
      </c>
    </row>
    <row r="231" spans="1:23" x14ac:dyDescent="0.25">
      <c r="A231" t="s">
        <v>452</v>
      </c>
      <c r="B231" t="s">
        <v>220</v>
      </c>
      <c r="C231">
        <v>2813</v>
      </c>
      <c r="D231">
        <v>-3.5000000000000003E-2</v>
      </c>
      <c r="F231">
        <v>-1313</v>
      </c>
      <c r="G231">
        <v>1500</v>
      </c>
      <c r="H231">
        <v>-278</v>
      </c>
      <c r="I231">
        <v>1223</v>
      </c>
      <c r="J231">
        <v>0.245</v>
      </c>
      <c r="L231">
        <v>-2</v>
      </c>
      <c r="M231">
        <v>1190</v>
      </c>
      <c r="N231">
        <v>917</v>
      </c>
      <c r="O231">
        <v>915</v>
      </c>
      <c r="P231">
        <v>0.13300000000000001</v>
      </c>
      <c r="W231">
        <v>1232</v>
      </c>
    </row>
    <row r="232" spans="1:23" x14ac:dyDescent="0.25">
      <c r="A232" t="s">
        <v>346</v>
      </c>
      <c r="B232" t="s">
        <v>223</v>
      </c>
      <c r="C232">
        <v>1316</v>
      </c>
      <c r="D232">
        <v>-2.1000000000000001E-2</v>
      </c>
      <c r="F232">
        <v>-1170</v>
      </c>
      <c r="G232">
        <v>146</v>
      </c>
      <c r="H232">
        <v>-42</v>
      </c>
      <c r="I232">
        <v>104</v>
      </c>
      <c r="J232">
        <v>2.5999999999999999E-2</v>
      </c>
      <c r="L232">
        <v>-123</v>
      </c>
      <c r="M232">
        <v>31</v>
      </c>
      <c r="N232">
        <v>21</v>
      </c>
      <c r="O232">
        <v>21</v>
      </c>
      <c r="P232">
        <v>-3.9E-2</v>
      </c>
      <c r="W232">
        <v>159</v>
      </c>
    </row>
    <row r="233" spans="1:23" x14ac:dyDescent="0.25">
      <c r="A233" t="s">
        <v>449</v>
      </c>
      <c r="B233" t="s">
        <v>223</v>
      </c>
      <c r="C233">
        <v>1343</v>
      </c>
      <c r="D233">
        <v>0.214</v>
      </c>
      <c r="F233">
        <v>-1197</v>
      </c>
      <c r="G233">
        <v>147</v>
      </c>
      <c r="H233">
        <v>-45</v>
      </c>
      <c r="I233">
        <v>102</v>
      </c>
      <c r="J233">
        <v>3.7629999999999999</v>
      </c>
      <c r="L233">
        <v>-99</v>
      </c>
      <c r="M233">
        <v>32</v>
      </c>
      <c r="N233">
        <v>22</v>
      </c>
      <c r="O233">
        <v>22</v>
      </c>
      <c r="P233">
        <v>-3.6999999999999998E-2</v>
      </c>
      <c r="W233">
        <v>153</v>
      </c>
    </row>
    <row r="234" spans="1:23" x14ac:dyDescent="0.25">
      <c r="A234" t="s">
        <v>450</v>
      </c>
      <c r="B234" t="s">
        <v>223</v>
      </c>
      <c r="C234">
        <v>1107</v>
      </c>
      <c r="D234">
        <v>-0.154</v>
      </c>
      <c r="F234">
        <v>-1056</v>
      </c>
      <c r="G234">
        <v>51</v>
      </c>
      <c r="H234">
        <v>-29</v>
      </c>
      <c r="I234">
        <v>21</v>
      </c>
      <c r="J234">
        <v>-0.443</v>
      </c>
      <c r="L234">
        <v>-26</v>
      </c>
      <c r="M234">
        <v>30</v>
      </c>
      <c r="N234">
        <v>23</v>
      </c>
      <c r="O234">
        <v>23</v>
      </c>
      <c r="P234">
        <v>2.9000000000000001E-2</v>
      </c>
      <c r="W234">
        <v>28</v>
      </c>
    </row>
    <row r="235" spans="1:23" x14ac:dyDescent="0.25">
      <c r="A235" t="s">
        <v>451</v>
      </c>
      <c r="B235" t="s">
        <v>223</v>
      </c>
      <c r="C235">
        <v>1309</v>
      </c>
      <c r="D235">
        <v>0.23100000000000001</v>
      </c>
      <c r="F235">
        <v>-1230</v>
      </c>
      <c r="G235">
        <v>78</v>
      </c>
      <c r="H235">
        <v>-40</v>
      </c>
      <c r="I235">
        <v>38</v>
      </c>
      <c r="J235">
        <v>-2.4E-2</v>
      </c>
      <c r="L235">
        <v>-28</v>
      </c>
      <c r="M235">
        <v>34</v>
      </c>
      <c r="N235">
        <v>22</v>
      </c>
      <c r="O235">
        <v>22</v>
      </c>
      <c r="P235">
        <v>9.1999999999999998E-2</v>
      </c>
      <c r="W235">
        <v>44</v>
      </c>
    </row>
    <row r="236" spans="1:23" x14ac:dyDescent="0.25">
      <c r="A236" t="s">
        <v>452</v>
      </c>
      <c r="B236" t="s">
        <v>223</v>
      </c>
      <c r="C236">
        <v>1063</v>
      </c>
      <c r="D236">
        <v>0.18099999999999999</v>
      </c>
      <c r="F236">
        <v>-982</v>
      </c>
      <c r="G236">
        <v>81</v>
      </c>
      <c r="H236">
        <v>-42</v>
      </c>
      <c r="I236">
        <v>39</v>
      </c>
      <c r="J236">
        <v>-0.40899999999999997</v>
      </c>
      <c r="L236">
        <v>-13</v>
      </c>
      <c r="M236">
        <v>26</v>
      </c>
      <c r="N236">
        <v>20</v>
      </c>
      <c r="O236">
        <v>20</v>
      </c>
      <c r="P236">
        <v>-0.55500000000000005</v>
      </c>
      <c r="W236">
        <v>43</v>
      </c>
    </row>
    <row r="237" spans="1:23" x14ac:dyDescent="0.25">
      <c r="A237" t="s">
        <v>346</v>
      </c>
      <c r="B237" t="s">
        <v>226</v>
      </c>
      <c r="C237">
        <v>3181</v>
      </c>
      <c r="D237">
        <v>-0.26700000000000002</v>
      </c>
      <c r="F237">
        <v>-1619</v>
      </c>
      <c r="G237">
        <v>1562</v>
      </c>
      <c r="H237">
        <v>-980</v>
      </c>
      <c r="I237">
        <v>582</v>
      </c>
      <c r="J237">
        <v>-0.29899999999999999</v>
      </c>
      <c r="L237">
        <v>-262</v>
      </c>
      <c r="M237">
        <v>968</v>
      </c>
      <c r="N237">
        <v>800</v>
      </c>
      <c r="O237">
        <v>484</v>
      </c>
      <c r="P237">
        <v>-0.13</v>
      </c>
      <c r="W237">
        <v>633</v>
      </c>
    </row>
    <row r="238" spans="1:23" x14ac:dyDescent="0.25">
      <c r="A238" t="s">
        <v>449</v>
      </c>
      <c r="B238" t="s">
        <v>226</v>
      </c>
      <c r="C238">
        <v>4339</v>
      </c>
      <c r="D238">
        <v>-0.16600000000000001</v>
      </c>
      <c r="F238">
        <v>-2355</v>
      </c>
      <c r="G238">
        <v>1984</v>
      </c>
      <c r="H238">
        <v>-1155</v>
      </c>
      <c r="I238">
        <v>829</v>
      </c>
      <c r="J238">
        <v>6.2E-2</v>
      </c>
      <c r="L238">
        <v>-148</v>
      </c>
      <c r="M238">
        <v>1070</v>
      </c>
      <c r="N238">
        <v>866</v>
      </c>
      <c r="O238">
        <v>556</v>
      </c>
      <c r="P238">
        <v>-0.48099999999999998</v>
      </c>
      <c r="W238">
        <v>865</v>
      </c>
    </row>
    <row r="239" spans="1:23" x14ac:dyDescent="0.25">
      <c r="A239" t="s">
        <v>450</v>
      </c>
      <c r="B239" t="s">
        <v>226</v>
      </c>
      <c r="C239">
        <v>5206</v>
      </c>
      <c r="D239">
        <v>1.3480000000000001</v>
      </c>
      <c r="F239">
        <v>-3427</v>
      </c>
      <c r="G239">
        <v>1778</v>
      </c>
      <c r="H239">
        <v>-997</v>
      </c>
      <c r="I239">
        <v>781</v>
      </c>
      <c r="J239">
        <v>2.3069999999999999</v>
      </c>
      <c r="L239">
        <v>-102</v>
      </c>
      <c r="M239">
        <v>1640</v>
      </c>
      <c r="N239">
        <v>1478</v>
      </c>
      <c r="O239">
        <v>1071</v>
      </c>
      <c r="P239">
        <v>0.28299999999999997</v>
      </c>
      <c r="W239">
        <v>811</v>
      </c>
    </row>
    <row r="240" spans="1:23" x14ac:dyDescent="0.25">
      <c r="A240" t="s">
        <v>451</v>
      </c>
      <c r="B240" t="s">
        <v>226</v>
      </c>
      <c r="C240">
        <v>2217</v>
      </c>
      <c r="D240">
        <v>-0.129</v>
      </c>
      <c r="F240">
        <v>-1546</v>
      </c>
      <c r="G240">
        <v>671</v>
      </c>
      <c r="H240">
        <v>-434</v>
      </c>
      <c r="I240">
        <v>236</v>
      </c>
      <c r="J240">
        <v>-0.63200000000000001</v>
      </c>
      <c r="L240">
        <v>-53</v>
      </c>
      <c r="M240">
        <v>1015</v>
      </c>
      <c r="N240">
        <v>850</v>
      </c>
      <c r="O240">
        <v>835</v>
      </c>
      <c r="P240">
        <v>-0.13100000000000001</v>
      </c>
      <c r="W240">
        <v>259</v>
      </c>
    </row>
    <row r="241" spans="1:23" x14ac:dyDescent="0.25">
      <c r="A241" t="s">
        <v>452</v>
      </c>
      <c r="B241" t="s">
        <v>226</v>
      </c>
      <c r="C241">
        <v>2546</v>
      </c>
      <c r="D241">
        <v>-0.26800000000000002</v>
      </c>
      <c r="F241">
        <v>-1480</v>
      </c>
      <c r="G241">
        <v>1066</v>
      </c>
      <c r="H241">
        <v>-425</v>
      </c>
      <c r="I241">
        <v>642</v>
      </c>
      <c r="J241">
        <v>-0.36699999999999999</v>
      </c>
      <c r="L241">
        <v>-20</v>
      </c>
      <c r="M241">
        <v>1226</v>
      </c>
      <c r="N241">
        <v>1007</v>
      </c>
      <c r="O241">
        <v>961</v>
      </c>
      <c r="P241">
        <v>0.25800000000000001</v>
      </c>
      <c r="W241">
        <v>662</v>
      </c>
    </row>
    <row r="242" spans="1:23" x14ac:dyDescent="0.25">
      <c r="A242" t="s">
        <v>346</v>
      </c>
      <c r="B242" t="s">
        <v>229</v>
      </c>
      <c r="C242">
        <v>618</v>
      </c>
      <c r="D242">
        <v>-0.59</v>
      </c>
      <c r="F242">
        <v>-74</v>
      </c>
      <c r="G242">
        <v>544</v>
      </c>
      <c r="H242">
        <v>-214</v>
      </c>
      <c r="I242">
        <v>330</v>
      </c>
      <c r="J242">
        <v>-0.66200000000000003</v>
      </c>
      <c r="L242">
        <v>-346</v>
      </c>
      <c r="M242">
        <v>889</v>
      </c>
      <c r="N242">
        <v>682</v>
      </c>
      <c r="O242">
        <v>684</v>
      </c>
      <c r="P242">
        <v>-0.39900000000000002</v>
      </c>
      <c r="W242">
        <v>342</v>
      </c>
    </row>
    <row r="243" spans="1:23" x14ac:dyDescent="0.25">
      <c r="A243" t="s">
        <v>449</v>
      </c>
      <c r="B243" t="s">
        <v>229</v>
      </c>
      <c r="C243">
        <v>1505</v>
      </c>
      <c r="D243">
        <v>-0.58399999999999996</v>
      </c>
      <c r="F243">
        <v>-227</v>
      </c>
      <c r="G243">
        <v>1277</v>
      </c>
      <c r="H243">
        <v>-301</v>
      </c>
      <c r="I243">
        <v>977</v>
      </c>
      <c r="J243">
        <v>-0.61299999999999999</v>
      </c>
      <c r="L243">
        <v>-506</v>
      </c>
      <c r="M243">
        <v>1482</v>
      </c>
      <c r="N243">
        <v>1161</v>
      </c>
      <c r="O243">
        <v>1137</v>
      </c>
      <c r="P243">
        <v>-0.39</v>
      </c>
      <c r="W243">
        <v>991</v>
      </c>
    </row>
    <row r="244" spans="1:23" x14ac:dyDescent="0.25">
      <c r="A244" t="s">
        <v>450</v>
      </c>
      <c r="B244" t="s">
        <v>229</v>
      </c>
      <c r="C244">
        <v>3620</v>
      </c>
      <c r="D244">
        <v>-7.3999999999999996E-2</v>
      </c>
      <c r="F244">
        <v>-857</v>
      </c>
      <c r="G244">
        <v>2763</v>
      </c>
      <c r="H244">
        <v>-239</v>
      </c>
      <c r="I244">
        <v>2525</v>
      </c>
      <c r="J244">
        <v>0.60399999999999998</v>
      </c>
      <c r="L244">
        <v>-157</v>
      </c>
      <c r="M244">
        <v>2344</v>
      </c>
      <c r="N244">
        <v>1861</v>
      </c>
      <c r="O244">
        <v>1865</v>
      </c>
      <c r="P244">
        <v>0.52800000000000002</v>
      </c>
      <c r="W244">
        <v>2534</v>
      </c>
    </row>
    <row r="245" spans="1:23" x14ac:dyDescent="0.25">
      <c r="A245" t="s">
        <v>451</v>
      </c>
      <c r="B245" t="s">
        <v>229</v>
      </c>
      <c r="C245">
        <v>3911</v>
      </c>
      <c r="D245">
        <v>0.15</v>
      </c>
      <c r="F245">
        <v>-2089</v>
      </c>
      <c r="G245">
        <v>1822</v>
      </c>
      <c r="H245">
        <v>-248</v>
      </c>
      <c r="I245">
        <v>1574</v>
      </c>
      <c r="J245">
        <v>0.42899999999999999</v>
      </c>
      <c r="L245">
        <v>-23</v>
      </c>
      <c r="M245">
        <v>1540</v>
      </c>
      <c r="N245">
        <v>1220</v>
      </c>
      <c r="O245">
        <v>1220</v>
      </c>
      <c r="P245">
        <v>0.39600000000000002</v>
      </c>
      <c r="W245">
        <v>1581</v>
      </c>
    </row>
    <row r="246" spans="1:23" x14ac:dyDescent="0.25">
      <c r="A246" t="s">
        <v>452</v>
      </c>
      <c r="B246" t="s">
        <v>229</v>
      </c>
      <c r="C246">
        <v>3400</v>
      </c>
      <c r="D246">
        <v>0.58299999999999996</v>
      </c>
      <c r="F246">
        <v>-2082</v>
      </c>
      <c r="G246">
        <v>1318</v>
      </c>
      <c r="H246">
        <v>-217</v>
      </c>
      <c r="I246">
        <v>1101</v>
      </c>
      <c r="J246">
        <v>0.96699999999999997</v>
      </c>
      <c r="L246">
        <v>0</v>
      </c>
      <c r="M246">
        <v>1105</v>
      </c>
      <c r="N246">
        <v>874</v>
      </c>
      <c r="O246">
        <v>874</v>
      </c>
      <c r="P246">
        <v>0.35899999999999999</v>
      </c>
      <c r="W246">
        <v>1107</v>
      </c>
    </row>
    <row r="247" spans="1:23" x14ac:dyDescent="0.25">
      <c r="A247" t="s">
        <v>346</v>
      </c>
      <c r="B247" t="s">
        <v>232</v>
      </c>
      <c r="C247">
        <v>818</v>
      </c>
      <c r="D247">
        <v>-4.8000000000000001E-2</v>
      </c>
      <c r="F247">
        <v>-468</v>
      </c>
      <c r="G247">
        <v>350</v>
      </c>
      <c r="H247">
        <v>-55</v>
      </c>
      <c r="I247">
        <v>295</v>
      </c>
      <c r="J247">
        <v>0.13800000000000001</v>
      </c>
      <c r="L247">
        <v>-46</v>
      </c>
      <c r="M247">
        <v>267</v>
      </c>
      <c r="N247">
        <v>219</v>
      </c>
      <c r="O247">
        <v>219</v>
      </c>
      <c r="P247">
        <v>0.109</v>
      </c>
      <c r="W247">
        <v>295</v>
      </c>
    </row>
    <row r="248" spans="1:23" x14ac:dyDescent="0.25">
      <c r="A248" t="s">
        <v>449</v>
      </c>
      <c r="B248" t="s">
        <v>232</v>
      </c>
      <c r="C248">
        <v>859</v>
      </c>
      <c r="D248">
        <v>0.20399999999999999</v>
      </c>
      <c r="F248">
        <v>-549</v>
      </c>
      <c r="G248">
        <v>310</v>
      </c>
      <c r="H248">
        <v>-50</v>
      </c>
      <c r="I248">
        <v>260</v>
      </c>
      <c r="J248">
        <v>-0.32800000000000001</v>
      </c>
      <c r="L248">
        <v>-32</v>
      </c>
      <c r="M248">
        <v>244</v>
      </c>
      <c r="N248">
        <v>197</v>
      </c>
      <c r="O248">
        <v>197</v>
      </c>
      <c r="P248">
        <v>-0.39</v>
      </c>
      <c r="W248">
        <v>714</v>
      </c>
    </row>
    <row r="249" spans="1:23" x14ac:dyDescent="0.25">
      <c r="A249" t="s">
        <v>450</v>
      </c>
      <c r="B249" t="s">
        <v>232</v>
      </c>
      <c r="C249">
        <v>713</v>
      </c>
      <c r="D249">
        <v>0.64700000000000002</v>
      </c>
      <c r="F249">
        <v>-262</v>
      </c>
      <c r="G249">
        <v>451</v>
      </c>
      <c r="H249">
        <v>-65</v>
      </c>
      <c r="I249">
        <v>386</v>
      </c>
      <c r="J249">
        <v>0.93799999999999994</v>
      </c>
      <c r="L249">
        <v>-7</v>
      </c>
      <c r="M249">
        <v>397</v>
      </c>
      <c r="N249">
        <v>324</v>
      </c>
      <c r="O249">
        <v>324</v>
      </c>
      <c r="P249">
        <v>0.74</v>
      </c>
      <c r="W249">
        <v>618</v>
      </c>
    </row>
    <row r="250" spans="1:23" x14ac:dyDescent="0.25">
      <c r="A250" t="s">
        <v>451</v>
      </c>
      <c r="B250" t="s">
        <v>232</v>
      </c>
      <c r="C250">
        <v>433</v>
      </c>
      <c r="D250">
        <v>0.314</v>
      </c>
      <c r="F250">
        <v>-199</v>
      </c>
      <c r="G250">
        <v>234</v>
      </c>
      <c r="H250">
        <v>-34</v>
      </c>
      <c r="I250">
        <v>199</v>
      </c>
      <c r="J250">
        <v>0.434</v>
      </c>
      <c r="L250">
        <v>-8</v>
      </c>
      <c r="M250">
        <v>220</v>
      </c>
      <c r="N250">
        <v>186</v>
      </c>
      <c r="O250">
        <v>186</v>
      </c>
      <c r="P250">
        <v>0.38700000000000001</v>
      </c>
      <c r="W250">
        <v>348</v>
      </c>
    </row>
    <row r="251" spans="1:23" x14ac:dyDescent="0.25">
      <c r="A251" t="s">
        <v>452</v>
      </c>
      <c r="B251" t="s">
        <v>232</v>
      </c>
      <c r="C251">
        <v>329</v>
      </c>
      <c r="D251">
        <v>0.13500000000000001</v>
      </c>
      <c r="F251">
        <v>-152</v>
      </c>
      <c r="G251">
        <v>177</v>
      </c>
      <c r="H251">
        <v>-38</v>
      </c>
      <c r="I251">
        <v>139</v>
      </c>
      <c r="J251">
        <v>0.255</v>
      </c>
      <c r="L251">
        <v>-10</v>
      </c>
      <c r="M251">
        <v>156</v>
      </c>
      <c r="N251">
        <v>134</v>
      </c>
      <c r="O251">
        <v>134</v>
      </c>
      <c r="P251">
        <v>0.378</v>
      </c>
      <c r="W251">
        <v>249</v>
      </c>
    </row>
    <row r="252" spans="1:23" x14ac:dyDescent="0.25">
      <c r="A252" t="s">
        <v>346</v>
      </c>
      <c r="B252" t="s">
        <v>235</v>
      </c>
      <c r="C252">
        <v>441</v>
      </c>
      <c r="D252">
        <v>0.161</v>
      </c>
      <c r="F252">
        <v>-252</v>
      </c>
      <c r="G252">
        <v>189</v>
      </c>
      <c r="H252">
        <v>-47</v>
      </c>
      <c r="I252">
        <v>142</v>
      </c>
      <c r="J252">
        <v>14.61</v>
      </c>
      <c r="L252">
        <v>0</v>
      </c>
      <c r="M252">
        <v>255</v>
      </c>
      <c r="N252">
        <v>184</v>
      </c>
      <c r="O252">
        <v>186</v>
      </c>
      <c r="P252">
        <v>0.55500000000000005</v>
      </c>
      <c r="W252">
        <v>149</v>
      </c>
    </row>
    <row r="253" spans="1:23" x14ac:dyDescent="0.25">
      <c r="A253" t="s">
        <v>449</v>
      </c>
      <c r="B253" t="s">
        <v>235</v>
      </c>
      <c r="C253">
        <v>380</v>
      </c>
      <c r="D253">
        <v>-0.49199999999999999</v>
      </c>
      <c r="F253">
        <v>-324</v>
      </c>
      <c r="G253">
        <v>56</v>
      </c>
      <c r="H253">
        <v>-47</v>
      </c>
      <c r="I253">
        <v>9</v>
      </c>
      <c r="J253">
        <v>-0.93899999999999995</v>
      </c>
      <c r="L253">
        <v>0</v>
      </c>
      <c r="M253">
        <v>176</v>
      </c>
      <c r="N253">
        <v>121</v>
      </c>
      <c r="O253">
        <v>120</v>
      </c>
      <c r="P253">
        <v>0.84799999999999998</v>
      </c>
      <c r="W253">
        <v>17</v>
      </c>
    </row>
    <row r="254" spans="1:23" x14ac:dyDescent="0.25">
      <c r="A254" t="s">
        <v>450</v>
      </c>
      <c r="B254" t="s">
        <v>235</v>
      </c>
      <c r="C254">
        <v>747</v>
      </c>
      <c r="D254">
        <v>-0.34200000000000003</v>
      </c>
      <c r="F254">
        <v>-515</v>
      </c>
      <c r="G254">
        <v>232</v>
      </c>
      <c r="H254">
        <v>-82</v>
      </c>
      <c r="I254">
        <v>150</v>
      </c>
      <c r="J254">
        <v>-0.57999999999999996</v>
      </c>
      <c r="L254">
        <v>-17</v>
      </c>
      <c r="M254">
        <v>116</v>
      </c>
      <c r="N254">
        <v>84</v>
      </c>
      <c r="O254">
        <v>65</v>
      </c>
      <c r="P254">
        <v>1.119</v>
      </c>
      <c r="W254">
        <v>159</v>
      </c>
    </row>
    <row r="255" spans="1:23" x14ac:dyDescent="0.25">
      <c r="A255" t="s">
        <v>451</v>
      </c>
      <c r="B255" t="s">
        <v>235</v>
      </c>
      <c r="C255">
        <v>1136</v>
      </c>
      <c r="D255">
        <v>0.63200000000000001</v>
      </c>
      <c r="F255">
        <v>-708</v>
      </c>
      <c r="G255">
        <v>427</v>
      </c>
      <c r="H255">
        <v>-70</v>
      </c>
      <c r="I255">
        <v>357</v>
      </c>
      <c r="J255">
        <v>1.5089999999999999</v>
      </c>
      <c r="L255">
        <v>-10</v>
      </c>
      <c r="M255">
        <v>112</v>
      </c>
      <c r="N255">
        <v>42</v>
      </c>
      <c r="O255">
        <v>31</v>
      </c>
      <c r="P255">
        <v>-0.70799999999999996</v>
      </c>
      <c r="W255">
        <v>367</v>
      </c>
    </row>
    <row r="256" spans="1:23" x14ac:dyDescent="0.25">
      <c r="A256" t="s">
        <v>452</v>
      </c>
      <c r="B256" t="s">
        <v>235</v>
      </c>
      <c r="C256">
        <v>696</v>
      </c>
      <c r="D256">
        <v>0.49</v>
      </c>
      <c r="F256">
        <v>-508</v>
      </c>
      <c r="G256">
        <v>188</v>
      </c>
      <c r="H256">
        <v>-46</v>
      </c>
      <c r="I256">
        <v>142</v>
      </c>
      <c r="J256">
        <v>1.357</v>
      </c>
      <c r="L256">
        <v>0</v>
      </c>
      <c r="M256">
        <v>140</v>
      </c>
      <c r="N256">
        <v>107</v>
      </c>
      <c r="O256">
        <v>105</v>
      </c>
      <c r="P256">
        <v>-4.2999999999999997E-2</v>
      </c>
      <c r="W256">
        <v>153</v>
      </c>
    </row>
    <row r="257" spans="1:23" x14ac:dyDescent="0.25">
      <c r="A257" t="s">
        <v>346</v>
      </c>
      <c r="B257" t="s">
        <v>238</v>
      </c>
      <c r="C257">
        <v>1877</v>
      </c>
      <c r="D257">
        <v>-0.128</v>
      </c>
      <c r="F257">
        <v>-566</v>
      </c>
      <c r="G257">
        <v>1311</v>
      </c>
      <c r="H257">
        <v>-364</v>
      </c>
      <c r="I257">
        <v>946</v>
      </c>
      <c r="J257">
        <v>0.182</v>
      </c>
      <c r="L257">
        <v>-459</v>
      </c>
      <c r="M257">
        <v>635</v>
      </c>
      <c r="N257">
        <v>463</v>
      </c>
      <c r="O257">
        <v>509</v>
      </c>
      <c r="P257">
        <v>-5.6000000000000001E-2</v>
      </c>
      <c r="W257">
        <v>994</v>
      </c>
    </row>
    <row r="258" spans="1:23" x14ac:dyDescent="0.25">
      <c r="A258" t="s">
        <v>449</v>
      </c>
      <c r="B258" t="s">
        <v>238</v>
      </c>
      <c r="C258">
        <v>2152</v>
      </c>
      <c r="D258">
        <v>-0.17599999999999999</v>
      </c>
      <c r="F258">
        <v>-985</v>
      </c>
      <c r="G258">
        <v>1167</v>
      </c>
      <c r="H258">
        <v>-366</v>
      </c>
      <c r="I258">
        <v>801</v>
      </c>
      <c r="J258">
        <v>1.244</v>
      </c>
      <c r="L258">
        <v>-325</v>
      </c>
      <c r="M258">
        <v>636</v>
      </c>
      <c r="N258">
        <v>492</v>
      </c>
      <c r="O258">
        <v>540</v>
      </c>
      <c r="P258">
        <v>0.55000000000000004</v>
      </c>
      <c r="W258">
        <v>839</v>
      </c>
    </row>
    <row r="259" spans="1:23" x14ac:dyDescent="0.25">
      <c r="A259" t="s">
        <v>450</v>
      </c>
      <c r="B259" t="s">
        <v>238</v>
      </c>
      <c r="C259">
        <v>2611</v>
      </c>
      <c r="D259">
        <v>0.20599999999999999</v>
      </c>
      <c r="F259">
        <v>-1969</v>
      </c>
      <c r="G259">
        <v>642</v>
      </c>
      <c r="H259">
        <v>-285</v>
      </c>
      <c r="I259">
        <v>357</v>
      </c>
      <c r="J259">
        <v>-0.26100000000000001</v>
      </c>
      <c r="L259">
        <v>-104</v>
      </c>
      <c r="M259">
        <v>392</v>
      </c>
      <c r="N259">
        <v>344</v>
      </c>
      <c r="O259">
        <v>348</v>
      </c>
      <c r="P259">
        <v>0.157</v>
      </c>
      <c r="W259">
        <v>377</v>
      </c>
    </row>
    <row r="260" spans="1:23" x14ac:dyDescent="0.25">
      <c r="A260" t="s">
        <v>451</v>
      </c>
      <c r="B260" t="s">
        <v>238</v>
      </c>
      <c r="C260">
        <v>2165</v>
      </c>
      <c r="D260">
        <v>-0.29199999999999998</v>
      </c>
      <c r="F260">
        <v>-1482</v>
      </c>
      <c r="G260">
        <v>683</v>
      </c>
      <c r="H260">
        <v>-201</v>
      </c>
      <c r="I260">
        <v>483</v>
      </c>
      <c r="J260">
        <v>-0.32100000000000001</v>
      </c>
      <c r="L260">
        <v>-205</v>
      </c>
      <c r="M260">
        <v>387</v>
      </c>
      <c r="N260">
        <v>307</v>
      </c>
      <c r="O260">
        <v>301</v>
      </c>
      <c r="P260">
        <v>-0.40600000000000003</v>
      </c>
      <c r="W260">
        <v>505</v>
      </c>
    </row>
    <row r="261" spans="1:23" x14ac:dyDescent="0.25">
      <c r="A261" t="s">
        <v>452</v>
      </c>
      <c r="B261" t="s">
        <v>238</v>
      </c>
      <c r="C261">
        <v>3057</v>
      </c>
      <c r="D261">
        <v>10.837999999999999</v>
      </c>
      <c r="F261">
        <v>-2224</v>
      </c>
      <c r="G261">
        <v>833</v>
      </c>
      <c r="H261">
        <v>-122</v>
      </c>
      <c r="I261">
        <v>711</v>
      </c>
      <c r="J261">
        <v>1.085</v>
      </c>
      <c r="L261">
        <v>-145</v>
      </c>
      <c r="M261">
        <v>650</v>
      </c>
      <c r="N261">
        <v>511</v>
      </c>
      <c r="O261">
        <v>506</v>
      </c>
      <c r="P261">
        <v>0.20100000000000001</v>
      </c>
      <c r="W261">
        <v>723</v>
      </c>
    </row>
    <row r="262" spans="1:23" x14ac:dyDescent="0.25">
      <c r="A262" t="s">
        <v>346</v>
      </c>
      <c r="B262" t="s">
        <v>241</v>
      </c>
      <c r="C262">
        <v>2163</v>
      </c>
      <c r="D262">
        <v>3.4000000000000002E-2</v>
      </c>
      <c r="F262">
        <v>-1043</v>
      </c>
      <c r="G262">
        <v>1121</v>
      </c>
      <c r="H262">
        <v>-159</v>
      </c>
      <c r="I262">
        <v>961</v>
      </c>
      <c r="J262">
        <v>0.13</v>
      </c>
      <c r="L262">
        <v>-842</v>
      </c>
      <c r="M262">
        <v>195</v>
      </c>
      <c r="N262">
        <v>143</v>
      </c>
      <c r="O262">
        <v>137</v>
      </c>
      <c r="P262">
        <v>-0.56499999999999995</v>
      </c>
      <c r="W262">
        <v>1640</v>
      </c>
    </row>
    <row r="263" spans="1:23" x14ac:dyDescent="0.25">
      <c r="A263" t="s">
        <v>449</v>
      </c>
      <c r="B263" t="s">
        <v>241</v>
      </c>
      <c r="C263">
        <v>2093</v>
      </c>
      <c r="D263">
        <v>0.51600000000000001</v>
      </c>
      <c r="F263">
        <v>-1082</v>
      </c>
      <c r="G263">
        <v>1011</v>
      </c>
      <c r="H263">
        <v>-161</v>
      </c>
      <c r="I263">
        <v>851</v>
      </c>
      <c r="J263">
        <v>0.30299999999999999</v>
      </c>
      <c r="L263">
        <v>-592</v>
      </c>
      <c r="M263">
        <v>407</v>
      </c>
      <c r="N263">
        <v>371</v>
      </c>
      <c r="O263">
        <v>316</v>
      </c>
      <c r="P263">
        <v>0.11600000000000001</v>
      </c>
      <c r="W263">
        <v>1502</v>
      </c>
    </row>
    <row r="264" spans="1:23" x14ac:dyDescent="0.25">
      <c r="A264" t="s">
        <v>450</v>
      </c>
      <c r="B264" t="s">
        <v>241</v>
      </c>
      <c r="C264">
        <v>1381</v>
      </c>
      <c r="D264">
        <v>-7.4999999999999997E-2</v>
      </c>
      <c r="F264">
        <v>-614</v>
      </c>
      <c r="G264">
        <v>767</v>
      </c>
      <c r="H264">
        <v>-114</v>
      </c>
      <c r="I264">
        <v>653</v>
      </c>
      <c r="J264">
        <v>1.2999999999999999E-2</v>
      </c>
      <c r="L264">
        <v>-384</v>
      </c>
      <c r="M264">
        <v>369</v>
      </c>
      <c r="N264">
        <v>325</v>
      </c>
      <c r="O264">
        <v>283</v>
      </c>
      <c r="P264">
        <v>9.9000000000000005E-2</v>
      </c>
      <c r="W264">
        <v>1067</v>
      </c>
    </row>
    <row r="265" spans="1:23" x14ac:dyDescent="0.25">
      <c r="A265" t="s">
        <v>451</v>
      </c>
      <c r="B265" t="s">
        <v>241</v>
      </c>
      <c r="C265">
        <v>1493</v>
      </c>
      <c r="D265">
        <v>0.28799999999999998</v>
      </c>
      <c r="F265">
        <v>-733</v>
      </c>
      <c r="G265">
        <v>761</v>
      </c>
      <c r="H265">
        <v>-116</v>
      </c>
      <c r="I265">
        <v>645</v>
      </c>
      <c r="J265">
        <v>0.19800000000000001</v>
      </c>
      <c r="L265">
        <v>-354</v>
      </c>
      <c r="M265">
        <v>309</v>
      </c>
      <c r="N265">
        <v>295</v>
      </c>
      <c r="O265">
        <v>257</v>
      </c>
      <c r="P265">
        <v>2.5000000000000001E-2</v>
      </c>
      <c r="W265">
        <v>999</v>
      </c>
    </row>
    <row r="266" spans="1:23" x14ac:dyDescent="0.25">
      <c r="A266" t="s">
        <v>452</v>
      </c>
      <c r="B266" t="s">
        <v>241</v>
      </c>
      <c r="C266">
        <v>1159</v>
      </c>
      <c r="D266">
        <v>1.0720000000000001</v>
      </c>
      <c r="F266">
        <v>-510</v>
      </c>
      <c r="G266">
        <v>650</v>
      </c>
      <c r="H266">
        <v>-112</v>
      </c>
      <c r="I266">
        <v>538</v>
      </c>
      <c r="J266">
        <v>1.351</v>
      </c>
      <c r="L266">
        <v>-245</v>
      </c>
      <c r="M266">
        <v>304</v>
      </c>
      <c r="N266">
        <v>291</v>
      </c>
      <c r="O266">
        <v>251</v>
      </c>
      <c r="P266">
        <v>0.73499999999999999</v>
      </c>
      <c r="W266">
        <v>823</v>
      </c>
    </row>
    <row r="267" spans="1:23" x14ac:dyDescent="0.25">
      <c r="A267" t="s">
        <v>346</v>
      </c>
      <c r="B267" t="s">
        <v>244</v>
      </c>
      <c r="C267">
        <v>6383</v>
      </c>
      <c r="D267">
        <v>-0.27400000000000002</v>
      </c>
      <c r="F267">
        <v>-5874</v>
      </c>
      <c r="G267">
        <v>509</v>
      </c>
      <c r="H267">
        <v>-45</v>
      </c>
      <c r="I267">
        <v>464</v>
      </c>
      <c r="J267">
        <v>-0.51200000000000001</v>
      </c>
      <c r="L267">
        <v>-34</v>
      </c>
      <c r="M267">
        <v>536</v>
      </c>
      <c r="N267">
        <v>496</v>
      </c>
      <c r="O267">
        <v>496</v>
      </c>
      <c r="P267">
        <v>-0.439</v>
      </c>
      <c r="W267">
        <v>1151</v>
      </c>
    </row>
    <row r="268" spans="1:23" x14ac:dyDescent="0.25">
      <c r="A268" t="s">
        <v>449</v>
      </c>
      <c r="B268" t="s">
        <v>244</v>
      </c>
      <c r="C268">
        <v>8788</v>
      </c>
      <c r="D268">
        <v>0.42899999999999999</v>
      </c>
      <c r="F268">
        <v>-7706</v>
      </c>
      <c r="G268">
        <v>1082</v>
      </c>
      <c r="H268">
        <v>-131</v>
      </c>
      <c r="I268">
        <v>950</v>
      </c>
      <c r="J268">
        <v>0.60199999999999998</v>
      </c>
      <c r="L268">
        <v>-15</v>
      </c>
      <c r="M268">
        <v>943</v>
      </c>
      <c r="N268">
        <v>883</v>
      </c>
      <c r="O268">
        <v>883</v>
      </c>
      <c r="P268">
        <v>0.65500000000000003</v>
      </c>
      <c r="W268">
        <v>1639</v>
      </c>
    </row>
    <row r="269" spans="1:23" x14ac:dyDescent="0.25">
      <c r="A269" t="s">
        <v>450</v>
      </c>
      <c r="B269" t="s">
        <v>244</v>
      </c>
      <c r="C269">
        <v>6150</v>
      </c>
      <c r="D269">
        <v>1.0999999999999999E-2</v>
      </c>
      <c r="F269">
        <v>-5474</v>
      </c>
      <c r="G269">
        <v>676</v>
      </c>
      <c r="H269">
        <v>-83</v>
      </c>
      <c r="I269">
        <v>593</v>
      </c>
      <c r="J269">
        <v>-0.26800000000000002</v>
      </c>
      <c r="L269">
        <v>-20</v>
      </c>
      <c r="M269">
        <v>566</v>
      </c>
      <c r="N269">
        <v>534</v>
      </c>
      <c r="O269">
        <v>534</v>
      </c>
      <c r="P269">
        <v>-0.14599999999999999</v>
      </c>
      <c r="W269">
        <v>1283</v>
      </c>
    </row>
    <row r="270" spans="1:23" x14ac:dyDescent="0.25">
      <c r="A270" t="s">
        <v>451</v>
      </c>
      <c r="B270" t="s">
        <v>244</v>
      </c>
      <c r="C270">
        <v>6082</v>
      </c>
      <c r="D270">
        <v>-0.20499999999999999</v>
      </c>
      <c r="F270">
        <v>-5187</v>
      </c>
      <c r="G270">
        <v>895</v>
      </c>
      <c r="H270">
        <v>-85</v>
      </c>
      <c r="I270">
        <v>810</v>
      </c>
      <c r="J270">
        <v>-8.7999999999999995E-2</v>
      </c>
      <c r="L270">
        <v>-38</v>
      </c>
      <c r="M270">
        <v>663</v>
      </c>
      <c r="N270">
        <v>625</v>
      </c>
      <c r="O270">
        <v>625</v>
      </c>
      <c r="P270">
        <v>-0.17100000000000001</v>
      </c>
      <c r="W270">
        <v>1502</v>
      </c>
    </row>
    <row r="271" spans="1:23" x14ac:dyDescent="0.25">
      <c r="A271" t="s">
        <v>452</v>
      </c>
      <c r="B271" t="s">
        <v>244</v>
      </c>
      <c r="C271">
        <v>7654</v>
      </c>
      <c r="D271">
        <v>-2E-3</v>
      </c>
      <c r="F271">
        <v>-6679</v>
      </c>
      <c r="G271">
        <v>974</v>
      </c>
      <c r="H271">
        <v>-87</v>
      </c>
      <c r="I271">
        <v>888</v>
      </c>
      <c r="J271">
        <v>-2.9000000000000001E-2</v>
      </c>
      <c r="L271">
        <v>-88</v>
      </c>
      <c r="M271">
        <v>797</v>
      </c>
      <c r="N271">
        <v>754</v>
      </c>
      <c r="O271">
        <v>754</v>
      </c>
      <c r="P271">
        <v>-3.5999999999999997E-2</v>
      </c>
      <c r="W271">
        <v>1578</v>
      </c>
    </row>
    <row r="272" spans="1:23" x14ac:dyDescent="0.25">
      <c r="A272" t="s">
        <v>346</v>
      </c>
      <c r="B272" t="s">
        <v>247</v>
      </c>
      <c r="C272">
        <v>5814</v>
      </c>
      <c r="D272">
        <v>0.10199999999999999</v>
      </c>
      <c r="F272">
        <v>-5809</v>
      </c>
      <c r="G272">
        <v>5</v>
      </c>
      <c r="H272">
        <v>-124</v>
      </c>
      <c r="I272">
        <v>-119</v>
      </c>
      <c r="L272">
        <v>0</v>
      </c>
      <c r="M272">
        <v>437</v>
      </c>
      <c r="N272">
        <v>435</v>
      </c>
      <c r="O272">
        <v>435</v>
      </c>
      <c r="P272">
        <v>-0.124</v>
      </c>
      <c r="W272">
        <v>-58</v>
      </c>
    </row>
    <row r="273" spans="1:23" x14ac:dyDescent="0.25">
      <c r="A273" t="s">
        <v>449</v>
      </c>
      <c r="B273" t="s">
        <v>247</v>
      </c>
      <c r="C273">
        <v>5278</v>
      </c>
      <c r="D273">
        <v>0.36399999999999999</v>
      </c>
      <c r="F273">
        <v>-4893</v>
      </c>
      <c r="G273">
        <v>385</v>
      </c>
      <c r="H273">
        <v>-119</v>
      </c>
      <c r="I273">
        <v>265</v>
      </c>
      <c r="L273">
        <v>0</v>
      </c>
      <c r="M273">
        <v>559</v>
      </c>
      <c r="N273">
        <v>497</v>
      </c>
      <c r="O273">
        <v>497</v>
      </c>
      <c r="P273">
        <v>1.3</v>
      </c>
      <c r="W273">
        <v>327</v>
      </c>
    </row>
    <row r="274" spans="1:23" x14ac:dyDescent="0.25">
      <c r="A274" t="s">
        <v>450</v>
      </c>
      <c r="B274" t="s">
        <v>247</v>
      </c>
      <c r="C274">
        <v>3868</v>
      </c>
      <c r="D274">
        <v>-0.51200000000000001</v>
      </c>
      <c r="F274">
        <v>-4102</v>
      </c>
      <c r="G274">
        <v>-234</v>
      </c>
      <c r="H274">
        <v>-87</v>
      </c>
      <c r="I274">
        <v>-320</v>
      </c>
      <c r="L274">
        <v>0</v>
      </c>
      <c r="M274">
        <v>177</v>
      </c>
      <c r="N274">
        <v>216</v>
      </c>
      <c r="O274">
        <v>216</v>
      </c>
      <c r="P274">
        <v>-0.78600000000000003</v>
      </c>
      <c r="W274">
        <v>-262</v>
      </c>
    </row>
    <row r="275" spans="1:23" x14ac:dyDescent="0.25">
      <c r="A275" t="s">
        <v>451</v>
      </c>
      <c r="B275" t="s">
        <v>247</v>
      </c>
      <c r="C275">
        <v>7929</v>
      </c>
      <c r="D275">
        <v>-3.1E-2</v>
      </c>
      <c r="F275">
        <v>-6920</v>
      </c>
      <c r="G275">
        <v>1009</v>
      </c>
      <c r="H275">
        <v>-81</v>
      </c>
      <c r="I275">
        <v>928</v>
      </c>
      <c r="J275">
        <v>-0.22800000000000001</v>
      </c>
      <c r="L275">
        <v>-3</v>
      </c>
      <c r="M275">
        <v>1211</v>
      </c>
      <c r="N275">
        <v>1011</v>
      </c>
      <c r="O275">
        <v>1011</v>
      </c>
      <c r="P275">
        <v>-0.19800000000000001</v>
      </c>
      <c r="W275">
        <v>966</v>
      </c>
    </row>
    <row r="276" spans="1:23" x14ac:dyDescent="0.25">
      <c r="A276" t="s">
        <v>452</v>
      </c>
      <c r="B276" t="s">
        <v>247</v>
      </c>
      <c r="C276">
        <v>8183</v>
      </c>
      <c r="D276">
        <v>0.15</v>
      </c>
      <c r="F276">
        <v>-6905</v>
      </c>
      <c r="G276">
        <v>1278</v>
      </c>
      <c r="H276">
        <v>-75</v>
      </c>
      <c r="I276">
        <v>1203</v>
      </c>
      <c r="J276">
        <v>0.13700000000000001</v>
      </c>
      <c r="L276">
        <v>-12</v>
      </c>
      <c r="M276">
        <v>1530</v>
      </c>
      <c r="N276">
        <v>1261</v>
      </c>
      <c r="O276">
        <v>1261</v>
      </c>
      <c r="P276">
        <v>0.123</v>
      </c>
      <c r="W276">
        <v>1239</v>
      </c>
    </row>
    <row r="277" spans="1:23" x14ac:dyDescent="0.25">
      <c r="A277" t="s">
        <v>346</v>
      </c>
      <c r="B277" t="s">
        <v>250</v>
      </c>
      <c r="C277">
        <v>2572</v>
      </c>
      <c r="D277">
        <v>-0.16600000000000001</v>
      </c>
      <c r="F277">
        <v>-1013</v>
      </c>
      <c r="G277">
        <v>1559</v>
      </c>
      <c r="H277">
        <v>-61</v>
      </c>
      <c r="I277">
        <v>1498</v>
      </c>
      <c r="J277">
        <v>-0.23</v>
      </c>
      <c r="L277">
        <v>-392</v>
      </c>
      <c r="M277">
        <v>1092</v>
      </c>
      <c r="N277">
        <v>994</v>
      </c>
      <c r="O277">
        <v>994</v>
      </c>
      <c r="P277">
        <v>-0.214</v>
      </c>
      <c r="W277">
        <v>2086</v>
      </c>
    </row>
    <row r="278" spans="1:23" x14ac:dyDescent="0.25">
      <c r="A278" t="s">
        <v>449</v>
      </c>
      <c r="B278" t="s">
        <v>250</v>
      </c>
      <c r="C278">
        <v>3085</v>
      </c>
      <c r="D278">
        <v>0.91400000000000003</v>
      </c>
      <c r="F278">
        <v>-1062</v>
      </c>
      <c r="G278">
        <v>2022</v>
      </c>
      <c r="H278">
        <v>-77</v>
      </c>
      <c r="I278">
        <v>1945</v>
      </c>
      <c r="J278">
        <v>1.528</v>
      </c>
      <c r="L278">
        <v>-408</v>
      </c>
      <c r="M278">
        <v>1380</v>
      </c>
      <c r="N278">
        <v>1265</v>
      </c>
      <c r="O278">
        <v>1265</v>
      </c>
      <c r="P278">
        <v>2.266</v>
      </c>
      <c r="W278">
        <v>2537</v>
      </c>
    </row>
    <row r="279" spans="1:23" x14ac:dyDescent="0.25">
      <c r="A279" t="s">
        <v>450</v>
      </c>
      <c r="B279" t="s">
        <v>250</v>
      </c>
      <c r="C279">
        <v>1611</v>
      </c>
      <c r="D279">
        <v>3.7309999999999999</v>
      </c>
      <c r="F279">
        <v>-796</v>
      </c>
      <c r="G279">
        <v>815</v>
      </c>
      <c r="H279">
        <v>-45</v>
      </c>
      <c r="I279">
        <v>770</v>
      </c>
      <c r="J279">
        <v>5.7690000000000001</v>
      </c>
      <c r="L279">
        <v>-323</v>
      </c>
      <c r="M279">
        <v>451</v>
      </c>
      <c r="N279">
        <v>387</v>
      </c>
      <c r="O279">
        <v>387</v>
      </c>
      <c r="P279">
        <v>1.0569999999999999</v>
      </c>
      <c r="W279">
        <v>1240</v>
      </c>
    </row>
    <row r="280" spans="1:23" x14ac:dyDescent="0.25">
      <c r="A280" t="s">
        <v>451</v>
      </c>
      <c r="B280" t="s">
        <v>250</v>
      </c>
      <c r="C280">
        <v>341</v>
      </c>
      <c r="D280">
        <v>-0.14899999999999999</v>
      </c>
      <c r="F280">
        <v>-204</v>
      </c>
      <c r="G280">
        <v>137</v>
      </c>
      <c r="H280">
        <v>-23</v>
      </c>
      <c r="I280">
        <v>114</v>
      </c>
      <c r="J280">
        <v>-0.34799999999999998</v>
      </c>
      <c r="L280">
        <v>-1</v>
      </c>
      <c r="M280">
        <v>236</v>
      </c>
      <c r="N280">
        <v>188</v>
      </c>
      <c r="O280">
        <v>188</v>
      </c>
      <c r="P280">
        <v>0.184</v>
      </c>
      <c r="W280">
        <v>197</v>
      </c>
    </row>
    <row r="281" spans="1:23" x14ac:dyDescent="0.25">
      <c r="A281" t="s">
        <v>452</v>
      </c>
      <c r="B281" t="s">
        <v>250</v>
      </c>
      <c r="C281">
        <v>400</v>
      </c>
      <c r="D281">
        <v>-0.28999999999999998</v>
      </c>
      <c r="F281">
        <v>-203</v>
      </c>
      <c r="G281">
        <v>197</v>
      </c>
      <c r="H281">
        <v>-23</v>
      </c>
      <c r="I281">
        <v>174</v>
      </c>
      <c r="J281">
        <v>-0.46100000000000002</v>
      </c>
      <c r="L281">
        <v>-1</v>
      </c>
      <c r="M281">
        <v>178</v>
      </c>
      <c r="N281">
        <v>159</v>
      </c>
      <c r="O281">
        <v>159</v>
      </c>
      <c r="P281">
        <v>-0.48099999999999998</v>
      </c>
      <c r="W281">
        <v>257</v>
      </c>
    </row>
    <row r="282" spans="1:23" x14ac:dyDescent="0.25">
      <c r="A282" t="s">
        <v>346</v>
      </c>
      <c r="B282" t="s">
        <v>253</v>
      </c>
      <c r="C282">
        <v>3526</v>
      </c>
      <c r="D282">
        <v>1.2E-2</v>
      </c>
      <c r="F282">
        <v>-1964</v>
      </c>
      <c r="G282">
        <v>1561</v>
      </c>
      <c r="H282">
        <v>-582</v>
      </c>
      <c r="I282">
        <v>979</v>
      </c>
      <c r="J282">
        <v>6.5000000000000002E-2</v>
      </c>
      <c r="L282">
        <v>-344</v>
      </c>
      <c r="M282">
        <v>759</v>
      </c>
      <c r="N282">
        <v>679</v>
      </c>
      <c r="O282">
        <v>672</v>
      </c>
      <c r="P282">
        <v>-9.6000000000000002E-2</v>
      </c>
      <c r="W282">
        <v>1526</v>
      </c>
    </row>
    <row r="283" spans="1:23" x14ac:dyDescent="0.25">
      <c r="A283" t="s">
        <v>449</v>
      </c>
      <c r="B283" t="s">
        <v>253</v>
      </c>
      <c r="C283">
        <v>3484</v>
      </c>
      <c r="D283">
        <v>0.11700000000000001</v>
      </c>
      <c r="F283">
        <v>-2063</v>
      </c>
      <c r="G283">
        <v>1421</v>
      </c>
      <c r="H283">
        <v>-502</v>
      </c>
      <c r="I283">
        <v>919</v>
      </c>
      <c r="J283">
        <v>8.7999999999999995E-2</v>
      </c>
      <c r="L283">
        <v>-170</v>
      </c>
      <c r="M283">
        <v>838</v>
      </c>
      <c r="N283">
        <v>747</v>
      </c>
      <c r="O283">
        <v>743</v>
      </c>
      <c r="P283">
        <v>-8.0000000000000002E-3</v>
      </c>
      <c r="W283">
        <v>1398</v>
      </c>
    </row>
    <row r="284" spans="1:23" x14ac:dyDescent="0.25">
      <c r="A284" t="s">
        <v>450</v>
      </c>
      <c r="B284" t="s">
        <v>253</v>
      </c>
      <c r="C284">
        <v>3119</v>
      </c>
      <c r="D284">
        <v>3.1E-2</v>
      </c>
      <c r="F284">
        <v>-1804</v>
      </c>
      <c r="G284">
        <v>1315</v>
      </c>
      <c r="H284">
        <v>-470</v>
      </c>
      <c r="I284">
        <v>845</v>
      </c>
      <c r="J284">
        <v>0.13100000000000001</v>
      </c>
      <c r="L284">
        <v>-155</v>
      </c>
      <c r="M284">
        <v>864</v>
      </c>
      <c r="N284">
        <v>755</v>
      </c>
      <c r="O284">
        <v>749</v>
      </c>
      <c r="P284">
        <v>0.39800000000000002</v>
      </c>
      <c r="W284">
        <v>1329</v>
      </c>
    </row>
    <row r="285" spans="1:23" x14ac:dyDescent="0.25">
      <c r="A285" t="s">
        <v>451</v>
      </c>
      <c r="B285" t="s">
        <v>253</v>
      </c>
      <c r="C285">
        <v>3025</v>
      </c>
      <c r="D285">
        <v>0.188</v>
      </c>
      <c r="F285">
        <v>-1789</v>
      </c>
      <c r="G285">
        <v>1236</v>
      </c>
      <c r="H285">
        <v>-489</v>
      </c>
      <c r="I285">
        <v>747</v>
      </c>
      <c r="J285">
        <v>0.20799999999999999</v>
      </c>
      <c r="L285">
        <v>-156</v>
      </c>
      <c r="M285">
        <v>596</v>
      </c>
      <c r="N285">
        <v>535</v>
      </c>
      <c r="O285">
        <v>535</v>
      </c>
      <c r="P285">
        <v>0.124</v>
      </c>
      <c r="W285">
        <v>1213</v>
      </c>
    </row>
    <row r="286" spans="1:23" x14ac:dyDescent="0.25">
      <c r="A286" t="s">
        <v>452</v>
      </c>
      <c r="B286" t="s">
        <v>253</v>
      </c>
      <c r="C286">
        <v>2546</v>
      </c>
      <c r="D286">
        <v>0.158</v>
      </c>
      <c r="F286">
        <v>-1511</v>
      </c>
      <c r="G286">
        <v>1035</v>
      </c>
      <c r="H286">
        <v>-416</v>
      </c>
      <c r="I286">
        <v>619</v>
      </c>
      <c r="J286">
        <v>0.27200000000000002</v>
      </c>
      <c r="L286">
        <v>-144</v>
      </c>
      <c r="M286">
        <v>540</v>
      </c>
      <c r="N286">
        <v>476</v>
      </c>
      <c r="O286">
        <v>476</v>
      </c>
      <c r="P286">
        <v>0.46600000000000003</v>
      </c>
      <c r="W286">
        <v>1049</v>
      </c>
    </row>
    <row r="287" spans="1:23" x14ac:dyDescent="0.25">
      <c r="A287" t="s">
        <v>346</v>
      </c>
      <c r="B287" t="s">
        <v>257</v>
      </c>
      <c r="C287">
        <v>4597</v>
      </c>
      <c r="D287">
        <v>-0.17799999999999999</v>
      </c>
      <c r="H287">
        <v>-3141</v>
      </c>
      <c r="I287">
        <v>6555</v>
      </c>
      <c r="J287">
        <v>-0.10100000000000001</v>
      </c>
      <c r="M287">
        <v>2720</v>
      </c>
      <c r="N287">
        <v>2165</v>
      </c>
      <c r="O287">
        <v>2165</v>
      </c>
      <c r="P287">
        <v>-0.26500000000000001</v>
      </c>
      <c r="R287">
        <v>608</v>
      </c>
      <c r="S287">
        <v>514</v>
      </c>
      <c r="T287">
        <v>835</v>
      </c>
      <c r="U287">
        <v>-694</v>
      </c>
      <c r="V287">
        <v>3414</v>
      </c>
    </row>
    <row r="288" spans="1:23" x14ac:dyDescent="0.25">
      <c r="A288" t="s">
        <v>449</v>
      </c>
      <c r="B288" t="s">
        <v>257</v>
      </c>
      <c r="C288">
        <v>5592</v>
      </c>
      <c r="D288">
        <v>0.58699999999999997</v>
      </c>
      <c r="H288">
        <v>-3475</v>
      </c>
      <c r="I288">
        <v>7288</v>
      </c>
      <c r="J288">
        <v>0.54800000000000004</v>
      </c>
      <c r="M288">
        <v>3709</v>
      </c>
      <c r="N288">
        <v>2946</v>
      </c>
      <c r="O288">
        <v>2946</v>
      </c>
      <c r="P288">
        <v>2.0510000000000002</v>
      </c>
      <c r="R288">
        <v>699</v>
      </c>
      <c r="S288">
        <v>514</v>
      </c>
      <c r="T288">
        <v>483</v>
      </c>
      <c r="U288">
        <v>-104</v>
      </c>
      <c r="V288">
        <v>3813</v>
      </c>
    </row>
    <row r="289" spans="1:22" x14ac:dyDescent="0.25">
      <c r="A289" t="s">
        <v>450</v>
      </c>
      <c r="B289" t="s">
        <v>257</v>
      </c>
      <c r="C289">
        <v>3524</v>
      </c>
      <c r="D289">
        <v>6.4000000000000001E-2</v>
      </c>
      <c r="H289">
        <v>-2514</v>
      </c>
      <c r="I289">
        <v>4709</v>
      </c>
      <c r="J289">
        <v>7.9000000000000001E-2</v>
      </c>
      <c r="M289">
        <v>1205</v>
      </c>
      <c r="N289">
        <v>965</v>
      </c>
      <c r="O289">
        <v>965</v>
      </c>
      <c r="P289">
        <v>-9.8000000000000004E-2</v>
      </c>
      <c r="R289">
        <v>498</v>
      </c>
      <c r="S289">
        <v>433</v>
      </c>
      <c r="T289">
        <v>254</v>
      </c>
      <c r="U289">
        <v>-990</v>
      </c>
      <c r="V289">
        <v>2195</v>
      </c>
    </row>
    <row r="290" spans="1:22" x14ac:dyDescent="0.25">
      <c r="A290" t="s">
        <v>451</v>
      </c>
      <c r="B290" t="s">
        <v>257</v>
      </c>
      <c r="C290">
        <v>3314</v>
      </c>
      <c r="D290">
        <v>2.9000000000000001E-2</v>
      </c>
      <c r="H290">
        <v>-2439</v>
      </c>
      <c r="I290">
        <v>4366</v>
      </c>
      <c r="J290">
        <v>-2.7E-2</v>
      </c>
      <c r="M290">
        <v>1260</v>
      </c>
      <c r="N290">
        <v>990</v>
      </c>
      <c r="O290">
        <v>1070</v>
      </c>
      <c r="P290">
        <v>0.23599999999999999</v>
      </c>
      <c r="R290">
        <v>458</v>
      </c>
      <c r="S290">
        <v>388</v>
      </c>
      <c r="T290">
        <v>206</v>
      </c>
      <c r="U290">
        <v>-667</v>
      </c>
      <c r="V290">
        <v>1927</v>
      </c>
    </row>
    <row r="291" spans="1:22" x14ac:dyDescent="0.25">
      <c r="A291" t="s">
        <v>452</v>
      </c>
      <c r="B291" t="s">
        <v>257</v>
      </c>
      <c r="C291">
        <v>3220</v>
      </c>
      <c r="D291">
        <v>4.0000000000000001E-3</v>
      </c>
      <c r="H291">
        <v>-2701</v>
      </c>
      <c r="I291">
        <v>4486</v>
      </c>
      <c r="J291">
        <v>8.0000000000000002E-3</v>
      </c>
      <c r="M291">
        <v>1095</v>
      </c>
      <c r="N291">
        <v>866</v>
      </c>
      <c r="O291">
        <v>866</v>
      </c>
      <c r="P291">
        <v>0.311</v>
      </c>
      <c r="R291">
        <v>598</v>
      </c>
      <c r="S291">
        <v>384</v>
      </c>
      <c r="T291">
        <v>284</v>
      </c>
      <c r="U291">
        <v>-690</v>
      </c>
      <c r="V291">
        <v>1786</v>
      </c>
    </row>
    <row r="292" spans="1:22" x14ac:dyDescent="0.25">
      <c r="A292" t="s">
        <v>346</v>
      </c>
      <c r="B292" t="s">
        <v>260</v>
      </c>
      <c r="C292">
        <v>11203</v>
      </c>
      <c r="D292">
        <v>-5.8999999999999997E-2</v>
      </c>
      <c r="H292">
        <v>-5760</v>
      </c>
      <c r="I292">
        <v>15625</v>
      </c>
      <c r="J292">
        <v>0.10299999999999999</v>
      </c>
      <c r="M292">
        <v>7039</v>
      </c>
      <c r="N292">
        <v>5572</v>
      </c>
      <c r="O292">
        <v>5572</v>
      </c>
      <c r="P292">
        <v>0.23499999999999999</v>
      </c>
      <c r="R292">
        <v>509</v>
      </c>
      <c r="S292">
        <v>3566</v>
      </c>
      <c r="T292">
        <v>347</v>
      </c>
      <c r="U292">
        <v>-2826</v>
      </c>
      <c r="V292">
        <v>9865</v>
      </c>
    </row>
    <row r="293" spans="1:22" x14ac:dyDescent="0.25">
      <c r="A293" t="s">
        <v>449</v>
      </c>
      <c r="B293" t="s">
        <v>260</v>
      </c>
      <c r="C293">
        <v>11900</v>
      </c>
      <c r="D293">
        <v>0.32</v>
      </c>
      <c r="H293">
        <v>-5307</v>
      </c>
      <c r="I293">
        <v>14170</v>
      </c>
      <c r="J293">
        <v>0.41</v>
      </c>
      <c r="M293">
        <v>5690</v>
      </c>
      <c r="N293">
        <v>4510</v>
      </c>
      <c r="O293">
        <v>4510</v>
      </c>
      <c r="P293">
        <v>0.56999999999999995</v>
      </c>
      <c r="R293">
        <v>407</v>
      </c>
      <c r="S293">
        <v>1662</v>
      </c>
      <c r="T293">
        <v>201</v>
      </c>
      <c r="U293">
        <v>-3174</v>
      </c>
      <c r="V293">
        <v>8863</v>
      </c>
    </row>
    <row r="294" spans="1:22" x14ac:dyDescent="0.25">
      <c r="A294" t="s">
        <v>450</v>
      </c>
      <c r="B294" t="s">
        <v>260</v>
      </c>
      <c r="C294">
        <v>9017</v>
      </c>
      <c r="D294">
        <v>0.34200000000000003</v>
      </c>
      <c r="H294">
        <v>-5090</v>
      </c>
      <c r="I294">
        <v>10051</v>
      </c>
      <c r="J294">
        <v>0.29299999999999998</v>
      </c>
      <c r="M294">
        <v>3638</v>
      </c>
      <c r="N294">
        <v>2873</v>
      </c>
      <c r="O294">
        <v>2873</v>
      </c>
      <c r="P294">
        <v>0.54300000000000004</v>
      </c>
      <c r="R294">
        <v>142</v>
      </c>
      <c r="S294">
        <v>858</v>
      </c>
      <c r="T294">
        <v>34</v>
      </c>
      <c r="U294">
        <v>-1322</v>
      </c>
      <c r="V294">
        <v>4960</v>
      </c>
    </row>
    <row r="295" spans="1:22" x14ac:dyDescent="0.25">
      <c r="A295" t="s">
        <v>451</v>
      </c>
      <c r="B295" t="s">
        <v>260</v>
      </c>
      <c r="C295">
        <v>6720</v>
      </c>
      <c r="D295">
        <v>0.109</v>
      </c>
      <c r="H295">
        <v>-4645</v>
      </c>
      <c r="I295">
        <v>7771</v>
      </c>
      <c r="J295">
        <v>0.19400000000000001</v>
      </c>
      <c r="M295">
        <v>2427</v>
      </c>
      <c r="N295">
        <v>1862</v>
      </c>
      <c r="O295">
        <v>1862</v>
      </c>
      <c r="P295">
        <v>0.16300000000000001</v>
      </c>
      <c r="R295">
        <v>234</v>
      </c>
      <c r="S295">
        <v>627</v>
      </c>
      <c r="T295">
        <v>190</v>
      </c>
      <c r="U295">
        <v>-699</v>
      </c>
      <c r="V295">
        <v>3126</v>
      </c>
    </row>
    <row r="296" spans="1:22" x14ac:dyDescent="0.25">
      <c r="A296" t="s">
        <v>452</v>
      </c>
      <c r="B296" t="s">
        <v>260</v>
      </c>
      <c r="C296">
        <v>6061</v>
      </c>
      <c r="D296">
        <v>0.20799999999999999</v>
      </c>
      <c r="H296">
        <v>-4032</v>
      </c>
      <c r="I296">
        <v>6507</v>
      </c>
      <c r="J296">
        <v>0.33300000000000002</v>
      </c>
      <c r="M296">
        <v>2039</v>
      </c>
      <c r="N296">
        <v>1600</v>
      </c>
      <c r="O296">
        <v>1600</v>
      </c>
      <c r="P296">
        <v>0.66700000000000004</v>
      </c>
      <c r="R296">
        <v>15</v>
      </c>
      <c r="S296">
        <v>393</v>
      </c>
      <c r="T296">
        <v>38</v>
      </c>
      <c r="U296">
        <v>-436</v>
      </c>
      <c r="V296">
        <v>2474</v>
      </c>
    </row>
    <row r="297" spans="1:22" x14ac:dyDescent="0.25">
      <c r="A297" t="s">
        <v>346</v>
      </c>
      <c r="B297" t="s">
        <v>263</v>
      </c>
      <c r="C297">
        <v>9189</v>
      </c>
      <c r="D297">
        <v>0.104</v>
      </c>
      <c r="H297">
        <v>-4812</v>
      </c>
      <c r="I297">
        <v>12289</v>
      </c>
      <c r="J297">
        <v>0.14899999999999999</v>
      </c>
      <c r="M297">
        <v>5830</v>
      </c>
      <c r="N297">
        <v>4644</v>
      </c>
      <c r="O297">
        <v>4644</v>
      </c>
      <c r="P297">
        <v>6.0000000000000001E-3</v>
      </c>
      <c r="R297">
        <v>1573</v>
      </c>
      <c r="S297">
        <v>1597</v>
      </c>
      <c r="T297">
        <v>-70</v>
      </c>
      <c r="U297">
        <v>-1647</v>
      </c>
      <c r="V297">
        <v>7477</v>
      </c>
    </row>
    <row r="298" spans="1:22" x14ac:dyDescent="0.25">
      <c r="A298" t="s">
        <v>449</v>
      </c>
      <c r="B298" t="s">
        <v>263</v>
      </c>
      <c r="C298">
        <v>8322</v>
      </c>
      <c r="D298">
        <v>0.33900000000000002</v>
      </c>
      <c r="H298">
        <v>-4428</v>
      </c>
      <c r="I298">
        <v>10694</v>
      </c>
      <c r="J298">
        <v>0.01</v>
      </c>
      <c r="M298">
        <v>5787</v>
      </c>
      <c r="N298">
        <v>4616</v>
      </c>
      <c r="O298">
        <v>4616</v>
      </c>
      <c r="P298">
        <v>0.14399999999999999</v>
      </c>
      <c r="R298">
        <v>1682</v>
      </c>
      <c r="S298">
        <v>1112</v>
      </c>
      <c r="T298">
        <v>-423</v>
      </c>
      <c r="U298">
        <v>-479</v>
      </c>
      <c r="V298">
        <v>6266</v>
      </c>
    </row>
    <row r="299" spans="1:22" x14ac:dyDescent="0.25">
      <c r="A299" t="s">
        <v>450</v>
      </c>
      <c r="B299" t="s">
        <v>263</v>
      </c>
      <c r="C299">
        <v>6216</v>
      </c>
      <c r="D299">
        <v>0.28899999999999998</v>
      </c>
      <c r="H299">
        <v>-3932</v>
      </c>
      <c r="I299">
        <v>10588</v>
      </c>
      <c r="J299">
        <v>0.47399999999999998</v>
      </c>
      <c r="M299">
        <v>5088</v>
      </c>
      <c r="N299">
        <v>4035</v>
      </c>
      <c r="O299">
        <v>4035</v>
      </c>
      <c r="P299">
        <v>1.006</v>
      </c>
      <c r="R299">
        <v>836</v>
      </c>
      <c r="S299">
        <v>2873</v>
      </c>
      <c r="T299">
        <v>663</v>
      </c>
      <c r="U299">
        <v>-1568</v>
      </c>
      <c r="V299">
        <v>6656</v>
      </c>
    </row>
    <row r="300" spans="1:22" x14ac:dyDescent="0.25">
      <c r="A300" t="s">
        <v>451</v>
      </c>
      <c r="B300" t="s">
        <v>263</v>
      </c>
      <c r="C300">
        <v>4822</v>
      </c>
      <c r="D300">
        <v>0.57499999999999996</v>
      </c>
      <c r="H300">
        <v>-3586</v>
      </c>
      <c r="I300">
        <v>7182</v>
      </c>
      <c r="J300">
        <v>0.52300000000000002</v>
      </c>
      <c r="M300">
        <v>2523</v>
      </c>
      <c r="N300">
        <v>2011</v>
      </c>
      <c r="O300">
        <v>2011</v>
      </c>
      <c r="P300">
        <v>0.92700000000000005</v>
      </c>
      <c r="R300">
        <v>823</v>
      </c>
      <c r="S300">
        <v>821</v>
      </c>
      <c r="T300">
        <v>717</v>
      </c>
      <c r="U300">
        <v>-1073</v>
      </c>
      <c r="V300">
        <v>3597</v>
      </c>
    </row>
    <row r="301" spans="1:22" x14ac:dyDescent="0.25">
      <c r="A301" t="s">
        <v>452</v>
      </c>
      <c r="B301" t="s">
        <v>263</v>
      </c>
      <c r="C301">
        <v>3062</v>
      </c>
      <c r="D301">
        <v>5.5E-2</v>
      </c>
      <c r="H301">
        <v>-2502</v>
      </c>
      <c r="I301">
        <v>4715</v>
      </c>
      <c r="J301">
        <v>0</v>
      </c>
      <c r="M301">
        <v>1288</v>
      </c>
      <c r="N301">
        <v>1044</v>
      </c>
      <c r="O301">
        <v>1044</v>
      </c>
      <c r="P301">
        <v>0.20200000000000001</v>
      </c>
      <c r="R301">
        <v>352</v>
      </c>
      <c r="S301">
        <v>522</v>
      </c>
      <c r="T301">
        <v>779</v>
      </c>
      <c r="U301">
        <v>-925</v>
      </c>
      <c r="V301">
        <v>2213</v>
      </c>
    </row>
    <row r="302" spans="1:22" x14ac:dyDescent="0.25">
      <c r="A302" t="s">
        <v>346</v>
      </c>
      <c r="B302" t="s">
        <v>266</v>
      </c>
      <c r="C302">
        <v>7291</v>
      </c>
      <c r="D302">
        <v>4.9000000000000002E-2</v>
      </c>
      <c r="H302">
        <v>-3171</v>
      </c>
      <c r="I302">
        <v>9525</v>
      </c>
      <c r="J302">
        <v>0.11600000000000001</v>
      </c>
      <c r="M302">
        <v>5227</v>
      </c>
      <c r="N302">
        <v>4179</v>
      </c>
      <c r="O302">
        <v>4179</v>
      </c>
      <c r="P302">
        <v>0.191</v>
      </c>
      <c r="R302">
        <v>1037</v>
      </c>
      <c r="S302">
        <v>882</v>
      </c>
      <c r="T302">
        <v>315</v>
      </c>
      <c r="U302">
        <v>-1127</v>
      </c>
      <c r="V302">
        <v>6354</v>
      </c>
    </row>
    <row r="303" spans="1:22" x14ac:dyDescent="0.25">
      <c r="A303" t="s">
        <v>449</v>
      </c>
      <c r="B303" t="s">
        <v>266</v>
      </c>
      <c r="C303">
        <v>6948</v>
      </c>
      <c r="D303">
        <v>0.20499999999999999</v>
      </c>
      <c r="H303">
        <v>-3077</v>
      </c>
      <c r="I303">
        <v>8534</v>
      </c>
      <c r="J303">
        <v>-4.2999999999999997E-2</v>
      </c>
      <c r="M303">
        <v>4389</v>
      </c>
      <c r="N303">
        <v>3510</v>
      </c>
      <c r="O303">
        <v>3510</v>
      </c>
      <c r="P303">
        <v>-0.20300000000000001</v>
      </c>
      <c r="R303">
        <v>-72</v>
      </c>
      <c r="S303">
        <v>1014</v>
      </c>
      <c r="T303">
        <v>644</v>
      </c>
      <c r="U303">
        <v>-1067</v>
      </c>
      <c r="V303">
        <v>5457</v>
      </c>
    </row>
    <row r="304" spans="1:22" x14ac:dyDescent="0.25">
      <c r="A304" t="s">
        <v>450</v>
      </c>
      <c r="B304" t="s">
        <v>266</v>
      </c>
      <c r="C304">
        <v>5766</v>
      </c>
      <c r="D304">
        <v>0.157</v>
      </c>
      <c r="H304">
        <v>-2403</v>
      </c>
      <c r="I304">
        <v>8919</v>
      </c>
      <c r="J304">
        <v>0.113</v>
      </c>
      <c r="M304">
        <v>5519</v>
      </c>
      <c r="N304">
        <v>4405</v>
      </c>
      <c r="O304">
        <v>4405</v>
      </c>
      <c r="P304">
        <v>0.246</v>
      </c>
      <c r="R304">
        <v>1968</v>
      </c>
      <c r="S304">
        <v>785</v>
      </c>
      <c r="T304">
        <v>401</v>
      </c>
      <c r="U304">
        <v>-998</v>
      </c>
      <c r="V304">
        <v>6516</v>
      </c>
    </row>
    <row r="305" spans="1:23" x14ac:dyDescent="0.25">
      <c r="A305" t="s">
        <v>451</v>
      </c>
      <c r="B305" t="s">
        <v>266</v>
      </c>
      <c r="C305">
        <v>4982</v>
      </c>
      <c r="D305">
        <v>0.215</v>
      </c>
      <c r="H305">
        <v>-2330</v>
      </c>
      <c r="I305">
        <v>8013</v>
      </c>
      <c r="J305">
        <v>0.21199999999999999</v>
      </c>
      <c r="M305">
        <v>4419</v>
      </c>
      <c r="N305">
        <v>3535</v>
      </c>
      <c r="O305">
        <v>3535</v>
      </c>
      <c r="P305">
        <v>0.36899999999999999</v>
      </c>
      <c r="R305">
        <v>1980</v>
      </c>
      <c r="S305">
        <v>841</v>
      </c>
      <c r="T305">
        <v>211</v>
      </c>
      <c r="U305">
        <v>-1263</v>
      </c>
      <c r="V305">
        <v>5683</v>
      </c>
    </row>
    <row r="306" spans="1:23" x14ac:dyDescent="0.25">
      <c r="A306" t="s">
        <v>452</v>
      </c>
      <c r="B306" t="s">
        <v>266</v>
      </c>
      <c r="C306">
        <v>4101</v>
      </c>
      <c r="D306">
        <v>0.19400000000000001</v>
      </c>
      <c r="H306">
        <v>-2449</v>
      </c>
      <c r="I306">
        <v>6613</v>
      </c>
      <c r="J306">
        <v>0.318</v>
      </c>
      <c r="M306">
        <v>3231</v>
      </c>
      <c r="N306">
        <v>2582</v>
      </c>
      <c r="O306">
        <v>2582</v>
      </c>
      <c r="P306">
        <v>0.46600000000000003</v>
      </c>
      <c r="R306">
        <v>1202</v>
      </c>
      <c r="S306">
        <v>546</v>
      </c>
      <c r="T306">
        <v>764</v>
      </c>
      <c r="U306">
        <v>-933</v>
      </c>
      <c r="V306">
        <v>4164</v>
      </c>
    </row>
    <row r="307" spans="1:23" x14ac:dyDescent="0.25">
      <c r="A307" t="s">
        <v>346</v>
      </c>
      <c r="B307" t="s">
        <v>269</v>
      </c>
      <c r="C307">
        <v>3259</v>
      </c>
      <c r="D307">
        <v>-0.17199999999999999</v>
      </c>
      <c r="F307">
        <v>-2755</v>
      </c>
      <c r="G307">
        <v>504</v>
      </c>
      <c r="H307">
        <v>-146</v>
      </c>
      <c r="I307">
        <v>358</v>
      </c>
      <c r="J307">
        <v>-0.21099999999999999</v>
      </c>
      <c r="L307">
        <v>-33</v>
      </c>
      <c r="M307">
        <v>358</v>
      </c>
      <c r="N307">
        <v>309</v>
      </c>
      <c r="O307">
        <v>309</v>
      </c>
      <c r="P307">
        <v>-0.185</v>
      </c>
      <c r="W307">
        <v>358</v>
      </c>
    </row>
    <row r="308" spans="1:23" x14ac:dyDescent="0.25">
      <c r="A308" t="s">
        <v>449</v>
      </c>
      <c r="B308" t="s">
        <v>269</v>
      </c>
      <c r="C308">
        <v>3935</v>
      </c>
      <c r="D308">
        <v>-5.5E-2</v>
      </c>
      <c r="F308">
        <v>-3324</v>
      </c>
      <c r="G308">
        <v>611</v>
      </c>
      <c r="H308">
        <v>-157</v>
      </c>
      <c r="I308">
        <v>453</v>
      </c>
      <c r="J308">
        <v>-0.112</v>
      </c>
      <c r="L308">
        <v>-19</v>
      </c>
      <c r="M308">
        <v>437</v>
      </c>
      <c r="N308">
        <v>379</v>
      </c>
      <c r="O308">
        <v>379</v>
      </c>
      <c r="P308">
        <v>-0.21199999999999999</v>
      </c>
      <c r="W308">
        <v>554</v>
      </c>
    </row>
    <row r="309" spans="1:23" x14ac:dyDescent="0.25">
      <c r="A309" t="s">
        <v>450</v>
      </c>
      <c r="B309" t="s">
        <v>269</v>
      </c>
      <c r="C309">
        <v>4164</v>
      </c>
      <c r="D309">
        <v>0.442</v>
      </c>
      <c r="F309">
        <v>-3492</v>
      </c>
      <c r="G309">
        <v>673</v>
      </c>
      <c r="H309">
        <v>-162</v>
      </c>
      <c r="I309">
        <v>511</v>
      </c>
      <c r="J309">
        <v>0.17</v>
      </c>
      <c r="L309">
        <v>-16</v>
      </c>
      <c r="M309">
        <v>512</v>
      </c>
      <c r="N309">
        <v>481</v>
      </c>
      <c r="O309">
        <v>481</v>
      </c>
      <c r="P309">
        <v>0.22800000000000001</v>
      </c>
      <c r="W309">
        <v>613</v>
      </c>
    </row>
    <row r="310" spans="1:23" x14ac:dyDescent="0.25">
      <c r="A310" t="s">
        <v>451</v>
      </c>
      <c r="B310" t="s">
        <v>269</v>
      </c>
      <c r="C310">
        <v>2888</v>
      </c>
      <c r="D310">
        <v>1.0189999999999999</v>
      </c>
      <c r="F310">
        <v>-2339</v>
      </c>
      <c r="G310">
        <v>548</v>
      </c>
      <c r="H310">
        <v>-112</v>
      </c>
      <c r="I310">
        <v>436</v>
      </c>
      <c r="J310">
        <v>0.86099999999999999</v>
      </c>
      <c r="L310">
        <v>-39</v>
      </c>
      <c r="M310">
        <v>410</v>
      </c>
      <c r="N310">
        <v>392</v>
      </c>
      <c r="O310">
        <v>392</v>
      </c>
      <c r="P310">
        <v>1.1579999999999999</v>
      </c>
      <c r="W310">
        <v>542</v>
      </c>
    </row>
    <row r="311" spans="1:23" x14ac:dyDescent="0.25">
      <c r="A311" t="s">
        <v>452</v>
      </c>
      <c r="B311" t="s">
        <v>269</v>
      </c>
      <c r="C311">
        <v>1430</v>
      </c>
      <c r="D311">
        <v>0.54300000000000004</v>
      </c>
      <c r="F311">
        <v>-1127</v>
      </c>
      <c r="G311">
        <v>303</v>
      </c>
      <c r="H311">
        <v>-69</v>
      </c>
      <c r="I311">
        <v>235</v>
      </c>
      <c r="J311">
        <v>0.43099999999999999</v>
      </c>
      <c r="L311">
        <v>-30</v>
      </c>
      <c r="M311">
        <v>220</v>
      </c>
      <c r="N311">
        <v>182</v>
      </c>
      <c r="O311">
        <v>182</v>
      </c>
      <c r="P311">
        <v>0.35399999999999998</v>
      </c>
      <c r="W311">
        <v>293</v>
      </c>
    </row>
    <row r="312" spans="1:23" x14ac:dyDescent="0.25">
      <c r="A312" t="s">
        <v>346</v>
      </c>
      <c r="B312" t="s">
        <v>273</v>
      </c>
      <c r="C312">
        <v>5619</v>
      </c>
      <c r="D312">
        <v>-0.184</v>
      </c>
      <c r="F312">
        <v>-4466</v>
      </c>
      <c r="G312">
        <v>1152</v>
      </c>
      <c r="H312">
        <v>-645</v>
      </c>
      <c r="I312">
        <v>507</v>
      </c>
      <c r="J312">
        <v>-0.31900000000000001</v>
      </c>
      <c r="L312">
        <v>-117</v>
      </c>
      <c r="M312">
        <v>365</v>
      </c>
      <c r="N312">
        <v>294</v>
      </c>
      <c r="O312">
        <v>292</v>
      </c>
      <c r="P312">
        <v>-0.4</v>
      </c>
      <c r="W312">
        <v>748</v>
      </c>
    </row>
    <row r="313" spans="1:23" x14ac:dyDescent="0.25">
      <c r="A313" t="s">
        <v>449</v>
      </c>
      <c r="B313" t="s">
        <v>273</v>
      </c>
      <c r="C313">
        <v>6887</v>
      </c>
      <c r="D313">
        <v>6.0999999999999999E-2</v>
      </c>
      <c r="F313">
        <v>-5346</v>
      </c>
      <c r="G313">
        <v>1540</v>
      </c>
      <c r="H313">
        <v>-795</v>
      </c>
      <c r="I313">
        <v>745</v>
      </c>
      <c r="J313">
        <v>6.8000000000000005E-2</v>
      </c>
      <c r="L313">
        <v>-111</v>
      </c>
      <c r="M313">
        <v>614</v>
      </c>
      <c r="N313">
        <v>502</v>
      </c>
      <c r="O313">
        <v>487</v>
      </c>
      <c r="P313">
        <v>-4.8000000000000001E-2</v>
      </c>
      <c r="W313">
        <v>1024</v>
      </c>
    </row>
    <row r="314" spans="1:23" x14ac:dyDescent="0.25">
      <c r="A314" t="s">
        <v>450</v>
      </c>
      <c r="B314" t="s">
        <v>273</v>
      </c>
      <c r="C314">
        <v>6492</v>
      </c>
      <c r="D314">
        <v>0.159</v>
      </c>
      <c r="F314">
        <v>-5039</v>
      </c>
      <c r="G314">
        <v>1453</v>
      </c>
      <c r="H314">
        <v>-756</v>
      </c>
      <c r="I314">
        <v>697</v>
      </c>
      <c r="J314">
        <v>0.33500000000000002</v>
      </c>
      <c r="L314">
        <v>-99</v>
      </c>
      <c r="M314">
        <v>650</v>
      </c>
      <c r="N314">
        <v>526</v>
      </c>
      <c r="O314">
        <v>512</v>
      </c>
      <c r="P314">
        <v>0.42799999999999999</v>
      </c>
      <c r="W314">
        <v>973</v>
      </c>
    </row>
    <row r="315" spans="1:23" x14ac:dyDescent="0.25">
      <c r="A315" t="s">
        <v>451</v>
      </c>
      <c r="B315" t="s">
        <v>273</v>
      </c>
      <c r="C315">
        <v>5601</v>
      </c>
      <c r="D315">
        <v>8.9999999999999993E-3</v>
      </c>
      <c r="F315">
        <v>-4460</v>
      </c>
      <c r="G315">
        <v>1141</v>
      </c>
      <c r="H315">
        <v>-619</v>
      </c>
      <c r="I315">
        <v>522</v>
      </c>
      <c r="J315">
        <v>-0.161</v>
      </c>
      <c r="L315">
        <v>-89</v>
      </c>
      <c r="M315">
        <v>462</v>
      </c>
      <c r="N315">
        <v>379</v>
      </c>
      <c r="O315">
        <v>359</v>
      </c>
      <c r="P315">
        <v>-0.17699999999999999</v>
      </c>
      <c r="W315">
        <v>743</v>
      </c>
    </row>
    <row r="316" spans="1:23" x14ac:dyDescent="0.25">
      <c r="A316" t="s">
        <v>452</v>
      </c>
      <c r="B316" t="s">
        <v>273</v>
      </c>
      <c r="C316">
        <v>5549</v>
      </c>
      <c r="D316">
        <v>0.17599999999999999</v>
      </c>
      <c r="F316">
        <v>-4518</v>
      </c>
      <c r="G316">
        <v>1031</v>
      </c>
      <c r="H316">
        <v>-409</v>
      </c>
      <c r="I316">
        <v>622</v>
      </c>
      <c r="J316">
        <v>0.224</v>
      </c>
      <c r="L316">
        <v>-92</v>
      </c>
      <c r="M316">
        <v>550</v>
      </c>
      <c r="N316">
        <v>457</v>
      </c>
      <c r="O316">
        <v>435</v>
      </c>
      <c r="P316">
        <v>0.13200000000000001</v>
      </c>
      <c r="W316">
        <v>813</v>
      </c>
    </row>
    <row r="317" spans="1:23" x14ac:dyDescent="0.25">
      <c r="A317" t="s">
        <v>346</v>
      </c>
      <c r="B317" t="s">
        <v>277</v>
      </c>
      <c r="C317">
        <v>32806</v>
      </c>
      <c r="D317">
        <v>-0.19400000000000001</v>
      </c>
      <c r="F317">
        <v>-28956</v>
      </c>
      <c r="G317">
        <v>3850</v>
      </c>
      <c r="H317">
        <v>-2955</v>
      </c>
      <c r="I317">
        <v>895</v>
      </c>
      <c r="L317">
        <v>-173</v>
      </c>
      <c r="M317">
        <v>929</v>
      </c>
      <c r="N317">
        <v>814</v>
      </c>
      <c r="O317">
        <v>814</v>
      </c>
      <c r="W317">
        <v>1713</v>
      </c>
    </row>
    <row r="318" spans="1:23" x14ac:dyDescent="0.25">
      <c r="A318" t="s">
        <v>449</v>
      </c>
      <c r="B318" t="s">
        <v>277</v>
      </c>
      <c r="C318">
        <v>40695</v>
      </c>
      <c r="D318">
        <v>-0.28100000000000003</v>
      </c>
      <c r="F318">
        <v>-37741</v>
      </c>
      <c r="G318">
        <v>2954</v>
      </c>
      <c r="H318">
        <v>-3760</v>
      </c>
      <c r="I318">
        <v>-806</v>
      </c>
      <c r="L318">
        <v>-233</v>
      </c>
      <c r="M318">
        <v>-1061</v>
      </c>
      <c r="N318">
        <v>-1068</v>
      </c>
      <c r="O318">
        <v>-1068</v>
      </c>
      <c r="W318">
        <v>354</v>
      </c>
    </row>
    <row r="319" spans="1:23" x14ac:dyDescent="0.25">
      <c r="A319" t="s">
        <v>450</v>
      </c>
      <c r="B319" t="s">
        <v>277</v>
      </c>
      <c r="C319">
        <v>56561</v>
      </c>
      <c r="D319">
        <v>0.88200000000000001</v>
      </c>
      <c r="F319">
        <v>-47056</v>
      </c>
      <c r="G319">
        <v>9505</v>
      </c>
      <c r="H319">
        <v>-4431</v>
      </c>
      <c r="I319">
        <v>5074</v>
      </c>
      <c r="J319">
        <v>1.135</v>
      </c>
      <c r="L319">
        <v>-339</v>
      </c>
      <c r="M319">
        <v>4980</v>
      </c>
      <c r="N319">
        <v>4379</v>
      </c>
      <c r="O319">
        <v>4379</v>
      </c>
      <c r="P319">
        <v>1.837</v>
      </c>
      <c r="W319">
        <v>6251</v>
      </c>
    </row>
    <row r="320" spans="1:23" x14ac:dyDescent="0.25">
      <c r="A320" t="s">
        <v>451</v>
      </c>
      <c r="B320" t="s">
        <v>277</v>
      </c>
      <c r="C320">
        <v>30054</v>
      </c>
      <c r="D320">
        <v>0.11</v>
      </c>
      <c r="F320">
        <v>-24882</v>
      </c>
      <c r="G320">
        <v>5172</v>
      </c>
      <c r="H320">
        <v>-2796</v>
      </c>
      <c r="I320">
        <v>2376</v>
      </c>
      <c r="J320">
        <v>0.81399999999999995</v>
      </c>
      <c r="L320">
        <v>-494</v>
      </c>
      <c r="M320">
        <v>1846</v>
      </c>
      <c r="N320">
        <v>1543</v>
      </c>
      <c r="O320">
        <v>1543</v>
      </c>
      <c r="P320">
        <v>2.1509999999999998</v>
      </c>
      <c r="W320">
        <v>3600</v>
      </c>
    </row>
    <row r="321" spans="1:23" x14ac:dyDescent="0.25">
      <c r="A321" t="s">
        <v>452</v>
      </c>
      <c r="B321" t="s">
        <v>277</v>
      </c>
      <c r="C321">
        <v>27074</v>
      </c>
      <c r="D321">
        <v>-0.20599999999999999</v>
      </c>
      <c r="F321">
        <v>-23530</v>
      </c>
      <c r="G321">
        <v>3545</v>
      </c>
      <c r="H321">
        <v>-2235</v>
      </c>
      <c r="I321">
        <v>1310</v>
      </c>
      <c r="J321">
        <v>0.69399999999999995</v>
      </c>
      <c r="L321">
        <v>-717</v>
      </c>
      <c r="M321">
        <v>588</v>
      </c>
      <c r="N321">
        <v>490</v>
      </c>
      <c r="O321">
        <v>490</v>
      </c>
      <c r="P321">
        <v>2.589</v>
      </c>
      <c r="W321">
        <v>2529</v>
      </c>
    </row>
    <row r="322" spans="1:23" x14ac:dyDescent="0.25">
      <c r="A322" t="s">
        <v>346</v>
      </c>
      <c r="B322" t="s">
        <v>280</v>
      </c>
      <c r="C322">
        <v>18596</v>
      </c>
      <c r="D322">
        <v>-0.19400000000000001</v>
      </c>
      <c r="F322">
        <v>-17484</v>
      </c>
      <c r="G322">
        <v>1112</v>
      </c>
      <c r="H322">
        <v>-739</v>
      </c>
      <c r="I322">
        <v>373</v>
      </c>
      <c r="J322">
        <v>2.9980000000000002</v>
      </c>
      <c r="L322">
        <v>-293</v>
      </c>
      <c r="M322">
        <v>177</v>
      </c>
      <c r="N322">
        <v>117</v>
      </c>
      <c r="O322">
        <v>117</v>
      </c>
      <c r="W322">
        <v>749</v>
      </c>
    </row>
    <row r="323" spans="1:23" x14ac:dyDescent="0.25">
      <c r="A323" t="s">
        <v>449</v>
      </c>
      <c r="B323" t="s">
        <v>280</v>
      </c>
      <c r="C323">
        <v>23071</v>
      </c>
      <c r="D323">
        <v>-0.18099999999999999</v>
      </c>
      <c r="F323">
        <v>-21590</v>
      </c>
      <c r="G323">
        <v>1481</v>
      </c>
      <c r="H323">
        <v>-1388</v>
      </c>
      <c r="I323">
        <v>93</v>
      </c>
      <c r="J323">
        <v>-0.96599999999999997</v>
      </c>
      <c r="L323">
        <v>-262</v>
      </c>
      <c r="M323">
        <v>-107</v>
      </c>
      <c r="N323">
        <v>-125</v>
      </c>
      <c r="O323">
        <v>-125</v>
      </c>
      <c r="W323">
        <v>471</v>
      </c>
    </row>
    <row r="324" spans="1:23" x14ac:dyDescent="0.25">
      <c r="A324" t="s">
        <v>450</v>
      </c>
      <c r="B324" t="s">
        <v>280</v>
      </c>
      <c r="C324">
        <v>28173</v>
      </c>
      <c r="D324">
        <v>1.4370000000000001</v>
      </c>
      <c r="F324">
        <v>-23904</v>
      </c>
      <c r="G324">
        <v>4270</v>
      </c>
      <c r="H324">
        <v>-1521</v>
      </c>
      <c r="I324">
        <v>2749</v>
      </c>
      <c r="J324">
        <v>4.3970000000000002</v>
      </c>
      <c r="L324">
        <v>-244</v>
      </c>
      <c r="M324">
        <v>2562</v>
      </c>
      <c r="N324">
        <v>2225</v>
      </c>
      <c r="O324">
        <v>2225</v>
      </c>
      <c r="P324">
        <v>6.5359999999999996</v>
      </c>
      <c r="W324">
        <v>3128</v>
      </c>
    </row>
    <row r="325" spans="1:23" x14ac:dyDescent="0.25">
      <c r="A325" t="s">
        <v>451</v>
      </c>
      <c r="B325" t="s">
        <v>280</v>
      </c>
      <c r="C325">
        <v>11560</v>
      </c>
      <c r="D325">
        <v>-5.0999999999999997E-2</v>
      </c>
      <c r="F325">
        <v>-10690</v>
      </c>
      <c r="G325">
        <v>869</v>
      </c>
      <c r="H325">
        <v>-360</v>
      </c>
      <c r="I325">
        <v>509</v>
      </c>
      <c r="J325">
        <v>7.1079999999999997</v>
      </c>
      <c r="L325">
        <v>-222</v>
      </c>
      <c r="M325">
        <v>321</v>
      </c>
      <c r="N325">
        <v>295</v>
      </c>
      <c r="O325">
        <v>295</v>
      </c>
      <c r="P325">
        <v>5.2380000000000004</v>
      </c>
      <c r="W325">
        <v>886</v>
      </c>
    </row>
    <row r="326" spans="1:23" x14ac:dyDescent="0.25">
      <c r="A326" t="s">
        <v>452</v>
      </c>
      <c r="B326" t="s">
        <v>280</v>
      </c>
      <c r="C326">
        <v>12177</v>
      </c>
      <c r="D326">
        <v>-0.17799999999999999</v>
      </c>
      <c r="F326">
        <v>-11835</v>
      </c>
      <c r="G326">
        <v>342</v>
      </c>
      <c r="H326">
        <v>-279</v>
      </c>
      <c r="I326">
        <v>63</v>
      </c>
      <c r="J326">
        <v>-0.83899999999999997</v>
      </c>
      <c r="L326">
        <v>-237</v>
      </c>
      <c r="M326">
        <v>90</v>
      </c>
      <c r="N326">
        <v>47</v>
      </c>
      <c r="O326">
        <v>47</v>
      </c>
      <c r="P326">
        <v>-0.17399999999999999</v>
      </c>
      <c r="W326">
        <v>505</v>
      </c>
    </row>
    <row r="327" spans="1:23" x14ac:dyDescent="0.25">
      <c r="A327" t="s">
        <v>346</v>
      </c>
      <c r="B327" t="s">
        <v>283</v>
      </c>
      <c r="C327">
        <v>12622</v>
      </c>
      <c r="D327">
        <v>-0.17499999999999999</v>
      </c>
      <c r="F327">
        <v>-11512</v>
      </c>
      <c r="G327">
        <v>1110</v>
      </c>
      <c r="H327">
        <v>-796</v>
      </c>
      <c r="I327">
        <v>314</v>
      </c>
      <c r="J327">
        <v>0.82</v>
      </c>
      <c r="L327">
        <v>-187</v>
      </c>
      <c r="M327">
        <v>380</v>
      </c>
      <c r="N327">
        <v>311</v>
      </c>
      <c r="O327">
        <v>291</v>
      </c>
      <c r="P327">
        <v>0.90600000000000003</v>
      </c>
      <c r="W327">
        <v>645</v>
      </c>
    </row>
    <row r="328" spans="1:23" x14ac:dyDescent="0.25">
      <c r="A328" t="s">
        <v>449</v>
      </c>
      <c r="B328" t="s">
        <v>283</v>
      </c>
      <c r="C328">
        <v>15290</v>
      </c>
      <c r="D328">
        <v>0.16300000000000001</v>
      </c>
      <c r="F328">
        <v>-14204</v>
      </c>
      <c r="G328">
        <v>1086</v>
      </c>
      <c r="H328">
        <v>-914</v>
      </c>
      <c r="I328">
        <v>173</v>
      </c>
      <c r="J328">
        <v>-0.53100000000000003</v>
      </c>
      <c r="L328">
        <v>-174</v>
      </c>
      <c r="M328">
        <v>186</v>
      </c>
      <c r="N328">
        <v>117</v>
      </c>
      <c r="O328">
        <v>153</v>
      </c>
      <c r="P328">
        <v>-0.47399999999999998</v>
      </c>
      <c r="W328">
        <v>484</v>
      </c>
    </row>
    <row r="329" spans="1:23" x14ac:dyDescent="0.25">
      <c r="A329" t="s">
        <v>450</v>
      </c>
      <c r="B329" t="s">
        <v>283</v>
      </c>
      <c r="C329">
        <v>13143</v>
      </c>
      <c r="D329">
        <v>0.76900000000000002</v>
      </c>
      <c r="F329">
        <v>-11842</v>
      </c>
      <c r="G329">
        <v>1301</v>
      </c>
      <c r="H329">
        <v>-933</v>
      </c>
      <c r="I329">
        <v>368</v>
      </c>
      <c r="J329">
        <v>3.9E-2</v>
      </c>
      <c r="L329">
        <v>-152</v>
      </c>
      <c r="M329">
        <v>398</v>
      </c>
      <c r="N329">
        <v>324</v>
      </c>
      <c r="O329">
        <v>290</v>
      </c>
      <c r="P329">
        <v>0.107</v>
      </c>
      <c r="W329">
        <v>684</v>
      </c>
    </row>
    <row r="330" spans="1:23" x14ac:dyDescent="0.25">
      <c r="A330" t="s">
        <v>451</v>
      </c>
      <c r="B330" t="s">
        <v>283</v>
      </c>
      <c r="C330">
        <v>7429</v>
      </c>
      <c r="D330">
        <v>-0.19800000000000001</v>
      </c>
      <c r="F330">
        <v>-6652</v>
      </c>
      <c r="G330">
        <v>777</v>
      </c>
      <c r="H330">
        <v>-423</v>
      </c>
      <c r="I330">
        <v>354</v>
      </c>
      <c r="J330">
        <v>-0.47799999999999998</v>
      </c>
      <c r="L330">
        <v>-201</v>
      </c>
      <c r="M330">
        <v>319</v>
      </c>
      <c r="N330">
        <v>283</v>
      </c>
      <c r="O330">
        <v>262</v>
      </c>
      <c r="P330">
        <v>-0.43</v>
      </c>
      <c r="W330">
        <v>641</v>
      </c>
    </row>
    <row r="331" spans="1:23" x14ac:dyDescent="0.25">
      <c r="A331" t="s">
        <v>452</v>
      </c>
      <c r="B331" t="s">
        <v>283</v>
      </c>
      <c r="C331">
        <v>9258</v>
      </c>
      <c r="D331">
        <v>0.156</v>
      </c>
      <c r="F331">
        <v>-8216</v>
      </c>
      <c r="G331">
        <v>1042</v>
      </c>
      <c r="H331">
        <v>-364</v>
      </c>
      <c r="I331">
        <v>678</v>
      </c>
      <c r="J331">
        <v>0.72799999999999998</v>
      </c>
      <c r="L331">
        <v>-225</v>
      </c>
      <c r="M331">
        <v>597</v>
      </c>
      <c r="N331">
        <v>491</v>
      </c>
      <c r="O331">
        <v>460</v>
      </c>
      <c r="P331">
        <v>1.554</v>
      </c>
      <c r="W331">
        <v>937</v>
      </c>
    </row>
    <row r="332" spans="1:23" x14ac:dyDescent="0.25">
      <c r="A332" t="s">
        <v>346</v>
      </c>
      <c r="B332" t="s">
        <v>286</v>
      </c>
      <c r="C332">
        <v>12602</v>
      </c>
      <c r="D332">
        <v>-0.20899999999999999</v>
      </c>
      <c r="F332">
        <v>-10620</v>
      </c>
      <c r="G332">
        <v>1982</v>
      </c>
      <c r="H332">
        <v>-1295</v>
      </c>
      <c r="I332">
        <v>687</v>
      </c>
      <c r="J332">
        <v>-0.84199999999999997</v>
      </c>
      <c r="L332">
        <v>-10</v>
      </c>
      <c r="M332">
        <v>1251</v>
      </c>
      <c r="N332">
        <v>1108</v>
      </c>
      <c r="O332">
        <v>1107</v>
      </c>
      <c r="P332">
        <v>-0.74299999999999999</v>
      </c>
      <c r="W332">
        <v>1770</v>
      </c>
    </row>
    <row r="333" spans="1:23" x14ac:dyDescent="0.25">
      <c r="A333" t="s">
        <v>449</v>
      </c>
      <c r="B333" t="s">
        <v>286</v>
      </c>
      <c r="C333">
        <v>15925</v>
      </c>
      <c r="D333">
        <v>0.61299999999999999</v>
      </c>
      <c r="F333">
        <v>-10221</v>
      </c>
      <c r="G333">
        <v>5703</v>
      </c>
      <c r="H333">
        <v>-1351</v>
      </c>
      <c r="I333">
        <v>4353</v>
      </c>
      <c r="J333">
        <v>1.3759999999999999</v>
      </c>
      <c r="L333">
        <v>-10</v>
      </c>
      <c r="M333">
        <v>4596</v>
      </c>
      <c r="N333">
        <v>4321</v>
      </c>
      <c r="O333">
        <v>4316</v>
      </c>
      <c r="P333">
        <v>1.367</v>
      </c>
      <c r="W333">
        <v>5751</v>
      </c>
    </row>
    <row r="334" spans="1:23" x14ac:dyDescent="0.25">
      <c r="A334" t="s">
        <v>450</v>
      </c>
      <c r="B334" t="s">
        <v>286</v>
      </c>
      <c r="C334">
        <v>9870</v>
      </c>
      <c r="D334">
        <v>0.30499999999999999</v>
      </c>
      <c r="F334">
        <v>-7089</v>
      </c>
      <c r="G334">
        <v>2781</v>
      </c>
      <c r="H334">
        <v>-949</v>
      </c>
      <c r="I334">
        <v>1832</v>
      </c>
      <c r="J334">
        <v>1.847</v>
      </c>
      <c r="L334">
        <v>-19</v>
      </c>
      <c r="M334">
        <v>1956</v>
      </c>
      <c r="N334">
        <v>1826</v>
      </c>
      <c r="O334">
        <v>1823</v>
      </c>
      <c r="P334">
        <v>1.758</v>
      </c>
      <c r="W334">
        <v>3218</v>
      </c>
    </row>
    <row r="335" spans="1:23" x14ac:dyDescent="0.25">
      <c r="A335" t="s">
        <v>451</v>
      </c>
      <c r="B335" t="s">
        <v>286</v>
      </c>
      <c r="C335">
        <v>7561</v>
      </c>
      <c r="D335">
        <v>7.3999999999999996E-2</v>
      </c>
      <c r="F335">
        <v>-6244</v>
      </c>
      <c r="G335">
        <v>1317</v>
      </c>
      <c r="H335">
        <v>-673</v>
      </c>
      <c r="I335">
        <v>643</v>
      </c>
      <c r="J335">
        <v>0.63400000000000001</v>
      </c>
      <c r="L335">
        <v>-43</v>
      </c>
      <c r="M335">
        <v>717</v>
      </c>
      <c r="N335">
        <v>662</v>
      </c>
      <c r="O335">
        <v>661</v>
      </c>
      <c r="P335">
        <v>0.55100000000000005</v>
      </c>
      <c r="W335">
        <v>1962</v>
      </c>
    </row>
    <row r="336" spans="1:23" x14ac:dyDescent="0.25">
      <c r="A336" t="s">
        <v>452</v>
      </c>
      <c r="B336" t="s">
        <v>286</v>
      </c>
      <c r="C336">
        <v>7043</v>
      </c>
      <c r="D336">
        <v>5.2999999999999999E-2</v>
      </c>
      <c r="F336">
        <v>-6084</v>
      </c>
      <c r="G336">
        <v>959</v>
      </c>
      <c r="H336">
        <v>-565</v>
      </c>
      <c r="I336">
        <v>394</v>
      </c>
      <c r="J336">
        <v>-0.496</v>
      </c>
      <c r="L336">
        <v>-87</v>
      </c>
      <c r="M336">
        <v>463</v>
      </c>
      <c r="N336">
        <v>428</v>
      </c>
      <c r="O336">
        <v>426</v>
      </c>
      <c r="P336">
        <v>-0.35</v>
      </c>
      <c r="W336">
        <v>1713</v>
      </c>
    </row>
    <row r="337" spans="1:23" x14ac:dyDescent="0.25">
      <c r="A337" t="s">
        <v>346</v>
      </c>
      <c r="B337" t="s">
        <v>290</v>
      </c>
      <c r="C337">
        <v>9748</v>
      </c>
      <c r="D337">
        <v>-0.32500000000000001</v>
      </c>
      <c r="F337">
        <v>-6293</v>
      </c>
      <c r="G337">
        <v>3455</v>
      </c>
      <c r="H337">
        <v>-597</v>
      </c>
      <c r="I337">
        <v>2858</v>
      </c>
      <c r="J337">
        <v>-0.52400000000000002</v>
      </c>
      <c r="L337">
        <v>-32</v>
      </c>
      <c r="M337">
        <v>3497</v>
      </c>
      <c r="N337">
        <v>3250</v>
      </c>
      <c r="O337">
        <v>3109</v>
      </c>
      <c r="P337">
        <v>-0.441</v>
      </c>
      <c r="W337">
        <v>3210</v>
      </c>
    </row>
    <row r="338" spans="1:23" x14ac:dyDescent="0.25">
      <c r="A338" t="s">
        <v>449</v>
      </c>
      <c r="B338" t="s">
        <v>290</v>
      </c>
      <c r="C338">
        <v>14444</v>
      </c>
      <c r="D338">
        <v>0.51200000000000001</v>
      </c>
      <c r="F338">
        <v>-7694</v>
      </c>
      <c r="G338">
        <v>6750</v>
      </c>
      <c r="H338">
        <v>-752</v>
      </c>
      <c r="I338">
        <v>5998</v>
      </c>
      <c r="J338">
        <v>1.36</v>
      </c>
      <c r="L338">
        <v>-18</v>
      </c>
      <c r="M338">
        <v>6376</v>
      </c>
      <c r="N338">
        <v>6037</v>
      </c>
      <c r="O338">
        <v>5565</v>
      </c>
      <c r="P338">
        <v>1.33</v>
      </c>
      <c r="W338">
        <v>6283</v>
      </c>
    </row>
    <row r="339" spans="1:23" x14ac:dyDescent="0.25">
      <c r="A339" t="s">
        <v>450</v>
      </c>
      <c r="B339" t="s">
        <v>290</v>
      </c>
      <c r="C339">
        <v>9550</v>
      </c>
      <c r="D339">
        <v>0.53100000000000003</v>
      </c>
      <c r="F339">
        <v>-6368</v>
      </c>
      <c r="G339">
        <v>3182</v>
      </c>
      <c r="H339">
        <v>-640</v>
      </c>
      <c r="I339">
        <v>2542</v>
      </c>
      <c r="J339">
        <v>1.577</v>
      </c>
      <c r="L339">
        <v>-14</v>
      </c>
      <c r="M339">
        <v>2637</v>
      </c>
      <c r="N339">
        <v>2514</v>
      </c>
      <c r="O339">
        <v>2388</v>
      </c>
      <c r="P339">
        <v>1.6339999999999999</v>
      </c>
      <c r="W339">
        <v>2821</v>
      </c>
    </row>
    <row r="340" spans="1:23" x14ac:dyDescent="0.25">
      <c r="A340" t="s">
        <v>451</v>
      </c>
      <c r="B340" t="s">
        <v>290</v>
      </c>
      <c r="C340">
        <v>6236</v>
      </c>
      <c r="D340">
        <v>0.22500000000000001</v>
      </c>
      <c r="F340">
        <v>-4757</v>
      </c>
      <c r="G340">
        <v>1479</v>
      </c>
      <c r="H340">
        <v>-493</v>
      </c>
      <c r="I340">
        <v>987</v>
      </c>
      <c r="J340">
        <v>0.66700000000000004</v>
      </c>
      <c r="L340">
        <v>-20</v>
      </c>
      <c r="M340">
        <v>1001</v>
      </c>
      <c r="N340">
        <v>948</v>
      </c>
      <c r="O340">
        <v>907</v>
      </c>
      <c r="P340">
        <v>0.6</v>
      </c>
      <c r="W340">
        <v>1254</v>
      </c>
    </row>
    <row r="341" spans="1:23" x14ac:dyDescent="0.25">
      <c r="A341" t="s">
        <v>452</v>
      </c>
      <c r="B341" t="s">
        <v>290</v>
      </c>
      <c r="C341">
        <v>5091</v>
      </c>
      <c r="D341">
        <v>-0.16400000000000001</v>
      </c>
      <c r="F341">
        <v>-4084</v>
      </c>
      <c r="G341">
        <v>1006</v>
      </c>
      <c r="H341">
        <v>-415</v>
      </c>
      <c r="I341">
        <v>592</v>
      </c>
      <c r="J341">
        <v>-0.37</v>
      </c>
      <c r="L341">
        <v>-28</v>
      </c>
      <c r="M341">
        <v>599</v>
      </c>
      <c r="N341">
        <v>572</v>
      </c>
      <c r="O341">
        <v>567</v>
      </c>
      <c r="P341">
        <v>-0.34799999999999998</v>
      </c>
      <c r="W341">
        <v>849</v>
      </c>
    </row>
    <row r="342" spans="1:23" x14ac:dyDescent="0.25">
      <c r="A342" t="s">
        <v>346</v>
      </c>
      <c r="B342" t="s">
        <v>293</v>
      </c>
      <c r="C342">
        <v>13569</v>
      </c>
      <c r="D342">
        <v>-0.27200000000000002</v>
      </c>
      <c r="F342">
        <v>-11917</v>
      </c>
      <c r="G342">
        <v>1652</v>
      </c>
      <c r="H342">
        <v>-1351</v>
      </c>
      <c r="I342">
        <v>301</v>
      </c>
      <c r="J342">
        <v>-0.95199999999999996</v>
      </c>
      <c r="L342">
        <v>-51</v>
      </c>
      <c r="M342">
        <v>691</v>
      </c>
      <c r="N342">
        <v>543</v>
      </c>
      <c r="O342">
        <v>533</v>
      </c>
      <c r="P342">
        <v>-0.90400000000000003</v>
      </c>
      <c r="W342">
        <v>704</v>
      </c>
    </row>
    <row r="343" spans="1:23" x14ac:dyDescent="0.25">
      <c r="A343" t="s">
        <v>449</v>
      </c>
      <c r="B343" t="s">
        <v>293</v>
      </c>
      <c r="C343">
        <v>18627</v>
      </c>
      <c r="D343">
        <v>0.45700000000000002</v>
      </c>
      <c r="F343">
        <v>-10789</v>
      </c>
      <c r="G343">
        <v>7838</v>
      </c>
      <c r="H343">
        <v>-1534</v>
      </c>
      <c r="I343">
        <v>6304</v>
      </c>
      <c r="J343">
        <v>0.77900000000000003</v>
      </c>
      <c r="L343">
        <v>-65</v>
      </c>
      <c r="M343">
        <v>6606</v>
      </c>
      <c r="N343">
        <v>5585</v>
      </c>
      <c r="O343">
        <v>5565</v>
      </c>
      <c r="P343">
        <v>0.78500000000000003</v>
      </c>
      <c r="W343">
        <v>6819</v>
      </c>
    </row>
    <row r="344" spans="1:23" x14ac:dyDescent="0.25">
      <c r="A344" t="s">
        <v>450</v>
      </c>
      <c r="B344" t="s">
        <v>293</v>
      </c>
      <c r="C344">
        <v>12786</v>
      </c>
      <c r="D344">
        <v>0.64700000000000002</v>
      </c>
      <c r="F344">
        <v>-8001</v>
      </c>
      <c r="G344">
        <v>4786</v>
      </c>
      <c r="H344">
        <v>-1243</v>
      </c>
      <c r="I344">
        <v>3543</v>
      </c>
      <c r="J344">
        <v>4.319</v>
      </c>
      <c r="L344">
        <v>-69</v>
      </c>
      <c r="M344">
        <v>3799</v>
      </c>
      <c r="N344">
        <v>3172</v>
      </c>
      <c r="O344">
        <v>3117</v>
      </c>
      <c r="P344">
        <v>3.5089999999999999</v>
      </c>
      <c r="W344">
        <v>4080</v>
      </c>
    </row>
    <row r="345" spans="1:23" x14ac:dyDescent="0.25">
      <c r="A345" t="s">
        <v>451</v>
      </c>
      <c r="B345" t="s">
        <v>293</v>
      </c>
      <c r="C345">
        <v>7762</v>
      </c>
      <c r="D345">
        <v>0.01</v>
      </c>
      <c r="F345">
        <v>-6032</v>
      </c>
      <c r="G345">
        <v>1730</v>
      </c>
      <c r="H345">
        <v>-1064</v>
      </c>
      <c r="I345">
        <v>666</v>
      </c>
      <c r="J345">
        <v>0.54200000000000004</v>
      </c>
      <c r="L345">
        <v>-88</v>
      </c>
      <c r="M345">
        <v>848</v>
      </c>
      <c r="N345">
        <v>702</v>
      </c>
      <c r="O345">
        <v>691</v>
      </c>
      <c r="P345">
        <v>0.83</v>
      </c>
      <c r="W345">
        <v>1216</v>
      </c>
    </row>
    <row r="346" spans="1:23" x14ac:dyDescent="0.25">
      <c r="A346" t="s">
        <v>452</v>
      </c>
      <c r="B346" t="s">
        <v>293</v>
      </c>
      <c r="C346">
        <v>7684</v>
      </c>
      <c r="D346">
        <v>-0.17399999999999999</v>
      </c>
      <c r="F346">
        <v>-6281</v>
      </c>
      <c r="G346">
        <v>1402</v>
      </c>
      <c r="H346">
        <v>-970</v>
      </c>
      <c r="I346">
        <v>432</v>
      </c>
      <c r="J346">
        <v>-0.46100000000000002</v>
      </c>
      <c r="L346">
        <v>-107</v>
      </c>
      <c r="M346">
        <v>467</v>
      </c>
      <c r="N346">
        <v>389</v>
      </c>
      <c r="O346">
        <v>378</v>
      </c>
      <c r="P346">
        <v>-0.46</v>
      </c>
      <c r="W346">
        <v>994</v>
      </c>
    </row>
    <row r="347" spans="1:23" x14ac:dyDescent="0.25">
      <c r="A347" t="s">
        <v>346</v>
      </c>
      <c r="B347" t="s">
        <v>296</v>
      </c>
      <c r="C347">
        <v>1351</v>
      </c>
      <c r="D347">
        <v>-0.20899999999999999</v>
      </c>
      <c r="F347">
        <v>-1021</v>
      </c>
      <c r="G347">
        <v>330</v>
      </c>
      <c r="H347">
        <v>-135</v>
      </c>
      <c r="I347">
        <v>195</v>
      </c>
      <c r="J347">
        <v>-0.20200000000000001</v>
      </c>
      <c r="L347">
        <v>-17</v>
      </c>
      <c r="M347">
        <v>795</v>
      </c>
      <c r="N347">
        <v>664</v>
      </c>
      <c r="O347">
        <v>622</v>
      </c>
      <c r="P347">
        <v>-0.29699999999999999</v>
      </c>
      <c r="W347">
        <v>333</v>
      </c>
    </row>
    <row r="348" spans="1:23" x14ac:dyDescent="0.25">
      <c r="A348" t="s">
        <v>449</v>
      </c>
      <c r="B348" t="s">
        <v>296</v>
      </c>
      <c r="C348">
        <v>1709</v>
      </c>
      <c r="D348">
        <v>-0.122</v>
      </c>
      <c r="F348">
        <v>-1307</v>
      </c>
      <c r="G348">
        <v>401</v>
      </c>
      <c r="H348">
        <v>-157</v>
      </c>
      <c r="I348">
        <v>245</v>
      </c>
      <c r="J348">
        <v>-0.33800000000000002</v>
      </c>
      <c r="L348">
        <v>-17</v>
      </c>
      <c r="M348">
        <v>1127</v>
      </c>
      <c r="N348">
        <v>926</v>
      </c>
      <c r="O348">
        <v>885</v>
      </c>
      <c r="P348">
        <v>0.85399999999999998</v>
      </c>
      <c r="W348">
        <v>369</v>
      </c>
    </row>
    <row r="349" spans="1:23" x14ac:dyDescent="0.25">
      <c r="A349" t="s">
        <v>450</v>
      </c>
      <c r="B349" t="s">
        <v>296</v>
      </c>
      <c r="C349">
        <v>1945</v>
      </c>
      <c r="D349">
        <v>0.192</v>
      </c>
      <c r="F349">
        <v>-1429</v>
      </c>
      <c r="G349">
        <v>517</v>
      </c>
      <c r="H349">
        <v>-147</v>
      </c>
      <c r="I349">
        <v>370</v>
      </c>
      <c r="J349">
        <v>0.34200000000000003</v>
      </c>
      <c r="L349">
        <v>-20</v>
      </c>
      <c r="M349">
        <v>597</v>
      </c>
      <c r="N349">
        <v>513</v>
      </c>
      <c r="O349">
        <v>478</v>
      </c>
      <c r="P349">
        <v>-0.55900000000000005</v>
      </c>
      <c r="W349">
        <v>482</v>
      </c>
    </row>
    <row r="350" spans="1:23" x14ac:dyDescent="0.25">
      <c r="A350" t="s">
        <v>451</v>
      </c>
      <c r="B350" t="s">
        <v>296</v>
      </c>
      <c r="C350">
        <v>1632</v>
      </c>
      <c r="D350">
        <v>-4.0000000000000001E-3</v>
      </c>
      <c r="F350">
        <v>-1243</v>
      </c>
      <c r="G350">
        <v>389</v>
      </c>
      <c r="H350">
        <v>-113</v>
      </c>
      <c r="I350">
        <v>275</v>
      </c>
      <c r="J350">
        <v>0.17100000000000001</v>
      </c>
      <c r="L350">
        <v>-50</v>
      </c>
      <c r="M350">
        <v>1382</v>
      </c>
      <c r="N350">
        <v>1125</v>
      </c>
      <c r="O350">
        <v>1082</v>
      </c>
      <c r="P350">
        <v>1.405</v>
      </c>
      <c r="W350">
        <v>378</v>
      </c>
    </row>
    <row r="351" spans="1:23" x14ac:dyDescent="0.25">
      <c r="A351" t="s">
        <v>452</v>
      </c>
      <c r="B351" t="s">
        <v>296</v>
      </c>
      <c r="C351">
        <v>1639</v>
      </c>
      <c r="D351">
        <v>5.1999999999999998E-2</v>
      </c>
      <c r="F351">
        <v>-1286</v>
      </c>
      <c r="G351">
        <v>353</v>
      </c>
      <c r="H351">
        <v>-118</v>
      </c>
      <c r="I351">
        <v>235</v>
      </c>
      <c r="J351">
        <v>0.373</v>
      </c>
      <c r="L351">
        <v>-30</v>
      </c>
      <c r="M351">
        <v>607</v>
      </c>
      <c r="N351">
        <v>488</v>
      </c>
      <c r="O351">
        <v>450</v>
      </c>
      <c r="P351">
        <v>-0.28399999999999997</v>
      </c>
      <c r="W351">
        <v>320</v>
      </c>
    </row>
    <row r="352" spans="1:23" x14ac:dyDescent="0.25">
      <c r="A352" t="s">
        <v>346</v>
      </c>
      <c r="B352" t="s">
        <v>299</v>
      </c>
      <c r="C352">
        <v>4439</v>
      </c>
      <c r="D352">
        <v>-9.2999999999999999E-2</v>
      </c>
      <c r="F352">
        <v>-3989</v>
      </c>
      <c r="G352">
        <v>451</v>
      </c>
      <c r="H352">
        <v>-264</v>
      </c>
      <c r="I352">
        <v>186</v>
      </c>
      <c r="J352">
        <v>-0.78400000000000003</v>
      </c>
      <c r="L352">
        <v>-137</v>
      </c>
      <c r="M352">
        <v>68</v>
      </c>
      <c r="N352">
        <v>42</v>
      </c>
      <c r="O352">
        <v>42</v>
      </c>
      <c r="P352">
        <v>-0.93799999999999994</v>
      </c>
      <c r="W352">
        <v>186</v>
      </c>
    </row>
    <row r="353" spans="1:23" x14ac:dyDescent="0.25">
      <c r="A353" t="s">
        <v>449</v>
      </c>
      <c r="B353" t="s">
        <v>299</v>
      </c>
      <c r="C353">
        <v>4897</v>
      </c>
      <c r="D353">
        <v>0.40100000000000002</v>
      </c>
      <c r="F353">
        <v>-3561</v>
      </c>
      <c r="G353">
        <v>1336</v>
      </c>
      <c r="H353">
        <v>-472</v>
      </c>
      <c r="I353">
        <v>863</v>
      </c>
      <c r="J353">
        <v>2.9980000000000002</v>
      </c>
      <c r="L353">
        <v>-105</v>
      </c>
      <c r="M353">
        <v>774</v>
      </c>
      <c r="N353">
        <v>674</v>
      </c>
      <c r="O353">
        <v>674</v>
      </c>
      <c r="P353">
        <v>4.2329999999999997</v>
      </c>
      <c r="W353">
        <v>984</v>
      </c>
    </row>
    <row r="354" spans="1:23" x14ac:dyDescent="0.25">
      <c r="A354" t="s">
        <v>450</v>
      </c>
      <c r="B354" t="s">
        <v>299</v>
      </c>
      <c r="C354">
        <v>3494</v>
      </c>
      <c r="D354">
        <v>1.6E-2</v>
      </c>
      <c r="F354">
        <v>-2941</v>
      </c>
      <c r="G354">
        <v>553</v>
      </c>
      <c r="H354">
        <v>-337</v>
      </c>
      <c r="I354">
        <v>216</v>
      </c>
      <c r="J354">
        <v>-0.111</v>
      </c>
      <c r="L354">
        <v>-103</v>
      </c>
      <c r="M354">
        <v>151</v>
      </c>
      <c r="N354">
        <v>129</v>
      </c>
      <c r="O354">
        <v>129</v>
      </c>
      <c r="P354">
        <v>-0.36299999999999999</v>
      </c>
      <c r="W354">
        <v>339</v>
      </c>
    </row>
    <row r="355" spans="1:23" x14ac:dyDescent="0.25">
      <c r="A355" t="s">
        <v>451</v>
      </c>
      <c r="B355" t="s">
        <v>299</v>
      </c>
      <c r="C355">
        <v>3439</v>
      </c>
      <c r="D355">
        <v>-0.23300000000000001</v>
      </c>
      <c r="F355">
        <v>-2954</v>
      </c>
      <c r="G355">
        <v>485</v>
      </c>
      <c r="H355">
        <v>-242</v>
      </c>
      <c r="I355">
        <v>243</v>
      </c>
      <c r="J355">
        <v>-0.69799999999999995</v>
      </c>
      <c r="L355">
        <v>-62</v>
      </c>
      <c r="M355">
        <v>240</v>
      </c>
      <c r="N355">
        <v>202</v>
      </c>
      <c r="O355">
        <v>202</v>
      </c>
      <c r="P355">
        <v>-0.71299999999999997</v>
      </c>
      <c r="W355">
        <v>333</v>
      </c>
    </row>
    <row r="356" spans="1:23" x14ac:dyDescent="0.25">
      <c r="A356" t="s">
        <v>452</v>
      </c>
      <c r="B356" t="s">
        <v>299</v>
      </c>
      <c r="C356">
        <v>4481</v>
      </c>
      <c r="D356">
        <v>8.7999999999999995E-2</v>
      </c>
      <c r="F356">
        <v>-3438</v>
      </c>
      <c r="G356">
        <v>1043</v>
      </c>
      <c r="H356">
        <v>-237</v>
      </c>
      <c r="I356">
        <v>805</v>
      </c>
      <c r="J356">
        <v>0.16200000000000001</v>
      </c>
      <c r="L356">
        <v>-49</v>
      </c>
      <c r="M356">
        <v>831</v>
      </c>
      <c r="N356">
        <v>704</v>
      </c>
      <c r="O356">
        <v>704</v>
      </c>
      <c r="P356">
        <v>0.17399999999999999</v>
      </c>
      <c r="W356">
        <v>886</v>
      </c>
    </row>
    <row r="357" spans="1:23" x14ac:dyDescent="0.25">
      <c r="A357" t="s">
        <v>346</v>
      </c>
      <c r="B357" t="s">
        <v>303</v>
      </c>
      <c r="C357">
        <v>11968</v>
      </c>
      <c r="D357">
        <v>-0.13</v>
      </c>
      <c r="F357">
        <v>-10623</v>
      </c>
      <c r="G357">
        <v>1345</v>
      </c>
      <c r="H357">
        <v>-464</v>
      </c>
      <c r="I357">
        <v>881</v>
      </c>
      <c r="J357">
        <v>-0.33700000000000002</v>
      </c>
      <c r="L357">
        <v>-742</v>
      </c>
      <c r="M357">
        <v>318</v>
      </c>
      <c r="N357">
        <v>274</v>
      </c>
      <c r="O357">
        <v>210</v>
      </c>
      <c r="P357">
        <v>-0.66500000000000004</v>
      </c>
      <c r="W357">
        <v>1325</v>
      </c>
    </row>
    <row r="358" spans="1:23" x14ac:dyDescent="0.25">
      <c r="A358" t="s">
        <v>449</v>
      </c>
      <c r="B358" t="s">
        <v>303</v>
      </c>
      <c r="C358">
        <v>13749</v>
      </c>
      <c r="D358">
        <v>0.20599999999999999</v>
      </c>
      <c r="F358">
        <v>-11803</v>
      </c>
      <c r="G358">
        <v>1946</v>
      </c>
      <c r="H358">
        <v>-617</v>
      </c>
      <c r="I358">
        <v>1329</v>
      </c>
      <c r="J358">
        <v>0.52400000000000002</v>
      </c>
      <c r="L358">
        <v>-470</v>
      </c>
      <c r="M358">
        <v>1062</v>
      </c>
      <c r="N358">
        <v>963</v>
      </c>
      <c r="O358">
        <v>628</v>
      </c>
      <c r="P358">
        <v>4.7E-2</v>
      </c>
      <c r="W358">
        <v>1742</v>
      </c>
    </row>
    <row r="359" spans="1:23" x14ac:dyDescent="0.25">
      <c r="A359" t="s">
        <v>450</v>
      </c>
      <c r="B359" t="s">
        <v>303</v>
      </c>
      <c r="C359">
        <v>11398</v>
      </c>
      <c r="D359">
        <v>-0.09</v>
      </c>
      <c r="F359">
        <v>-10098</v>
      </c>
      <c r="G359">
        <v>1300</v>
      </c>
      <c r="H359">
        <v>-428</v>
      </c>
      <c r="I359">
        <v>872</v>
      </c>
      <c r="J359">
        <v>-5.7000000000000002E-2</v>
      </c>
      <c r="L359">
        <v>-446</v>
      </c>
      <c r="M359">
        <v>786</v>
      </c>
      <c r="N359">
        <v>704</v>
      </c>
      <c r="O359">
        <v>600</v>
      </c>
      <c r="P359">
        <v>0.26300000000000001</v>
      </c>
      <c r="W359">
        <v>1285</v>
      </c>
    </row>
    <row r="360" spans="1:23" x14ac:dyDescent="0.25">
      <c r="A360" t="s">
        <v>451</v>
      </c>
      <c r="B360" t="s">
        <v>303</v>
      </c>
      <c r="C360">
        <v>12525</v>
      </c>
      <c r="D360">
        <v>-0.11899999999999999</v>
      </c>
      <c r="F360">
        <v>-11174</v>
      </c>
      <c r="G360">
        <v>1350</v>
      </c>
      <c r="H360">
        <v>-426</v>
      </c>
      <c r="I360">
        <v>924</v>
      </c>
      <c r="J360">
        <v>0.05</v>
      </c>
      <c r="L360">
        <v>-518</v>
      </c>
      <c r="M360">
        <v>624</v>
      </c>
      <c r="N360">
        <v>572</v>
      </c>
      <c r="O360">
        <v>475</v>
      </c>
      <c r="P360">
        <v>-0.254</v>
      </c>
      <c r="W360">
        <v>1215</v>
      </c>
    </row>
    <row r="361" spans="1:23" x14ac:dyDescent="0.25">
      <c r="A361" t="s">
        <v>452</v>
      </c>
      <c r="B361" t="s">
        <v>303</v>
      </c>
      <c r="C361">
        <v>14224</v>
      </c>
      <c r="D361">
        <v>0.6</v>
      </c>
      <c r="F361">
        <v>-12855</v>
      </c>
      <c r="G361">
        <v>1369</v>
      </c>
      <c r="H361">
        <v>-489</v>
      </c>
      <c r="I361">
        <v>880</v>
      </c>
      <c r="J361">
        <v>0.28899999999999998</v>
      </c>
      <c r="L361">
        <v>-254</v>
      </c>
      <c r="M361">
        <v>872</v>
      </c>
      <c r="N361">
        <v>823</v>
      </c>
      <c r="O361">
        <v>637</v>
      </c>
      <c r="P361">
        <v>-0.38700000000000001</v>
      </c>
      <c r="W361">
        <v>1093</v>
      </c>
    </row>
    <row r="362" spans="1:23" x14ac:dyDescent="0.25">
      <c r="A362" t="s">
        <v>346</v>
      </c>
      <c r="B362" t="s">
        <v>307</v>
      </c>
      <c r="C362">
        <v>11110</v>
      </c>
      <c r="D362">
        <v>-3.9E-2</v>
      </c>
      <c r="F362">
        <v>-9996</v>
      </c>
      <c r="G362">
        <v>1114</v>
      </c>
      <c r="H362">
        <v>-789</v>
      </c>
      <c r="I362">
        <v>325</v>
      </c>
      <c r="J362">
        <v>0.52900000000000003</v>
      </c>
      <c r="L362">
        <v>-262</v>
      </c>
      <c r="M362">
        <v>98</v>
      </c>
      <c r="N362">
        <v>25</v>
      </c>
      <c r="O362">
        <v>25</v>
      </c>
      <c r="P362">
        <v>3.8140000000000001</v>
      </c>
      <c r="W362">
        <v>867</v>
      </c>
    </row>
    <row r="363" spans="1:23" x14ac:dyDescent="0.25">
      <c r="A363" t="s">
        <v>449</v>
      </c>
      <c r="B363" t="s">
        <v>307</v>
      </c>
      <c r="C363">
        <v>11558</v>
      </c>
      <c r="D363">
        <v>6.9000000000000006E-2</v>
      </c>
      <c r="F363">
        <v>-10598</v>
      </c>
      <c r="G363">
        <v>960</v>
      </c>
      <c r="H363">
        <v>-747</v>
      </c>
      <c r="I363">
        <v>213</v>
      </c>
      <c r="J363">
        <v>-0.80700000000000005</v>
      </c>
      <c r="L363">
        <v>-180</v>
      </c>
      <c r="M363">
        <v>79</v>
      </c>
      <c r="N363">
        <v>5</v>
      </c>
      <c r="O363">
        <v>5</v>
      </c>
      <c r="P363">
        <v>-0.99399999999999999</v>
      </c>
      <c r="W363">
        <v>710</v>
      </c>
    </row>
    <row r="364" spans="1:23" x14ac:dyDescent="0.25">
      <c r="A364" t="s">
        <v>450</v>
      </c>
      <c r="B364" t="s">
        <v>307</v>
      </c>
      <c r="C364">
        <v>10813</v>
      </c>
      <c r="D364">
        <v>7.9000000000000001E-2</v>
      </c>
      <c r="F364">
        <v>-8960</v>
      </c>
      <c r="G364">
        <v>1853</v>
      </c>
      <c r="H364">
        <v>-750</v>
      </c>
      <c r="I364">
        <v>1103</v>
      </c>
      <c r="J364">
        <v>-0.4</v>
      </c>
      <c r="L364">
        <v>-182</v>
      </c>
      <c r="M364">
        <v>980</v>
      </c>
      <c r="N364">
        <v>830</v>
      </c>
      <c r="O364">
        <v>830</v>
      </c>
      <c r="P364">
        <v>-0.40799999999999997</v>
      </c>
      <c r="W364">
        <v>1594</v>
      </c>
    </row>
    <row r="365" spans="1:23" x14ac:dyDescent="0.25">
      <c r="A365" t="s">
        <v>451</v>
      </c>
      <c r="B365" t="s">
        <v>307</v>
      </c>
      <c r="C365">
        <v>10022</v>
      </c>
      <c r="D365">
        <v>0.39400000000000002</v>
      </c>
      <c r="F365">
        <v>-7464</v>
      </c>
      <c r="G365">
        <v>2558</v>
      </c>
      <c r="H365">
        <v>-720</v>
      </c>
      <c r="I365">
        <v>1838</v>
      </c>
      <c r="J365">
        <v>2.0379999999999998</v>
      </c>
      <c r="L365">
        <v>-310</v>
      </c>
      <c r="M365">
        <v>1554</v>
      </c>
      <c r="N365">
        <v>1400</v>
      </c>
      <c r="O365">
        <v>1400</v>
      </c>
      <c r="P365">
        <v>3.589</v>
      </c>
      <c r="W365">
        <v>2304</v>
      </c>
    </row>
    <row r="366" spans="1:23" x14ac:dyDescent="0.25">
      <c r="A366" t="s">
        <v>452</v>
      </c>
      <c r="B366" t="s">
        <v>307</v>
      </c>
      <c r="C366">
        <v>7187</v>
      </c>
      <c r="D366">
        <v>7.6999999999999999E-2</v>
      </c>
      <c r="F366">
        <v>-6020</v>
      </c>
      <c r="G366">
        <v>1167</v>
      </c>
      <c r="H366">
        <v>-561</v>
      </c>
      <c r="I366">
        <v>605</v>
      </c>
      <c r="J366">
        <v>0.123</v>
      </c>
      <c r="L366">
        <v>-282</v>
      </c>
      <c r="M366">
        <v>345</v>
      </c>
      <c r="N366">
        <v>305</v>
      </c>
      <c r="O366">
        <v>305</v>
      </c>
      <c r="P366">
        <v>-0.153</v>
      </c>
      <c r="W366">
        <v>917</v>
      </c>
    </row>
    <row r="367" spans="1:23" x14ac:dyDescent="0.25">
      <c r="A367" t="s">
        <v>346</v>
      </c>
      <c r="B367" t="s">
        <v>310</v>
      </c>
      <c r="C367">
        <v>6932</v>
      </c>
      <c r="D367">
        <v>0.35599999999999998</v>
      </c>
      <c r="F367">
        <v>-5568</v>
      </c>
      <c r="G367">
        <v>1364</v>
      </c>
      <c r="H367">
        <v>-456</v>
      </c>
      <c r="I367">
        <v>909</v>
      </c>
      <c r="J367">
        <v>-0.6</v>
      </c>
      <c r="L367">
        <v>271</v>
      </c>
      <c r="M367">
        <v>1806</v>
      </c>
      <c r="N367">
        <v>1817</v>
      </c>
      <c r="O367">
        <v>1709</v>
      </c>
      <c r="P367">
        <v>0.51400000000000001</v>
      </c>
      <c r="W367">
        <v>1388</v>
      </c>
    </row>
    <row r="368" spans="1:23" x14ac:dyDescent="0.25">
      <c r="A368" t="s">
        <v>449</v>
      </c>
      <c r="B368" t="s">
        <v>310</v>
      </c>
      <c r="C368">
        <v>5111</v>
      </c>
      <c r="D368">
        <v>1.4370000000000001</v>
      </c>
      <c r="F368">
        <v>-3937</v>
      </c>
      <c r="G368">
        <v>1173</v>
      </c>
      <c r="H368">
        <v>1098</v>
      </c>
      <c r="I368">
        <v>2271</v>
      </c>
      <c r="J368">
        <v>3.1150000000000002</v>
      </c>
      <c r="L368">
        <v>-793</v>
      </c>
      <c r="M368">
        <v>1028</v>
      </c>
      <c r="N368">
        <v>1125</v>
      </c>
      <c r="O368">
        <v>1129</v>
      </c>
      <c r="P368">
        <v>4.5590000000000002</v>
      </c>
      <c r="W368">
        <v>2609</v>
      </c>
    </row>
    <row r="369" spans="1:23" x14ac:dyDescent="0.25">
      <c r="A369" t="s">
        <v>450</v>
      </c>
      <c r="B369" t="s">
        <v>310</v>
      </c>
      <c r="C369">
        <v>2097</v>
      </c>
      <c r="D369">
        <v>-0.34</v>
      </c>
      <c r="F369">
        <v>-1590</v>
      </c>
      <c r="G369">
        <v>507</v>
      </c>
      <c r="H369">
        <v>45</v>
      </c>
      <c r="I369">
        <v>552</v>
      </c>
      <c r="L369">
        <v>-972</v>
      </c>
      <c r="M369">
        <v>-131</v>
      </c>
      <c r="N369">
        <v>128</v>
      </c>
      <c r="O369">
        <v>203</v>
      </c>
      <c r="W369">
        <v>1422</v>
      </c>
    </row>
    <row r="370" spans="1:23" x14ac:dyDescent="0.25">
      <c r="A370" t="s">
        <v>451</v>
      </c>
      <c r="B370" t="s">
        <v>310</v>
      </c>
      <c r="C370">
        <v>3177</v>
      </c>
      <c r="D370">
        <v>0.53100000000000003</v>
      </c>
      <c r="F370">
        <v>-2971</v>
      </c>
      <c r="G370">
        <v>206</v>
      </c>
      <c r="H370">
        <v>-2206</v>
      </c>
      <c r="I370">
        <v>-2000</v>
      </c>
      <c r="L370">
        <v>-1254</v>
      </c>
      <c r="M370">
        <v>-2351</v>
      </c>
      <c r="N370">
        <v>-2383</v>
      </c>
      <c r="O370">
        <v>-1256</v>
      </c>
      <c r="W370">
        <v>-1037</v>
      </c>
    </row>
    <row r="371" spans="1:23" x14ac:dyDescent="0.25">
      <c r="A371" t="s">
        <v>452</v>
      </c>
      <c r="B371" t="s">
        <v>310</v>
      </c>
      <c r="C371">
        <v>2075</v>
      </c>
      <c r="D371">
        <v>-0.61499999999999999</v>
      </c>
      <c r="F371">
        <v>-1848</v>
      </c>
      <c r="G371">
        <v>228</v>
      </c>
      <c r="H371">
        <v>-1081</v>
      </c>
      <c r="I371">
        <v>-854</v>
      </c>
      <c r="L371">
        <v>-1263</v>
      </c>
      <c r="M371">
        <v>-2005</v>
      </c>
      <c r="N371">
        <v>-1909</v>
      </c>
      <c r="O371">
        <v>117</v>
      </c>
      <c r="P371">
        <v>-7.0000000000000001E-3</v>
      </c>
      <c r="W371">
        <v>354</v>
      </c>
    </row>
    <row r="372" spans="1:23" x14ac:dyDescent="0.25">
      <c r="A372" t="s">
        <v>346</v>
      </c>
      <c r="B372" t="s">
        <v>313</v>
      </c>
      <c r="C372">
        <v>8653</v>
      </c>
      <c r="D372">
        <v>-0.31</v>
      </c>
      <c r="F372">
        <v>-7122</v>
      </c>
      <c r="G372">
        <v>1531</v>
      </c>
      <c r="H372">
        <v>-1622</v>
      </c>
      <c r="I372">
        <v>-90</v>
      </c>
      <c r="L372">
        <v>-242</v>
      </c>
      <c r="M372">
        <v>293</v>
      </c>
      <c r="N372">
        <v>102</v>
      </c>
      <c r="O372">
        <v>108</v>
      </c>
      <c r="P372">
        <v>-0.70299999999999996</v>
      </c>
      <c r="W372">
        <v>157</v>
      </c>
    </row>
    <row r="373" spans="1:23" x14ac:dyDescent="0.25">
      <c r="A373" t="s">
        <v>449</v>
      </c>
      <c r="B373" t="s">
        <v>313</v>
      </c>
      <c r="C373">
        <v>12535</v>
      </c>
      <c r="D373">
        <v>0.19400000000000001</v>
      </c>
      <c r="F373">
        <v>-10262</v>
      </c>
      <c r="G373">
        <v>2274</v>
      </c>
      <c r="H373">
        <v>-1855</v>
      </c>
      <c r="I373">
        <v>418</v>
      </c>
      <c r="J373">
        <v>-0.316</v>
      </c>
      <c r="L373">
        <v>-233</v>
      </c>
      <c r="M373">
        <v>511</v>
      </c>
      <c r="N373">
        <v>375</v>
      </c>
      <c r="O373">
        <v>363</v>
      </c>
      <c r="P373">
        <v>-0.38600000000000001</v>
      </c>
      <c r="W373">
        <v>686</v>
      </c>
    </row>
    <row r="374" spans="1:23" x14ac:dyDescent="0.25">
      <c r="A374" t="s">
        <v>450</v>
      </c>
      <c r="B374" t="s">
        <v>313</v>
      </c>
      <c r="C374">
        <v>10497</v>
      </c>
      <c r="D374">
        <v>0.26100000000000001</v>
      </c>
      <c r="F374">
        <v>-8446</v>
      </c>
      <c r="G374">
        <v>2051</v>
      </c>
      <c r="H374">
        <v>-1439</v>
      </c>
      <c r="I374">
        <v>612</v>
      </c>
      <c r="J374">
        <v>1.0469999999999999</v>
      </c>
      <c r="L374">
        <v>-178</v>
      </c>
      <c r="M374">
        <v>688</v>
      </c>
      <c r="N374">
        <v>653</v>
      </c>
      <c r="O374">
        <v>590</v>
      </c>
      <c r="P374">
        <v>1.8979999999999999</v>
      </c>
      <c r="W374">
        <v>879</v>
      </c>
    </row>
    <row r="375" spans="1:23" x14ac:dyDescent="0.25">
      <c r="A375" t="s">
        <v>451</v>
      </c>
      <c r="B375" t="s">
        <v>313</v>
      </c>
      <c r="C375">
        <v>8324</v>
      </c>
      <c r="D375">
        <v>0.154</v>
      </c>
      <c r="F375">
        <v>-6559</v>
      </c>
      <c r="G375">
        <v>1765</v>
      </c>
      <c r="H375">
        <v>-1466</v>
      </c>
      <c r="I375">
        <v>299</v>
      </c>
      <c r="J375">
        <v>6.04</v>
      </c>
      <c r="L375">
        <v>-124</v>
      </c>
      <c r="M375">
        <v>416</v>
      </c>
      <c r="N375">
        <v>330</v>
      </c>
      <c r="O375">
        <v>204</v>
      </c>
      <c r="P375">
        <v>0.36899999999999999</v>
      </c>
      <c r="W375">
        <v>564</v>
      </c>
    </row>
    <row r="376" spans="1:23" x14ac:dyDescent="0.25">
      <c r="A376" t="s">
        <v>452</v>
      </c>
      <c r="B376" t="s">
        <v>313</v>
      </c>
      <c r="C376">
        <v>7210</v>
      </c>
      <c r="D376">
        <v>-5.1999999999999998E-2</v>
      </c>
      <c r="F376">
        <v>-5579</v>
      </c>
      <c r="G376">
        <v>1631</v>
      </c>
      <c r="H376">
        <v>-1588</v>
      </c>
      <c r="I376">
        <v>42</v>
      </c>
      <c r="L376">
        <v>-154</v>
      </c>
      <c r="M376">
        <v>283</v>
      </c>
      <c r="N376">
        <v>207</v>
      </c>
      <c r="O376">
        <v>149</v>
      </c>
      <c r="P376">
        <v>2.8170000000000002</v>
      </c>
      <c r="W376">
        <v>328</v>
      </c>
    </row>
    <row r="377" spans="1:23" x14ac:dyDescent="0.25">
      <c r="A377" t="s">
        <v>346</v>
      </c>
      <c r="B377" t="s">
        <v>316</v>
      </c>
      <c r="C377">
        <v>13205</v>
      </c>
      <c r="D377">
        <v>-3.3000000000000002E-2</v>
      </c>
      <c r="F377">
        <v>-10544</v>
      </c>
      <c r="G377">
        <v>2661</v>
      </c>
      <c r="H377">
        <v>-1724</v>
      </c>
      <c r="I377">
        <v>937</v>
      </c>
      <c r="J377">
        <v>7.6999999999999999E-2</v>
      </c>
      <c r="L377">
        <v>-457</v>
      </c>
      <c r="M377">
        <v>958</v>
      </c>
      <c r="N377">
        <v>819</v>
      </c>
      <c r="O377">
        <v>408</v>
      </c>
      <c r="P377">
        <v>0.09</v>
      </c>
      <c r="W377">
        <v>1425</v>
      </c>
    </row>
    <row r="378" spans="1:23" x14ac:dyDescent="0.25">
      <c r="A378" t="s">
        <v>449</v>
      </c>
      <c r="B378" t="s">
        <v>316</v>
      </c>
      <c r="C378">
        <v>13655</v>
      </c>
      <c r="D378">
        <v>0.47599999999999998</v>
      </c>
      <c r="F378">
        <v>-10919</v>
      </c>
      <c r="G378">
        <v>2736</v>
      </c>
      <c r="H378">
        <v>-1866</v>
      </c>
      <c r="I378">
        <v>870</v>
      </c>
      <c r="J378">
        <v>0.93400000000000005</v>
      </c>
      <c r="L378">
        <v>-242</v>
      </c>
      <c r="M378">
        <v>932</v>
      </c>
      <c r="N378">
        <v>794</v>
      </c>
      <c r="O378">
        <v>374</v>
      </c>
      <c r="P378">
        <v>0.26300000000000001</v>
      </c>
      <c r="W378">
        <v>1299</v>
      </c>
    </row>
    <row r="379" spans="1:23" x14ac:dyDescent="0.25">
      <c r="A379" t="s">
        <v>450</v>
      </c>
      <c r="B379" t="s">
        <v>316</v>
      </c>
      <c r="C379">
        <v>9249</v>
      </c>
      <c r="D379">
        <v>0.11</v>
      </c>
      <c r="F379">
        <v>-7498</v>
      </c>
      <c r="G379">
        <v>1750</v>
      </c>
      <c r="H379">
        <v>-1301</v>
      </c>
      <c r="I379">
        <v>450</v>
      </c>
      <c r="J379">
        <v>0.33800000000000002</v>
      </c>
      <c r="L379">
        <v>-219</v>
      </c>
      <c r="M379">
        <v>561</v>
      </c>
      <c r="N379">
        <v>511</v>
      </c>
      <c r="O379">
        <v>296</v>
      </c>
      <c r="P379">
        <v>0.57299999999999995</v>
      </c>
      <c r="W379">
        <v>844</v>
      </c>
    </row>
    <row r="380" spans="1:23" x14ac:dyDescent="0.25">
      <c r="A380" t="s">
        <v>451</v>
      </c>
      <c r="B380" t="s">
        <v>316</v>
      </c>
      <c r="C380">
        <v>8329</v>
      </c>
      <c r="D380">
        <v>6.6000000000000003E-2</v>
      </c>
      <c r="F380">
        <v>-6792</v>
      </c>
      <c r="G380">
        <v>1537</v>
      </c>
      <c r="H380">
        <v>-1201</v>
      </c>
      <c r="I380">
        <v>336</v>
      </c>
      <c r="J380">
        <v>-0.29399999999999998</v>
      </c>
      <c r="L380">
        <v>-268</v>
      </c>
      <c r="M380">
        <v>395</v>
      </c>
      <c r="N380">
        <v>333</v>
      </c>
      <c r="O380">
        <v>188</v>
      </c>
      <c r="P380">
        <v>-0.26800000000000002</v>
      </c>
      <c r="W380">
        <v>726</v>
      </c>
    </row>
    <row r="381" spans="1:23" x14ac:dyDescent="0.25">
      <c r="A381" t="s">
        <v>452</v>
      </c>
      <c r="B381" t="s">
        <v>316</v>
      </c>
      <c r="C381">
        <v>7813</v>
      </c>
      <c r="D381">
        <v>-2E-3</v>
      </c>
      <c r="F381">
        <v>-6155</v>
      </c>
      <c r="G381">
        <v>1658</v>
      </c>
      <c r="H381">
        <v>-1182</v>
      </c>
      <c r="I381">
        <v>476</v>
      </c>
      <c r="J381">
        <v>0.23699999999999999</v>
      </c>
      <c r="L381">
        <v>-171</v>
      </c>
      <c r="M381">
        <v>516</v>
      </c>
      <c r="N381">
        <v>452</v>
      </c>
      <c r="O381">
        <v>257</v>
      </c>
      <c r="P381">
        <v>-0.23</v>
      </c>
      <c r="W381">
        <v>795</v>
      </c>
    </row>
    <row r="382" spans="1:23" x14ac:dyDescent="0.25">
      <c r="A382" t="s">
        <v>346</v>
      </c>
      <c r="B382" t="s">
        <v>319</v>
      </c>
      <c r="C382">
        <v>25894</v>
      </c>
      <c r="D382">
        <v>0.218</v>
      </c>
      <c r="F382">
        <v>-22927</v>
      </c>
      <c r="G382">
        <v>2967</v>
      </c>
      <c r="H382">
        <v>-1371</v>
      </c>
      <c r="I382">
        <v>1596</v>
      </c>
      <c r="J382">
        <v>0.46300000000000002</v>
      </c>
      <c r="L382">
        <v>-1821</v>
      </c>
      <c r="M382">
        <v>764</v>
      </c>
      <c r="N382">
        <v>610</v>
      </c>
      <c r="O382">
        <v>553</v>
      </c>
      <c r="P382">
        <v>-0.252</v>
      </c>
      <c r="W382">
        <v>2189</v>
      </c>
    </row>
    <row r="383" spans="1:23" x14ac:dyDescent="0.25">
      <c r="A383" t="s">
        <v>449</v>
      </c>
      <c r="B383" t="s">
        <v>319</v>
      </c>
      <c r="C383">
        <v>21254</v>
      </c>
      <c r="D383">
        <v>0.27600000000000002</v>
      </c>
      <c r="F383">
        <v>-18914</v>
      </c>
      <c r="G383">
        <v>2339</v>
      </c>
      <c r="H383">
        <v>-1248</v>
      </c>
      <c r="I383">
        <v>1091</v>
      </c>
      <c r="J383">
        <v>-2E-3</v>
      </c>
      <c r="L383">
        <v>-995</v>
      </c>
      <c r="M383">
        <v>898</v>
      </c>
      <c r="N383">
        <v>813</v>
      </c>
      <c r="O383">
        <v>739</v>
      </c>
      <c r="P383">
        <v>-0.1</v>
      </c>
      <c r="W383">
        <v>1695</v>
      </c>
    </row>
    <row r="384" spans="1:23" x14ac:dyDescent="0.25">
      <c r="A384" t="s">
        <v>450</v>
      </c>
      <c r="B384" t="s">
        <v>319</v>
      </c>
      <c r="C384">
        <v>16659</v>
      </c>
      <c r="D384">
        <v>0.16400000000000001</v>
      </c>
      <c r="F384">
        <v>-14279</v>
      </c>
      <c r="G384">
        <v>2379</v>
      </c>
      <c r="H384">
        <v>-1286</v>
      </c>
      <c r="I384">
        <v>1093</v>
      </c>
      <c r="J384">
        <v>-9.9000000000000005E-2</v>
      </c>
      <c r="L384">
        <v>-764</v>
      </c>
      <c r="M384">
        <v>1031</v>
      </c>
      <c r="N384">
        <v>804</v>
      </c>
      <c r="O384">
        <v>821</v>
      </c>
      <c r="P384">
        <v>0.4</v>
      </c>
      <c r="W384">
        <v>1521</v>
      </c>
    </row>
    <row r="385" spans="1:23" x14ac:dyDescent="0.25">
      <c r="A385" t="s">
        <v>451</v>
      </c>
      <c r="B385" t="s">
        <v>319</v>
      </c>
      <c r="C385">
        <v>14309</v>
      </c>
      <c r="D385">
        <v>0.26100000000000001</v>
      </c>
      <c r="F385">
        <v>-12220</v>
      </c>
      <c r="G385">
        <v>2089</v>
      </c>
      <c r="H385">
        <v>-876</v>
      </c>
      <c r="I385">
        <v>1213</v>
      </c>
      <c r="J385">
        <v>20.134</v>
      </c>
      <c r="L385">
        <v>-678</v>
      </c>
      <c r="M385">
        <v>728</v>
      </c>
      <c r="N385">
        <v>598</v>
      </c>
      <c r="O385">
        <v>587</v>
      </c>
      <c r="P385">
        <v>0.82199999999999995</v>
      </c>
      <c r="W385">
        <v>1699</v>
      </c>
    </row>
    <row r="386" spans="1:23" x14ac:dyDescent="0.25">
      <c r="A386" t="s">
        <v>452</v>
      </c>
      <c r="B386" t="s">
        <v>319</v>
      </c>
      <c r="C386">
        <v>11346</v>
      </c>
      <c r="D386">
        <v>8.3000000000000004E-2</v>
      </c>
      <c r="F386">
        <v>-10397</v>
      </c>
      <c r="G386">
        <v>949</v>
      </c>
      <c r="H386">
        <v>-891</v>
      </c>
      <c r="I386">
        <v>57</v>
      </c>
      <c r="J386">
        <v>-0.77500000000000002</v>
      </c>
      <c r="L386">
        <v>-672</v>
      </c>
      <c r="M386">
        <v>476</v>
      </c>
      <c r="N386">
        <v>309</v>
      </c>
      <c r="O386">
        <v>322</v>
      </c>
      <c r="P386">
        <v>9.4E-2</v>
      </c>
      <c r="W386">
        <v>471</v>
      </c>
    </row>
    <row r="387" spans="1:23" x14ac:dyDescent="0.25">
      <c r="A387" t="s">
        <v>346</v>
      </c>
      <c r="B387" t="s">
        <v>322</v>
      </c>
      <c r="C387">
        <v>10039</v>
      </c>
      <c r="D387">
        <v>-0.24099999999999999</v>
      </c>
      <c r="F387">
        <v>-8594</v>
      </c>
      <c r="G387">
        <v>1445</v>
      </c>
      <c r="H387">
        <v>-517</v>
      </c>
      <c r="I387">
        <v>928</v>
      </c>
      <c r="J387">
        <v>-0.58899999999999997</v>
      </c>
      <c r="L387">
        <v>-133</v>
      </c>
      <c r="M387">
        <v>1108</v>
      </c>
      <c r="N387">
        <v>950</v>
      </c>
      <c r="O387">
        <v>897</v>
      </c>
      <c r="P387">
        <v>-0.54600000000000004</v>
      </c>
      <c r="W387">
        <v>1330</v>
      </c>
    </row>
    <row r="388" spans="1:23" x14ac:dyDescent="0.25">
      <c r="A388" t="s">
        <v>449</v>
      </c>
      <c r="B388" t="s">
        <v>322</v>
      </c>
      <c r="C388">
        <v>13231</v>
      </c>
      <c r="D388">
        <v>0.46100000000000002</v>
      </c>
      <c r="F388">
        <v>-10255</v>
      </c>
      <c r="G388">
        <v>2976</v>
      </c>
      <c r="H388">
        <v>-721</v>
      </c>
      <c r="I388">
        <v>2254</v>
      </c>
      <c r="J388">
        <v>0.88</v>
      </c>
      <c r="L388">
        <v>-97</v>
      </c>
      <c r="M388">
        <v>2323</v>
      </c>
      <c r="N388">
        <v>2013</v>
      </c>
      <c r="O388">
        <v>1975</v>
      </c>
      <c r="P388">
        <v>0.79700000000000004</v>
      </c>
      <c r="W388">
        <v>2581</v>
      </c>
    </row>
    <row r="389" spans="1:23" x14ac:dyDescent="0.25">
      <c r="A389" t="s">
        <v>450</v>
      </c>
      <c r="B389" t="s">
        <v>322</v>
      </c>
      <c r="C389">
        <v>9054</v>
      </c>
      <c r="D389">
        <v>0.28699999999999998</v>
      </c>
      <c r="F389">
        <v>-7298</v>
      </c>
      <c r="G389">
        <v>1756</v>
      </c>
      <c r="H389">
        <v>-557</v>
      </c>
      <c r="I389">
        <v>1199</v>
      </c>
      <c r="J389">
        <v>0.72399999999999998</v>
      </c>
      <c r="L389">
        <v>-35</v>
      </c>
      <c r="M389">
        <v>1280</v>
      </c>
      <c r="N389">
        <v>1107</v>
      </c>
      <c r="O389">
        <v>1099</v>
      </c>
      <c r="P389">
        <v>0.52800000000000002</v>
      </c>
      <c r="W389">
        <v>1484</v>
      </c>
    </row>
    <row r="390" spans="1:23" x14ac:dyDescent="0.25">
      <c r="A390" t="s">
        <v>451</v>
      </c>
      <c r="B390" t="s">
        <v>322</v>
      </c>
      <c r="C390">
        <v>7037</v>
      </c>
      <c r="D390">
        <v>-0.105</v>
      </c>
      <c r="F390">
        <v>-6022</v>
      </c>
      <c r="G390">
        <v>1015</v>
      </c>
      <c r="H390">
        <v>-319</v>
      </c>
      <c r="I390">
        <v>695</v>
      </c>
      <c r="J390">
        <v>-0.38600000000000001</v>
      </c>
      <c r="L390">
        <v>-38</v>
      </c>
      <c r="M390">
        <v>803</v>
      </c>
      <c r="N390">
        <v>719</v>
      </c>
      <c r="O390">
        <v>719</v>
      </c>
      <c r="P390">
        <v>-0.39</v>
      </c>
      <c r="W390">
        <v>898</v>
      </c>
    </row>
    <row r="391" spans="1:23" x14ac:dyDescent="0.25">
      <c r="A391" t="s">
        <v>452</v>
      </c>
      <c r="B391" t="s">
        <v>322</v>
      </c>
      <c r="C391">
        <v>7867</v>
      </c>
      <c r="D391">
        <v>-0.151</v>
      </c>
      <c r="F391">
        <v>-6334</v>
      </c>
      <c r="G391">
        <v>1533</v>
      </c>
      <c r="H391">
        <v>-401</v>
      </c>
      <c r="I391">
        <v>1132</v>
      </c>
      <c r="J391">
        <v>-0.32800000000000001</v>
      </c>
      <c r="L391">
        <v>-60</v>
      </c>
      <c r="M391">
        <v>1309</v>
      </c>
      <c r="N391">
        <v>1179</v>
      </c>
      <c r="O391">
        <v>1179</v>
      </c>
      <c r="P391">
        <v>-0.182</v>
      </c>
      <c r="W391">
        <v>1298</v>
      </c>
    </row>
    <row r="392" spans="1:23" x14ac:dyDescent="0.25">
      <c r="A392" t="s">
        <v>346</v>
      </c>
      <c r="B392" t="s">
        <v>325</v>
      </c>
      <c r="C392">
        <v>33137</v>
      </c>
      <c r="D392">
        <v>-2.1999999999999999E-2</v>
      </c>
      <c r="F392">
        <v>-27078</v>
      </c>
      <c r="G392">
        <v>6059</v>
      </c>
      <c r="H392">
        <v>-3529</v>
      </c>
      <c r="I392">
        <v>2529</v>
      </c>
      <c r="J392">
        <v>4.2999999999999997E-2</v>
      </c>
      <c r="L392">
        <v>-119</v>
      </c>
      <c r="M392">
        <v>2489</v>
      </c>
      <c r="N392">
        <v>1971</v>
      </c>
      <c r="O392">
        <v>1971</v>
      </c>
      <c r="P392">
        <v>8.8999999999999996E-2</v>
      </c>
      <c r="W392">
        <v>2610</v>
      </c>
    </row>
    <row r="393" spans="1:23" x14ac:dyDescent="0.25">
      <c r="A393" t="s">
        <v>449</v>
      </c>
      <c r="B393" t="s">
        <v>325</v>
      </c>
      <c r="C393">
        <v>33876</v>
      </c>
      <c r="D393">
        <v>0.73299999999999998</v>
      </c>
      <c r="F393">
        <v>-27949</v>
      </c>
      <c r="G393">
        <v>5927</v>
      </c>
      <c r="H393">
        <v>-3502</v>
      </c>
      <c r="I393">
        <v>2425</v>
      </c>
      <c r="J393">
        <v>0.72099999999999997</v>
      </c>
      <c r="L393">
        <v>-94</v>
      </c>
      <c r="M393">
        <v>2312</v>
      </c>
      <c r="N393">
        <v>1811</v>
      </c>
      <c r="O393">
        <v>1811</v>
      </c>
      <c r="P393">
        <v>0.76</v>
      </c>
      <c r="W393">
        <v>2504</v>
      </c>
    </row>
    <row r="394" spans="1:23" x14ac:dyDescent="0.25">
      <c r="A394" t="s">
        <v>450</v>
      </c>
      <c r="B394" t="s">
        <v>325</v>
      </c>
      <c r="C394">
        <v>19547</v>
      </c>
      <c r="D394">
        <v>0.11600000000000001</v>
      </c>
      <c r="F394">
        <v>-15949</v>
      </c>
      <c r="G394">
        <v>3598</v>
      </c>
      <c r="H394">
        <v>-2189</v>
      </c>
      <c r="I394">
        <v>1409</v>
      </c>
      <c r="J394">
        <v>-6.6000000000000003E-2</v>
      </c>
      <c r="L394">
        <v>-104</v>
      </c>
      <c r="M394">
        <v>1279</v>
      </c>
      <c r="N394">
        <v>1029</v>
      </c>
      <c r="O394">
        <v>1029</v>
      </c>
      <c r="P394">
        <v>-3.7999999999999999E-2</v>
      </c>
      <c r="W394">
        <v>1484</v>
      </c>
    </row>
    <row r="395" spans="1:23" x14ac:dyDescent="0.25">
      <c r="A395" t="s">
        <v>451</v>
      </c>
      <c r="B395" t="s">
        <v>325</v>
      </c>
      <c r="C395">
        <v>17511</v>
      </c>
      <c r="D395">
        <v>0.03</v>
      </c>
      <c r="F395">
        <v>-14076</v>
      </c>
      <c r="G395">
        <v>3435</v>
      </c>
      <c r="H395">
        <v>-1926</v>
      </c>
      <c r="I395">
        <v>1508</v>
      </c>
      <c r="J395">
        <v>-7.0999999999999994E-2</v>
      </c>
      <c r="L395">
        <v>-154</v>
      </c>
      <c r="M395">
        <v>1346</v>
      </c>
      <c r="N395">
        <v>1069</v>
      </c>
      <c r="O395">
        <v>1069</v>
      </c>
      <c r="P395">
        <v>-0.104</v>
      </c>
      <c r="W395">
        <v>1580</v>
      </c>
    </row>
    <row r="396" spans="1:23" x14ac:dyDescent="0.25">
      <c r="A396" t="s">
        <v>452</v>
      </c>
      <c r="B396" t="s">
        <v>325</v>
      </c>
      <c r="C396">
        <v>17001</v>
      </c>
      <c r="D396">
        <v>0.16700000000000001</v>
      </c>
      <c r="F396">
        <v>-13540</v>
      </c>
      <c r="G396">
        <v>3461</v>
      </c>
      <c r="H396">
        <v>-1838</v>
      </c>
      <c r="I396">
        <v>1623</v>
      </c>
      <c r="J396">
        <v>0.28499999999999998</v>
      </c>
      <c r="L396">
        <v>-115</v>
      </c>
      <c r="M396">
        <v>1507</v>
      </c>
      <c r="N396">
        <v>1194</v>
      </c>
      <c r="O396">
        <v>1194</v>
      </c>
      <c r="P396">
        <v>0.24399999999999999</v>
      </c>
      <c r="W396">
        <v>1684</v>
      </c>
    </row>
    <row r="397" spans="1:23" x14ac:dyDescent="0.25">
      <c r="A397" t="s">
        <v>346</v>
      </c>
      <c r="B397" t="s">
        <v>331</v>
      </c>
      <c r="C397">
        <v>705</v>
      </c>
      <c r="D397">
        <v>-0.17199999999999999</v>
      </c>
      <c r="F397">
        <v>-170</v>
      </c>
      <c r="G397">
        <v>535</v>
      </c>
      <c r="H397">
        <v>-52</v>
      </c>
      <c r="I397">
        <v>484</v>
      </c>
      <c r="J397">
        <v>-0.246</v>
      </c>
      <c r="L397">
        <v>0</v>
      </c>
      <c r="M397">
        <v>569</v>
      </c>
      <c r="N397">
        <v>498</v>
      </c>
      <c r="O397">
        <v>498</v>
      </c>
      <c r="P397">
        <v>-0.22900000000000001</v>
      </c>
      <c r="W397">
        <v>527</v>
      </c>
    </row>
    <row r="398" spans="1:23" x14ac:dyDescent="0.25">
      <c r="A398" t="s">
        <v>449</v>
      </c>
      <c r="B398" t="s">
        <v>331</v>
      </c>
      <c r="C398">
        <v>851</v>
      </c>
      <c r="D398">
        <v>1.4E-2</v>
      </c>
      <c r="F398">
        <v>-153</v>
      </c>
      <c r="G398">
        <v>698</v>
      </c>
      <c r="H398">
        <v>-57</v>
      </c>
      <c r="I398">
        <v>641</v>
      </c>
      <c r="J398">
        <v>0.11799999999999999</v>
      </c>
      <c r="L398">
        <v>0</v>
      </c>
      <c r="M398">
        <v>697</v>
      </c>
      <c r="N398">
        <v>646</v>
      </c>
      <c r="O398">
        <v>646</v>
      </c>
      <c r="P398">
        <v>0.14599999999999999</v>
      </c>
      <c r="W398">
        <v>685</v>
      </c>
    </row>
    <row r="399" spans="1:23" x14ac:dyDescent="0.25">
      <c r="A399" t="s">
        <v>450</v>
      </c>
      <c r="B399" t="s">
        <v>331</v>
      </c>
      <c r="C399">
        <v>839</v>
      </c>
      <c r="D399">
        <v>0.21099999999999999</v>
      </c>
      <c r="F399">
        <v>-187</v>
      </c>
      <c r="G399">
        <v>652</v>
      </c>
      <c r="H399">
        <v>-78</v>
      </c>
      <c r="I399">
        <v>574</v>
      </c>
      <c r="J399">
        <v>0.21199999999999999</v>
      </c>
      <c r="L399">
        <v>0</v>
      </c>
      <c r="M399">
        <v>605</v>
      </c>
      <c r="N399">
        <v>564</v>
      </c>
      <c r="O399">
        <v>564</v>
      </c>
      <c r="P399">
        <v>0.214</v>
      </c>
      <c r="W399">
        <v>628</v>
      </c>
    </row>
    <row r="400" spans="1:23" x14ac:dyDescent="0.25">
      <c r="A400" t="s">
        <v>451</v>
      </c>
      <c r="B400" t="s">
        <v>331</v>
      </c>
      <c r="C400">
        <v>693</v>
      </c>
      <c r="D400">
        <v>-7.3999999999999996E-2</v>
      </c>
      <c r="F400">
        <v>-155</v>
      </c>
      <c r="G400">
        <v>538</v>
      </c>
      <c r="H400">
        <v>-65</v>
      </c>
      <c r="I400">
        <v>473</v>
      </c>
      <c r="J400">
        <v>-0.10199999999999999</v>
      </c>
      <c r="L400">
        <v>0</v>
      </c>
      <c r="M400">
        <v>499</v>
      </c>
      <c r="N400">
        <v>464</v>
      </c>
      <c r="O400">
        <v>464</v>
      </c>
      <c r="P400">
        <v>-7.4999999999999997E-2</v>
      </c>
      <c r="W400">
        <v>527</v>
      </c>
    </row>
    <row r="401" spans="1:23" x14ac:dyDescent="0.25">
      <c r="A401" t="s">
        <v>452</v>
      </c>
      <c r="B401" t="s">
        <v>331</v>
      </c>
      <c r="C401">
        <v>748</v>
      </c>
      <c r="D401">
        <v>0.108</v>
      </c>
      <c r="F401">
        <v>-153</v>
      </c>
      <c r="G401">
        <v>595</v>
      </c>
      <c r="H401">
        <v>-68</v>
      </c>
      <c r="I401">
        <v>527</v>
      </c>
      <c r="J401">
        <v>0.14199999999999999</v>
      </c>
      <c r="L401">
        <v>-1</v>
      </c>
      <c r="M401">
        <v>538</v>
      </c>
      <c r="N401">
        <v>502</v>
      </c>
      <c r="O401">
        <v>502</v>
      </c>
      <c r="P401">
        <v>0.14899999999999999</v>
      </c>
      <c r="W401">
        <v>582</v>
      </c>
    </row>
    <row r="402" spans="1:23" x14ac:dyDescent="0.25">
      <c r="A402" t="s">
        <v>346</v>
      </c>
      <c r="B402" t="s">
        <v>334</v>
      </c>
      <c r="C402">
        <v>18817</v>
      </c>
      <c r="D402">
        <v>-0.14599999999999999</v>
      </c>
      <c r="F402">
        <v>-17258</v>
      </c>
      <c r="G402">
        <v>1559</v>
      </c>
      <c r="H402">
        <v>-1142</v>
      </c>
      <c r="I402">
        <v>417</v>
      </c>
      <c r="J402">
        <v>-0.48199999999999998</v>
      </c>
      <c r="L402">
        <v>-122</v>
      </c>
      <c r="M402">
        <v>471</v>
      </c>
      <c r="N402">
        <v>363</v>
      </c>
      <c r="O402">
        <v>354</v>
      </c>
      <c r="P402">
        <v>-0.48199999999999998</v>
      </c>
      <c r="W402">
        <v>460</v>
      </c>
    </row>
    <row r="403" spans="1:23" x14ac:dyDescent="0.25">
      <c r="A403" t="s">
        <v>449</v>
      </c>
      <c r="B403" t="s">
        <v>334</v>
      </c>
      <c r="C403">
        <v>22028</v>
      </c>
      <c r="D403">
        <v>5.2999999999999999E-2</v>
      </c>
      <c r="F403">
        <v>-20365</v>
      </c>
      <c r="G403">
        <v>1663</v>
      </c>
      <c r="H403">
        <v>-858</v>
      </c>
      <c r="I403">
        <v>805</v>
      </c>
      <c r="J403">
        <v>0.17299999999999999</v>
      </c>
      <c r="L403">
        <v>-94</v>
      </c>
      <c r="M403">
        <v>862</v>
      </c>
      <c r="N403">
        <v>684</v>
      </c>
      <c r="O403">
        <v>684</v>
      </c>
      <c r="P403">
        <v>4.4999999999999998E-2</v>
      </c>
      <c r="W403">
        <v>814</v>
      </c>
    </row>
    <row r="404" spans="1:23" x14ac:dyDescent="0.25">
      <c r="A404" t="s">
        <v>450</v>
      </c>
      <c r="B404" t="s">
        <v>334</v>
      </c>
      <c r="C404">
        <v>20923</v>
      </c>
      <c r="D404">
        <v>0.66900000000000004</v>
      </c>
      <c r="F404">
        <v>-19415</v>
      </c>
      <c r="G404">
        <v>1508</v>
      </c>
      <c r="H404">
        <v>-822</v>
      </c>
      <c r="I404">
        <v>686</v>
      </c>
      <c r="J404">
        <v>1.466</v>
      </c>
      <c r="L404">
        <v>-32</v>
      </c>
      <c r="M404">
        <v>820</v>
      </c>
      <c r="N404">
        <v>655</v>
      </c>
      <c r="O404">
        <v>654</v>
      </c>
      <c r="P404">
        <v>1.4490000000000001</v>
      </c>
      <c r="W404">
        <v>692</v>
      </c>
    </row>
    <row r="405" spans="1:23" x14ac:dyDescent="0.25">
      <c r="A405" t="s">
        <v>451</v>
      </c>
      <c r="B405" t="s">
        <v>334</v>
      </c>
      <c r="C405">
        <v>12536</v>
      </c>
      <c r="D405">
        <v>0.47699999999999998</v>
      </c>
      <c r="F405">
        <v>-11733</v>
      </c>
      <c r="G405">
        <v>803</v>
      </c>
      <c r="H405">
        <v>-525</v>
      </c>
      <c r="I405">
        <v>278</v>
      </c>
      <c r="J405">
        <v>0.39600000000000002</v>
      </c>
      <c r="L405">
        <v>-27</v>
      </c>
      <c r="M405">
        <v>334</v>
      </c>
      <c r="N405">
        <v>267</v>
      </c>
      <c r="O405">
        <v>267</v>
      </c>
      <c r="P405">
        <v>0.625</v>
      </c>
      <c r="W405">
        <v>284</v>
      </c>
    </row>
    <row r="406" spans="1:23" x14ac:dyDescent="0.25">
      <c r="A406" t="s">
        <v>452</v>
      </c>
      <c r="B406" t="s">
        <v>334</v>
      </c>
      <c r="C406">
        <v>8488</v>
      </c>
      <c r="D406">
        <v>0.43</v>
      </c>
      <c r="F406">
        <v>-7940</v>
      </c>
      <c r="G406">
        <v>548</v>
      </c>
      <c r="H406">
        <v>-349</v>
      </c>
      <c r="I406">
        <v>199</v>
      </c>
      <c r="J406">
        <v>0.39200000000000002</v>
      </c>
      <c r="L406">
        <v>-48</v>
      </c>
      <c r="M406">
        <v>210</v>
      </c>
      <c r="N406">
        <v>163</v>
      </c>
      <c r="O406">
        <v>164</v>
      </c>
      <c r="P406">
        <v>0.48299999999999998</v>
      </c>
      <c r="W406">
        <v>206</v>
      </c>
    </row>
    <row r="407" spans="1:23" x14ac:dyDescent="0.25">
      <c r="A407" t="s">
        <v>346</v>
      </c>
      <c r="B407" t="s">
        <v>337</v>
      </c>
      <c r="C407">
        <v>31850</v>
      </c>
      <c r="D407">
        <v>5.6000000000000001E-2</v>
      </c>
      <c r="F407">
        <v>-26688</v>
      </c>
      <c r="G407">
        <v>5162</v>
      </c>
      <c r="H407">
        <v>-5246</v>
      </c>
      <c r="I407">
        <v>-85</v>
      </c>
      <c r="L407">
        <v>-285</v>
      </c>
      <c r="M407">
        <v>-294</v>
      </c>
      <c r="N407">
        <v>-329</v>
      </c>
      <c r="O407">
        <v>-346</v>
      </c>
      <c r="W407">
        <v>149</v>
      </c>
    </row>
    <row r="408" spans="1:23" x14ac:dyDescent="0.25">
      <c r="A408" t="s">
        <v>449</v>
      </c>
      <c r="B408" t="s">
        <v>337</v>
      </c>
      <c r="C408">
        <v>30166</v>
      </c>
      <c r="D408">
        <v>0.34100000000000003</v>
      </c>
      <c r="F408">
        <v>-25463</v>
      </c>
      <c r="G408">
        <v>4703</v>
      </c>
      <c r="H408">
        <v>-4147</v>
      </c>
      <c r="I408">
        <v>557</v>
      </c>
      <c r="J408">
        <v>0.125</v>
      </c>
      <c r="L408">
        <v>-232</v>
      </c>
      <c r="M408">
        <v>486</v>
      </c>
      <c r="N408">
        <v>398</v>
      </c>
      <c r="O408">
        <v>390</v>
      </c>
      <c r="P408">
        <v>-0.12</v>
      </c>
      <c r="W408">
        <v>672</v>
      </c>
    </row>
    <row r="409" spans="1:23" x14ac:dyDescent="0.25">
      <c r="A409" t="s">
        <v>450</v>
      </c>
      <c r="B409" t="s">
        <v>337</v>
      </c>
      <c r="C409">
        <v>22495</v>
      </c>
      <c r="D409">
        <v>0.53400000000000003</v>
      </c>
      <c r="F409">
        <v>-19343</v>
      </c>
      <c r="G409">
        <v>3152</v>
      </c>
      <c r="H409">
        <v>-2657</v>
      </c>
      <c r="I409">
        <v>495</v>
      </c>
      <c r="J409">
        <v>5.3949999999999996</v>
      </c>
      <c r="L409">
        <v>-132</v>
      </c>
      <c r="M409">
        <v>554</v>
      </c>
      <c r="N409">
        <v>444</v>
      </c>
      <c r="O409">
        <v>444</v>
      </c>
      <c r="P409">
        <v>16.951000000000001</v>
      </c>
      <c r="W409">
        <v>499</v>
      </c>
    </row>
    <row r="410" spans="1:23" x14ac:dyDescent="0.25">
      <c r="A410" t="s">
        <v>451</v>
      </c>
      <c r="B410" t="s">
        <v>337</v>
      </c>
      <c r="C410">
        <v>14661</v>
      </c>
      <c r="D410">
        <v>-0.11899999999999999</v>
      </c>
      <c r="F410">
        <v>-12620</v>
      </c>
      <c r="G410">
        <v>2041</v>
      </c>
      <c r="H410">
        <v>-1964</v>
      </c>
      <c r="I410">
        <v>77</v>
      </c>
      <c r="J410">
        <v>-0.77400000000000002</v>
      </c>
      <c r="L410">
        <v>-114</v>
      </c>
      <c r="M410">
        <v>28</v>
      </c>
      <c r="N410">
        <v>10</v>
      </c>
      <c r="O410">
        <v>25</v>
      </c>
      <c r="P410">
        <v>-0.88400000000000001</v>
      </c>
      <c r="W410">
        <v>79</v>
      </c>
    </row>
    <row r="411" spans="1:23" x14ac:dyDescent="0.25">
      <c r="A411" t="s">
        <v>452</v>
      </c>
      <c r="B411" t="s">
        <v>337</v>
      </c>
      <c r="C411">
        <v>16634</v>
      </c>
      <c r="D411">
        <v>8.6999999999999994E-2</v>
      </c>
      <c r="F411">
        <v>-14523</v>
      </c>
      <c r="G411">
        <v>2111</v>
      </c>
      <c r="H411">
        <v>-1768</v>
      </c>
      <c r="I411">
        <v>343</v>
      </c>
      <c r="J411">
        <v>-0.25600000000000001</v>
      </c>
      <c r="L411">
        <v>-135</v>
      </c>
      <c r="M411">
        <v>278</v>
      </c>
      <c r="N411">
        <v>204</v>
      </c>
      <c r="O411">
        <v>213</v>
      </c>
      <c r="P411">
        <v>-0.38700000000000001</v>
      </c>
      <c r="W411">
        <v>344</v>
      </c>
    </row>
    <row r="412" spans="1:23" x14ac:dyDescent="0.25">
      <c r="A412" t="s">
        <v>346</v>
      </c>
      <c r="B412" t="s">
        <v>340</v>
      </c>
      <c r="C412">
        <v>5812</v>
      </c>
      <c r="D412">
        <v>7.0000000000000007E-2</v>
      </c>
      <c r="F412">
        <v>-4511</v>
      </c>
      <c r="G412">
        <v>1301</v>
      </c>
      <c r="H412">
        <v>-544</v>
      </c>
      <c r="I412">
        <v>756</v>
      </c>
      <c r="J412">
        <v>10.288</v>
      </c>
      <c r="L412">
        <v>-250</v>
      </c>
      <c r="M412">
        <v>656</v>
      </c>
      <c r="N412">
        <v>541</v>
      </c>
      <c r="O412">
        <v>579</v>
      </c>
      <c r="W412">
        <v>1613</v>
      </c>
    </row>
    <row r="413" spans="1:23" x14ac:dyDescent="0.25">
      <c r="A413" t="s">
        <v>449</v>
      </c>
      <c r="B413" t="s">
        <v>340</v>
      </c>
      <c r="C413">
        <v>5432</v>
      </c>
      <c r="D413">
        <v>0.35899999999999999</v>
      </c>
      <c r="F413">
        <v>-4854</v>
      </c>
      <c r="G413">
        <v>577</v>
      </c>
      <c r="H413">
        <v>-510</v>
      </c>
      <c r="I413">
        <v>67</v>
      </c>
      <c r="L413">
        <v>-168</v>
      </c>
      <c r="M413">
        <v>-139</v>
      </c>
      <c r="N413">
        <v>-155</v>
      </c>
      <c r="O413">
        <v>-103</v>
      </c>
      <c r="W413">
        <v>850</v>
      </c>
    </row>
    <row r="414" spans="1:23" x14ac:dyDescent="0.25">
      <c r="A414" t="s">
        <v>450</v>
      </c>
      <c r="B414" t="s">
        <v>340</v>
      </c>
      <c r="C414">
        <v>3995</v>
      </c>
      <c r="D414">
        <v>-0.23599999999999999</v>
      </c>
      <c r="F414">
        <v>-3624</v>
      </c>
      <c r="G414">
        <v>371</v>
      </c>
      <c r="H414">
        <v>-399</v>
      </c>
      <c r="I414">
        <v>-27</v>
      </c>
      <c r="L414">
        <v>-109</v>
      </c>
      <c r="M414">
        <v>62</v>
      </c>
      <c r="N414">
        <v>37</v>
      </c>
      <c r="O414">
        <v>20</v>
      </c>
      <c r="P414">
        <v>-0.89500000000000002</v>
      </c>
      <c r="W414">
        <v>507</v>
      </c>
    </row>
    <row r="415" spans="1:23" x14ac:dyDescent="0.25">
      <c r="A415" t="s">
        <v>451</v>
      </c>
      <c r="B415" t="s">
        <v>340</v>
      </c>
      <c r="C415">
        <v>5229</v>
      </c>
      <c r="D415">
        <v>0.19700000000000001</v>
      </c>
      <c r="F415">
        <v>-4900</v>
      </c>
      <c r="G415">
        <v>329</v>
      </c>
      <c r="H415">
        <v>-328</v>
      </c>
      <c r="I415">
        <v>1</v>
      </c>
      <c r="J415">
        <v>-0.96899999999999997</v>
      </c>
      <c r="L415">
        <v>-119</v>
      </c>
      <c r="M415">
        <v>204</v>
      </c>
      <c r="N415">
        <v>184</v>
      </c>
      <c r="O415">
        <v>186</v>
      </c>
      <c r="P415">
        <v>1.0999999999999999E-2</v>
      </c>
      <c r="W415">
        <v>489</v>
      </c>
    </row>
    <row r="416" spans="1:23" x14ac:dyDescent="0.25">
      <c r="A416" t="s">
        <v>452</v>
      </c>
      <c r="B416" t="s">
        <v>340</v>
      </c>
      <c r="C416">
        <v>4368</v>
      </c>
      <c r="D416">
        <v>-0.20599999999999999</v>
      </c>
      <c r="F416">
        <v>-3918</v>
      </c>
      <c r="G416">
        <v>450</v>
      </c>
      <c r="H416">
        <v>-414</v>
      </c>
      <c r="I416">
        <v>37</v>
      </c>
      <c r="J416">
        <v>-0.63200000000000001</v>
      </c>
      <c r="L416">
        <v>-158</v>
      </c>
      <c r="M416">
        <v>189</v>
      </c>
      <c r="N416">
        <v>172</v>
      </c>
      <c r="O416">
        <v>184</v>
      </c>
      <c r="P416">
        <v>-6.3E-2</v>
      </c>
      <c r="W416">
        <v>627</v>
      </c>
    </row>
    <row r="417" spans="1:23" x14ac:dyDescent="0.25">
      <c r="A417" t="s">
        <v>346</v>
      </c>
      <c r="B417" t="s">
        <v>344</v>
      </c>
      <c r="C417">
        <v>1994</v>
      </c>
      <c r="D417">
        <v>0.21299999999999999</v>
      </c>
      <c r="F417">
        <v>-1184</v>
      </c>
      <c r="G417">
        <v>811</v>
      </c>
      <c r="H417">
        <v>-429</v>
      </c>
      <c r="I417">
        <v>381</v>
      </c>
      <c r="J417">
        <v>0.28499999999999998</v>
      </c>
      <c r="L417">
        <v>-6</v>
      </c>
      <c r="M417">
        <v>377</v>
      </c>
      <c r="N417">
        <v>300</v>
      </c>
      <c r="O417">
        <v>300</v>
      </c>
      <c r="P417">
        <v>0.34</v>
      </c>
      <c r="W417">
        <v>464</v>
      </c>
    </row>
    <row r="418" spans="1:23" x14ac:dyDescent="0.25">
      <c r="A418" t="s">
        <v>449</v>
      </c>
      <c r="B418" t="s">
        <v>344</v>
      </c>
      <c r="C418">
        <v>1644</v>
      </c>
      <c r="D418">
        <v>0.29799999999999999</v>
      </c>
      <c r="F418">
        <v>-946</v>
      </c>
      <c r="G418">
        <v>697</v>
      </c>
      <c r="H418">
        <v>-401</v>
      </c>
      <c r="I418">
        <v>297</v>
      </c>
      <c r="J418">
        <v>0.26700000000000002</v>
      </c>
      <c r="L418">
        <v>-4</v>
      </c>
      <c r="M418">
        <v>291</v>
      </c>
      <c r="N418">
        <v>224</v>
      </c>
      <c r="O418">
        <v>224</v>
      </c>
      <c r="P418">
        <v>0.182</v>
      </c>
      <c r="W418">
        <v>357</v>
      </c>
    </row>
    <row r="419" spans="1:23" x14ac:dyDescent="0.25">
      <c r="A419" t="s">
        <v>450</v>
      </c>
      <c r="B419" t="s">
        <v>344</v>
      </c>
      <c r="C419">
        <v>1267</v>
      </c>
      <c r="D419">
        <v>-7.4999999999999997E-2</v>
      </c>
      <c r="F419">
        <v>-779</v>
      </c>
      <c r="G419">
        <v>488</v>
      </c>
      <c r="H419">
        <v>-254</v>
      </c>
      <c r="I419">
        <v>234</v>
      </c>
      <c r="J419">
        <v>-0.108</v>
      </c>
      <c r="L419">
        <v>-5</v>
      </c>
      <c r="M419">
        <v>239</v>
      </c>
      <c r="N419">
        <v>189</v>
      </c>
      <c r="O419">
        <v>189</v>
      </c>
      <c r="P419">
        <v>-9.8000000000000004E-2</v>
      </c>
      <c r="W419">
        <v>294</v>
      </c>
    </row>
    <row r="420" spans="1:23" x14ac:dyDescent="0.25">
      <c r="A420" t="s">
        <v>451</v>
      </c>
      <c r="B420" t="s">
        <v>344</v>
      </c>
      <c r="C420">
        <v>1369</v>
      </c>
      <c r="D420">
        <v>-2.4E-2</v>
      </c>
      <c r="F420">
        <v>-822</v>
      </c>
      <c r="G420">
        <v>547</v>
      </c>
      <c r="H420">
        <v>-284</v>
      </c>
      <c r="I420">
        <v>263</v>
      </c>
      <c r="J420">
        <v>0.29299999999999998</v>
      </c>
      <c r="L420">
        <v>-5</v>
      </c>
      <c r="M420">
        <v>255</v>
      </c>
      <c r="N420">
        <v>210</v>
      </c>
      <c r="O420">
        <v>210</v>
      </c>
      <c r="P420">
        <v>0.29099999999999998</v>
      </c>
      <c r="W420">
        <v>316</v>
      </c>
    </row>
    <row r="421" spans="1:23" x14ac:dyDescent="0.25">
      <c r="A421" t="s">
        <v>452</v>
      </c>
      <c r="B421" t="s">
        <v>344</v>
      </c>
      <c r="C421">
        <v>1402</v>
      </c>
      <c r="D421">
        <v>0.184</v>
      </c>
      <c r="F421">
        <v>-875</v>
      </c>
      <c r="G421">
        <v>528</v>
      </c>
      <c r="H421">
        <v>-325</v>
      </c>
      <c r="I421">
        <v>203</v>
      </c>
      <c r="J421">
        <v>0.19900000000000001</v>
      </c>
      <c r="L421">
        <v>-4</v>
      </c>
      <c r="M421">
        <v>202</v>
      </c>
      <c r="N421">
        <v>162</v>
      </c>
      <c r="O421">
        <v>162</v>
      </c>
      <c r="P421">
        <v>0.17100000000000001</v>
      </c>
      <c r="W421">
        <v>244</v>
      </c>
    </row>
    <row r="422" spans="1:23" x14ac:dyDescent="0.25">
      <c r="A422" t="s">
        <v>346</v>
      </c>
      <c r="B422" t="s">
        <v>351</v>
      </c>
      <c r="C422">
        <v>2200</v>
      </c>
      <c r="D422">
        <v>4.2999999999999997E-2</v>
      </c>
      <c r="F422">
        <v>-2043</v>
      </c>
      <c r="G422">
        <v>157</v>
      </c>
      <c r="H422">
        <v>-142</v>
      </c>
      <c r="I422">
        <v>15</v>
      </c>
      <c r="L422">
        <v>-78</v>
      </c>
      <c r="M422">
        <v>64</v>
      </c>
      <c r="N422">
        <v>34</v>
      </c>
      <c r="O422">
        <v>19</v>
      </c>
      <c r="P422">
        <v>5.931</v>
      </c>
      <c r="W422">
        <v>15</v>
      </c>
    </row>
    <row r="423" spans="1:23" x14ac:dyDescent="0.25">
      <c r="A423" t="s">
        <v>449</v>
      </c>
      <c r="B423" t="s">
        <v>351</v>
      </c>
      <c r="C423">
        <v>2109</v>
      </c>
      <c r="D423">
        <v>0.11700000000000001</v>
      </c>
      <c r="F423">
        <v>-1944</v>
      </c>
      <c r="G423">
        <v>165</v>
      </c>
      <c r="H423">
        <v>-168</v>
      </c>
      <c r="I423">
        <v>-3</v>
      </c>
      <c r="L423">
        <v>-91</v>
      </c>
      <c r="M423">
        <v>41</v>
      </c>
      <c r="N423">
        <v>7</v>
      </c>
      <c r="O423">
        <v>3</v>
      </c>
      <c r="P423">
        <v>-0.98199999999999998</v>
      </c>
      <c r="W423">
        <v>52</v>
      </c>
    </row>
    <row r="424" spans="1:23" x14ac:dyDescent="0.25">
      <c r="A424" t="s">
        <v>450</v>
      </c>
      <c r="B424" t="s">
        <v>351</v>
      </c>
      <c r="C424">
        <v>1889</v>
      </c>
      <c r="D424">
        <v>-1.6E-2</v>
      </c>
      <c r="F424">
        <v>-1808</v>
      </c>
      <c r="G424">
        <v>81</v>
      </c>
      <c r="H424">
        <v>-127</v>
      </c>
      <c r="I424">
        <v>-46</v>
      </c>
      <c r="L424">
        <v>-44</v>
      </c>
      <c r="M424">
        <v>207</v>
      </c>
      <c r="N424">
        <v>160</v>
      </c>
      <c r="O424">
        <v>154</v>
      </c>
      <c r="P424">
        <v>0.66600000000000004</v>
      </c>
      <c r="W424">
        <v>10</v>
      </c>
    </row>
    <row r="425" spans="1:23" x14ac:dyDescent="0.25">
      <c r="A425" t="s">
        <v>451</v>
      </c>
      <c r="B425" t="s">
        <v>351</v>
      </c>
      <c r="C425">
        <v>1919</v>
      </c>
      <c r="D425">
        <v>-0.32700000000000001</v>
      </c>
      <c r="F425">
        <v>-1781</v>
      </c>
      <c r="G425">
        <v>138</v>
      </c>
      <c r="H425">
        <v>-123</v>
      </c>
      <c r="I425">
        <v>15</v>
      </c>
      <c r="J425">
        <v>-0.89400000000000002</v>
      </c>
      <c r="L425">
        <v>-28</v>
      </c>
      <c r="M425">
        <v>125</v>
      </c>
      <c r="N425">
        <v>101</v>
      </c>
      <c r="O425">
        <v>93</v>
      </c>
      <c r="P425">
        <v>0.157</v>
      </c>
      <c r="W425">
        <v>72</v>
      </c>
    </row>
    <row r="426" spans="1:23" x14ac:dyDescent="0.25">
      <c r="A426" t="s">
        <v>452</v>
      </c>
      <c r="B426" t="s">
        <v>351</v>
      </c>
      <c r="C426">
        <v>2854</v>
      </c>
      <c r="D426">
        <v>6.9000000000000006E-2</v>
      </c>
      <c r="F426">
        <v>-2552</v>
      </c>
      <c r="G426">
        <v>302</v>
      </c>
      <c r="H426">
        <v>-163</v>
      </c>
      <c r="I426">
        <v>139</v>
      </c>
      <c r="J426">
        <v>-0.35399999999999998</v>
      </c>
      <c r="L426">
        <v>-88</v>
      </c>
      <c r="M426">
        <v>136</v>
      </c>
      <c r="N426">
        <v>101</v>
      </c>
      <c r="O426">
        <v>80</v>
      </c>
      <c r="P426">
        <v>-0.192</v>
      </c>
      <c r="W426">
        <v>200</v>
      </c>
    </row>
    <row r="427" spans="1:23" x14ac:dyDescent="0.25">
      <c r="A427" t="s">
        <v>449</v>
      </c>
      <c r="B427" t="s">
        <v>356</v>
      </c>
      <c r="C427">
        <v>7609</v>
      </c>
      <c r="D427">
        <v>0.30099999999999999</v>
      </c>
      <c r="F427">
        <v>-6189</v>
      </c>
      <c r="G427">
        <v>1419</v>
      </c>
      <c r="H427">
        <v>-1004</v>
      </c>
      <c r="I427">
        <v>416</v>
      </c>
      <c r="J427">
        <v>0.27700000000000002</v>
      </c>
      <c r="L427">
        <v>-88</v>
      </c>
      <c r="M427">
        <v>404</v>
      </c>
      <c r="N427">
        <v>356</v>
      </c>
      <c r="O427">
        <v>301</v>
      </c>
      <c r="P427">
        <v>0.27400000000000002</v>
      </c>
      <c r="W427">
        <v>713</v>
      </c>
    </row>
    <row r="428" spans="1:23" x14ac:dyDescent="0.25">
      <c r="A428" t="s">
        <v>450</v>
      </c>
      <c r="B428" t="s">
        <v>356</v>
      </c>
      <c r="C428">
        <v>5846</v>
      </c>
      <c r="D428">
        <v>0.187</v>
      </c>
      <c r="F428">
        <v>-4810</v>
      </c>
      <c r="G428">
        <v>1036</v>
      </c>
      <c r="H428">
        <v>-711</v>
      </c>
      <c r="I428">
        <v>325</v>
      </c>
      <c r="J428">
        <v>0.33400000000000002</v>
      </c>
      <c r="L428">
        <v>-66</v>
      </c>
      <c r="M428">
        <v>371</v>
      </c>
      <c r="N428">
        <v>313</v>
      </c>
      <c r="O428">
        <v>236</v>
      </c>
      <c r="P428">
        <v>0.38600000000000001</v>
      </c>
      <c r="W428">
        <v>560</v>
      </c>
    </row>
    <row r="429" spans="1:23" x14ac:dyDescent="0.25">
      <c r="A429" t="s">
        <v>451</v>
      </c>
      <c r="B429" t="s">
        <v>356</v>
      </c>
      <c r="C429">
        <v>4924</v>
      </c>
      <c r="D429">
        <v>-2.1000000000000001E-2</v>
      </c>
      <c r="F429">
        <v>-3999</v>
      </c>
      <c r="G429">
        <v>925</v>
      </c>
      <c r="H429">
        <v>-682</v>
      </c>
      <c r="I429">
        <v>244</v>
      </c>
      <c r="J429">
        <v>-6.5000000000000002E-2</v>
      </c>
      <c r="L429">
        <v>-80</v>
      </c>
      <c r="M429">
        <v>283</v>
      </c>
      <c r="N429">
        <v>237</v>
      </c>
      <c r="O429">
        <v>171</v>
      </c>
      <c r="P429">
        <v>0.248</v>
      </c>
      <c r="W429">
        <v>458</v>
      </c>
    </row>
    <row r="430" spans="1:23" x14ac:dyDescent="0.25">
      <c r="A430" t="s">
        <v>452</v>
      </c>
      <c r="B430" t="s">
        <v>356</v>
      </c>
      <c r="C430">
        <v>5032</v>
      </c>
      <c r="D430">
        <v>1.4999999999999999E-2</v>
      </c>
      <c r="F430">
        <v>-4116</v>
      </c>
      <c r="G430">
        <v>916</v>
      </c>
      <c r="H430">
        <v>-655</v>
      </c>
      <c r="I430">
        <v>261</v>
      </c>
      <c r="J430">
        <v>0.219</v>
      </c>
      <c r="L430">
        <v>-63</v>
      </c>
      <c r="M430">
        <v>267</v>
      </c>
      <c r="N430">
        <v>219</v>
      </c>
      <c r="O430">
        <v>137</v>
      </c>
      <c r="P430">
        <v>-7.0000000000000001E-3</v>
      </c>
      <c r="W430">
        <v>441</v>
      </c>
    </row>
    <row r="431" spans="1:23" x14ac:dyDescent="0.25">
      <c r="A431" t="s">
        <v>453</v>
      </c>
      <c r="B431" t="s">
        <v>356</v>
      </c>
      <c r="C431">
        <v>4956</v>
      </c>
      <c r="D431">
        <v>1.2999999999999999E-2</v>
      </c>
      <c r="F431">
        <v>-4167</v>
      </c>
      <c r="G431">
        <v>789</v>
      </c>
      <c r="H431">
        <v>-575</v>
      </c>
      <c r="I431">
        <v>214</v>
      </c>
      <c r="J431">
        <v>-7.0000000000000007E-2</v>
      </c>
      <c r="L431">
        <v>-41</v>
      </c>
      <c r="M431">
        <v>232</v>
      </c>
      <c r="N431">
        <v>188</v>
      </c>
      <c r="O431">
        <v>138</v>
      </c>
      <c r="P431">
        <v>-0.20300000000000001</v>
      </c>
      <c r="W431">
        <v>371</v>
      </c>
    </row>
    <row r="432" spans="1:23" x14ac:dyDescent="0.25">
      <c r="A432" t="s">
        <v>346</v>
      </c>
      <c r="B432" t="s">
        <v>361</v>
      </c>
      <c r="C432">
        <v>5157</v>
      </c>
      <c r="D432">
        <v>-0.112</v>
      </c>
      <c r="F432">
        <v>-3041</v>
      </c>
      <c r="G432">
        <v>2116</v>
      </c>
      <c r="H432">
        <v>-783</v>
      </c>
      <c r="I432">
        <v>1333</v>
      </c>
      <c r="J432">
        <v>0.36699999999999999</v>
      </c>
      <c r="L432">
        <v>0</v>
      </c>
      <c r="M432">
        <v>1307</v>
      </c>
      <c r="N432">
        <v>1041</v>
      </c>
      <c r="O432">
        <v>1041</v>
      </c>
      <c r="P432">
        <v>0.499</v>
      </c>
      <c r="W432">
        <v>1506</v>
      </c>
    </row>
    <row r="433" spans="1:23" x14ac:dyDescent="0.25">
      <c r="A433" t="s">
        <v>449</v>
      </c>
      <c r="B433" t="s">
        <v>361</v>
      </c>
      <c r="C433">
        <v>5808</v>
      </c>
      <c r="D433">
        <v>0.27600000000000002</v>
      </c>
      <c r="F433">
        <v>-4201</v>
      </c>
      <c r="G433">
        <v>1608</v>
      </c>
      <c r="H433">
        <v>-632</v>
      </c>
      <c r="I433">
        <v>975</v>
      </c>
      <c r="J433">
        <v>1.9119999999999999</v>
      </c>
      <c r="L433">
        <v>0</v>
      </c>
      <c r="M433">
        <v>871</v>
      </c>
      <c r="N433">
        <v>694</v>
      </c>
      <c r="O433">
        <v>694</v>
      </c>
      <c r="P433">
        <v>2.2389999999999999</v>
      </c>
      <c r="W433">
        <v>1146</v>
      </c>
    </row>
    <row r="434" spans="1:23" x14ac:dyDescent="0.25">
      <c r="A434" t="s">
        <v>450</v>
      </c>
      <c r="B434" t="s">
        <v>361</v>
      </c>
      <c r="C434">
        <v>4553</v>
      </c>
      <c r="D434">
        <v>-2.8000000000000001E-2</v>
      </c>
      <c r="F434">
        <v>-3849</v>
      </c>
      <c r="G434">
        <v>704</v>
      </c>
      <c r="H434">
        <v>-369</v>
      </c>
      <c r="I434">
        <v>335</v>
      </c>
      <c r="J434">
        <v>-0.52</v>
      </c>
      <c r="L434">
        <v>0</v>
      </c>
      <c r="M434">
        <v>268</v>
      </c>
      <c r="N434">
        <v>214</v>
      </c>
      <c r="O434">
        <v>214</v>
      </c>
      <c r="P434">
        <v>-0.59</v>
      </c>
      <c r="W434">
        <v>526</v>
      </c>
    </row>
    <row r="435" spans="1:23" x14ac:dyDescent="0.25">
      <c r="A435" t="s">
        <v>451</v>
      </c>
      <c r="B435" t="s">
        <v>361</v>
      </c>
      <c r="C435">
        <v>4686</v>
      </c>
      <c r="D435">
        <v>0.08</v>
      </c>
      <c r="F435">
        <v>-3439</v>
      </c>
      <c r="G435">
        <v>1247</v>
      </c>
      <c r="H435">
        <v>-549</v>
      </c>
      <c r="I435">
        <v>698</v>
      </c>
      <c r="J435">
        <v>0.16200000000000001</v>
      </c>
      <c r="L435">
        <v>0</v>
      </c>
      <c r="M435">
        <v>657</v>
      </c>
      <c r="N435">
        <v>523</v>
      </c>
      <c r="O435">
        <v>523</v>
      </c>
      <c r="P435">
        <v>0.23599999999999999</v>
      </c>
      <c r="W435">
        <v>907</v>
      </c>
    </row>
    <row r="436" spans="1:23" x14ac:dyDescent="0.25">
      <c r="A436" t="s">
        <v>452</v>
      </c>
      <c r="B436" t="s">
        <v>361</v>
      </c>
      <c r="C436">
        <v>4337</v>
      </c>
      <c r="D436">
        <v>0.107</v>
      </c>
      <c r="F436">
        <v>-3349</v>
      </c>
      <c r="G436">
        <v>988</v>
      </c>
      <c r="H436">
        <v>-387</v>
      </c>
      <c r="I436">
        <v>601</v>
      </c>
      <c r="J436">
        <v>-1.2E-2</v>
      </c>
      <c r="L436">
        <v>0</v>
      </c>
      <c r="M436">
        <v>529</v>
      </c>
      <c r="N436">
        <v>423</v>
      </c>
      <c r="O436">
        <v>423</v>
      </c>
      <c r="P436">
        <v>-1.0999999999999999E-2</v>
      </c>
      <c r="W436">
        <v>789</v>
      </c>
    </row>
    <row r="437" spans="1:23" x14ac:dyDescent="0.25">
      <c r="A437" t="s">
        <v>346</v>
      </c>
      <c r="B437" t="s">
        <v>367</v>
      </c>
      <c r="C437">
        <v>3056</v>
      </c>
      <c r="D437">
        <v>-0.46800000000000003</v>
      </c>
      <c r="F437">
        <v>-1904</v>
      </c>
      <c r="G437">
        <v>1152</v>
      </c>
      <c r="H437">
        <v>-539</v>
      </c>
      <c r="I437">
        <v>613</v>
      </c>
      <c r="J437">
        <v>-0.23899999999999999</v>
      </c>
      <c r="L437">
        <v>-1314</v>
      </c>
      <c r="M437">
        <v>438</v>
      </c>
      <c r="N437">
        <v>381</v>
      </c>
      <c r="O437">
        <v>187</v>
      </c>
      <c r="P437">
        <v>-0.73</v>
      </c>
      <c r="W437">
        <v>1306</v>
      </c>
    </row>
    <row r="438" spans="1:23" x14ac:dyDescent="0.25">
      <c r="A438" t="s">
        <v>449</v>
      </c>
      <c r="B438" t="s">
        <v>367</v>
      </c>
      <c r="C438">
        <v>5748</v>
      </c>
      <c r="D438">
        <v>1.01</v>
      </c>
      <c r="F438">
        <v>-4404</v>
      </c>
      <c r="G438">
        <v>1344</v>
      </c>
      <c r="H438">
        <v>-539</v>
      </c>
      <c r="I438">
        <v>805</v>
      </c>
      <c r="J438">
        <v>2.0179999999999998</v>
      </c>
      <c r="L438">
        <v>-1119</v>
      </c>
      <c r="M438">
        <v>1041</v>
      </c>
      <c r="N438">
        <v>861</v>
      </c>
      <c r="O438">
        <v>695</v>
      </c>
      <c r="W438">
        <v>1573</v>
      </c>
    </row>
    <row r="439" spans="1:23" x14ac:dyDescent="0.25">
      <c r="A439" t="s">
        <v>450</v>
      </c>
      <c r="B439" t="s">
        <v>367</v>
      </c>
      <c r="C439">
        <v>2860</v>
      </c>
      <c r="D439">
        <v>-0.46800000000000003</v>
      </c>
      <c r="F439">
        <v>-2036</v>
      </c>
      <c r="G439">
        <v>824</v>
      </c>
      <c r="H439">
        <v>-557</v>
      </c>
      <c r="I439">
        <v>267</v>
      </c>
      <c r="J439">
        <v>-0.41299999999999998</v>
      </c>
      <c r="L439">
        <v>-1134</v>
      </c>
      <c r="M439">
        <v>-106</v>
      </c>
      <c r="N439">
        <v>-242</v>
      </c>
      <c r="O439">
        <v>-332</v>
      </c>
      <c r="W439">
        <v>964</v>
      </c>
    </row>
    <row r="440" spans="1:23" x14ac:dyDescent="0.25">
      <c r="A440" t="s">
        <v>451</v>
      </c>
      <c r="B440" t="s">
        <v>367</v>
      </c>
      <c r="C440">
        <v>5374</v>
      </c>
      <c r="D440">
        <v>1.964</v>
      </c>
      <c r="F440">
        <v>-4229</v>
      </c>
      <c r="G440">
        <v>1145</v>
      </c>
      <c r="H440">
        <v>-690</v>
      </c>
      <c r="I440">
        <v>455</v>
      </c>
      <c r="L440">
        <v>-901</v>
      </c>
      <c r="M440">
        <v>622</v>
      </c>
      <c r="N440">
        <v>472</v>
      </c>
      <c r="O440">
        <v>254</v>
      </c>
      <c r="P440">
        <v>0.29699999999999999</v>
      </c>
      <c r="W440">
        <v>1068</v>
      </c>
    </row>
    <row r="441" spans="1:23" x14ac:dyDescent="0.25">
      <c r="A441" t="s">
        <v>452</v>
      </c>
      <c r="B441" t="s">
        <v>367</v>
      </c>
      <c r="C441">
        <v>1813</v>
      </c>
      <c r="D441">
        <v>-0.32500000000000001</v>
      </c>
      <c r="F441">
        <v>-1243</v>
      </c>
      <c r="G441">
        <v>570</v>
      </c>
      <c r="H441">
        <v>-583</v>
      </c>
      <c r="I441">
        <v>-12</v>
      </c>
      <c r="L441">
        <v>-729</v>
      </c>
      <c r="M441">
        <v>523</v>
      </c>
      <c r="N441">
        <v>522</v>
      </c>
      <c r="O441">
        <v>196</v>
      </c>
      <c r="P441">
        <v>1.0609999999999999</v>
      </c>
      <c r="W441">
        <v>571</v>
      </c>
    </row>
    <row r="442" spans="1:23" x14ac:dyDescent="0.25">
      <c r="A442" t="s">
        <v>346</v>
      </c>
      <c r="B442" t="s">
        <v>374</v>
      </c>
      <c r="C442">
        <v>11299</v>
      </c>
      <c r="D442">
        <v>0.20599999999999999</v>
      </c>
      <c r="F442">
        <v>-10413</v>
      </c>
      <c r="G442">
        <v>886</v>
      </c>
      <c r="H442">
        <v>-249</v>
      </c>
      <c r="I442">
        <v>637</v>
      </c>
      <c r="J442">
        <v>0.154</v>
      </c>
      <c r="L442">
        <v>-86</v>
      </c>
      <c r="M442">
        <v>645</v>
      </c>
      <c r="N442">
        <v>517</v>
      </c>
      <c r="O442">
        <v>517</v>
      </c>
      <c r="P442">
        <v>0.16600000000000001</v>
      </c>
      <c r="W442">
        <v>895</v>
      </c>
    </row>
    <row r="443" spans="1:23" x14ac:dyDescent="0.25">
      <c r="A443" t="s">
        <v>449</v>
      </c>
      <c r="B443" t="s">
        <v>374</v>
      </c>
      <c r="C443">
        <v>9370</v>
      </c>
      <c r="D443">
        <v>0.25800000000000001</v>
      </c>
      <c r="F443">
        <v>-8629</v>
      </c>
      <c r="G443">
        <v>741</v>
      </c>
      <c r="H443">
        <v>-189</v>
      </c>
      <c r="I443">
        <v>552</v>
      </c>
      <c r="J443">
        <v>0.18099999999999999</v>
      </c>
      <c r="L443">
        <v>-23</v>
      </c>
      <c r="M443">
        <v>555</v>
      </c>
      <c r="N443">
        <v>443</v>
      </c>
      <c r="O443">
        <v>443</v>
      </c>
      <c r="P443">
        <v>0.18</v>
      </c>
      <c r="W443">
        <v>760</v>
      </c>
    </row>
    <row r="444" spans="1:23" x14ac:dyDescent="0.25">
      <c r="A444" t="s">
        <v>450</v>
      </c>
      <c r="B444" t="s">
        <v>374</v>
      </c>
      <c r="C444">
        <v>7447</v>
      </c>
      <c r="D444">
        <v>0.17100000000000001</v>
      </c>
      <c r="F444">
        <v>-6819</v>
      </c>
      <c r="G444">
        <v>628</v>
      </c>
      <c r="H444">
        <v>-161</v>
      </c>
      <c r="I444">
        <v>467</v>
      </c>
      <c r="J444">
        <v>0.43</v>
      </c>
      <c r="L444">
        <v>-6</v>
      </c>
      <c r="M444">
        <v>472</v>
      </c>
      <c r="N444">
        <v>375</v>
      </c>
      <c r="O444">
        <v>375</v>
      </c>
      <c r="P444">
        <v>0.36899999999999999</v>
      </c>
      <c r="W444">
        <v>623</v>
      </c>
    </row>
    <row r="445" spans="1:23" x14ac:dyDescent="0.25">
      <c r="A445" t="s">
        <v>451</v>
      </c>
      <c r="B445" t="s">
        <v>374</v>
      </c>
      <c r="C445">
        <v>6359</v>
      </c>
      <c r="D445">
        <v>0.247</v>
      </c>
      <c r="F445">
        <v>-5885</v>
      </c>
      <c r="G445">
        <v>475</v>
      </c>
      <c r="H445">
        <v>-148</v>
      </c>
      <c r="I445">
        <v>327</v>
      </c>
      <c r="J445">
        <v>0.61199999999999999</v>
      </c>
      <c r="L445">
        <v>0</v>
      </c>
      <c r="M445">
        <v>345</v>
      </c>
      <c r="N445">
        <v>274</v>
      </c>
      <c r="O445">
        <v>274</v>
      </c>
      <c r="P445">
        <v>0.45100000000000001</v>
      </c>
      <c r="W445">
        <v>417</v>
      </c>
    </row>
    <row r="446" spans="1:23" x14ac:dyDescent="0.25">
      <c r="A446" t="s">
        <v>452</v>
      </c>
      <c r="B446" t="s">
        <v>374</v>
      </c>
      <c r="C446">
        <v>5100</v>
      </c>
      <c r="D446">
        <v>0.192</v>
      </c>
      <c r="F446">
        <v>-4796</v>
      </c>
      <c r="G446">
        <v>304</v>
      </c>
      <c r="H446">
        <v>-101</v>
      </c>
      <c r="I446">
        <v>203</v>
      </c>
      <c r="J446">
        <v>0.316</v>
      </c>
      <c r="L446">
        <v>0</v>
      </c>
      <c r="M446">
        <v>240</v>
      </c>
      <c r="N446">
        <v>189</v>
      </c>
      <c r="O446">
        <v>189</v>
      </c>
      <c r="P446">
        <v>0.28599999999999998</v>
      </c>
      <c r="W446">
        <v>245</v>
      </c>
    </row>
    <row r="447" spans="1:23" x14ac:dyDescent="0.25">
      <c r="A447" t="s">
        <v>346</v>
      </c>
      <c r="B447" t="s">
        <v>377</v>
      </c>
      <c r="C447">
        <v>2687</v>
      </c>
      <c r="D447">
        <v>0.28299999999999997</v>
      </c>
      <c r="F447">
        <v>-1608</v>
      </c>
      <c r="G447">
        <v>1079</v>
      </c>
      <c r="H447">
        <v>-61</v>
      </c>
      <c r="I447">
        <v>1018</v>
      </c>
      <c r="J447">
        <v>7.9000000000000001E-2</v>
      </c>
      <c r="L447">
        <v>-662</v>
      </c>
      <c r="M447">
        <v>424</v>
      </c>
      <c r="N447">
        <v>362</v>
      </c>
      <c r="O447">
        <v>320</v>
      </c>
      <c r="P447">
        <v>0.21199999999999999</v>
      </c>
      <c r="W447">
        <v>1329</v>
      </c>
    </row>
    <row r="448" spans="1:23" x14ac:dyDescent="0.25">
      <c r="A448" t="s">
        <v>449</v>
      </c>
      <c r="B448" t="s">
        <v>377</v>
      </c>
      <c r="C448">
        <v>2095</v>
      </c>
      <c r="D448">
        <v>0.125</v>
      </c>
      <c r="F448">
        <v>-1078</v>
      </c>
      <c r="G448">
        <v>1017</v>
      </c>
      <c r="H448">
        <v>-73</v>
      </c>
      <c r="I448">
        <v>944</v>
      </c>
      <c r="J448">
        <v>0.13700000000000001</v>
      </c>
      <c r="L448">
        <v>-648</v>
      </c>
      <c r="M448">
        <v>354</v>
      </c>
      <c r="N448">
        <v>297</v>
      </c>
      <c r="O448">
        <v>264</v>
      </c>
      <c r="P448">
        <v>-1.7999999999999999E-2</v>
      </c>
      <c r="W448">
        <v>1227</v>
      </c>
    </row>
    <row r="449" spans="1:23" x14ac:dyDescent="0.25">
      <c r="A449" t="s">
        <v>450</v>
      </c>
      <c r="B449" t="s">
        <v>377</v>
      </c>
      <c r="C449">
        <v>1861</v>
      </c>
      <c r="D449">
        <v>0.54900000000000004</v>
      </c>
      <c r="F449">
        <v>-936</v>
      </c>
      <c r="G449">
        <v>925</v>
      </c>
      <c r="H449">
        <v>-95</v>
      </c>
      <c r="I449">
        <v>830</v>
      </c>
      <c r="J449">
        <v>0.38300000000000001</v>
      </c>
      <c r="L449">
        <v>-551</v>
      </c>
      <c r="M449">
        <v>333</v>
      </c>
      <c r="N449">
        <v>291</v>
      </c>
      <c r="O449">
        <v>269</v>
      </c>
      <c r="P449">
        <v>0.96</v>
      </c>
      <c r="W449">
        <v>1092</v>
      </c>
    </row>
    <row r="450" spans="1:23" x14ac:dyDescent="0.25">
      <c r="A450" t="s">
        <v>451</v>
      </c>
      <c r="B450" t="s">
        <v>377</v>
      </c>
      <c r="C450">
        <v>1201</v>
      </c>
      <c r="D450">
        <v>1.518</v>
      </c>
      <c r="F450">
        <v>-499</v>
      </c>
      <c r="G450">
        <v>702</v>
      </c>
      <c r="H450">
        <v>-102</v>
      </c>
      <c r="I450">
        <v>600</v>
      </c>
      <c r="J450">
        <v>2.8610000000000002</v>
      </c>
      <c r="L450">
        <v>-480</v>
      </c>
      <c r="M450">
        <v>178</v>
      </c>
      <c r="N450">
        <v>176</v>
      </c>
      <c r="O450">
        <v>137</v>
      </c>
      <c r="P450">
        <v>-0.318</v>
      </c>
      <c r="W450">
        <v>801</v>
      </c>
    </row>
    <row r="451" spans="1:23" x14ac:dyDescent="0.25">
      <c r="A451" t="s">
        <v>452</v>
      </c>
      <c r="B451" t="s">
        <v>377</v>
      </c>
      <c r="C451">
        <v>477</v>
      </c>
      <c r="D451">
        <v>0.20899999999999999</v>
      </c>
      <c r="F451">
        <v>-264</v>
      </c>
      <c r="G451">
        <v>214</v>
      </c>
      <c r="H451">
        <v>-58</v>
      </c>
      <c r="I451">
        <v>155</v>
      </c>
      <c r="J451">
        <v>11.03</v>
      </c>
      <c r="L451">
        <v>-247</v>
      </c>
      <c r="M451">
        <v>158</v>
      </c>
      <c r="N451">
        <v>155</v>
      </c>
      <c r="O451">
        <v>201</v>
      </c>
      <c r="P451">
        <v>14.265000000000001</v>
      </c>
      <c r="W451">
        <v>203</v>
      </c>
    </row>
    <row r="452" spans="1:23" x14ac:dyDescent="0.25">
      <c r="A452" t="s">
        <v>346</v>
      </c>
      <c r="B452" t="s">
        <v>380</v>
      </c>
      <c r="C452">
        <v>7049</v>
      </c>
      <c r="D452">
        <v>-0.21</v>
      </c>
      <c r="F452">
        <v>-6445</v>
      </c>
      <c r="G452">
        <v>604</v>
      </c>
      <c r="H452">
        <v>-416</v>
      </c>
      <c r="I452">
        <v>188</v>
      </c>
      <c r="J452">
        <v>-0.60199999999999998</v>
      </c>
      <c r="L452">
        <v>-124</v>
      </c>
      <c r="M452">
        <v>25</v>
      </c>
      <c r="N452">
        <v>17</v>
      </c>
      <c r="O452">
        <v>17</v>
      </c>
      <c r="P452">
        <v>-0.93400000000000005</v>
      </c>
      <c r="W452">
        <v>736</v>
      </c>
    </row>
    <row r="453" spans="1:23" x14ac:dyDescent="0.25">
      <c r="A453" t="s">
        <v>449</v>
      </c>
      <c r="B453" t="s">
        <v>380</v>
      </c>
      <c r="C453">
        <v>8918</v>
      </c>
      <c r="D453">
        <v>0.26200000000000001</v>
      </c>
      <c r="F453">
        <v>-8026</v>
      </c>
      <c r="G453">
        <v>892</v>
      </c>
      <c r="H453">
        <v>-421</v>
      </c>
      <c r="I453">
        <v>471</v>
      </c>
      <c r="J453">
        <v>-0.17399999999999999</v>
      </c>
      <c r="L453">
        <v>-76</v>
      </c>
      <c r="M453">
        <v>324</v>
      </c>
      <c r="N453">
        <v>258</v>
      </c>
      <c r="O453">
        <v>258</v>
      </c>
      <c r="P453">
        <v>-0.30199999999999999</v>
      </c>
      <c r="W453">
        <v>1043</v>
      </c>
    </row>
    <row r="454" spans="1:23" x14ac:dyDescent="0.25">
      <c r="A454" t="s">
        <v>450</v>
      </c>
      <c r="B454" t="s">
        <v>380</v>
      </c>
      <c r="C454">
        <v>7064</v>
      </c>
      <c r="D454">
        <v>-0.113</v>
      </c>
      <c r="F454">
        <v>-6195</v>
      </c>
      <c r="G454">
        <v>869</v>
      </c>
      <c r="H454">
        <v>-299</v>
      </c>
      <c r="I454">
        <v>570</v>
      </c>
      <c r="J454">
        <v>-0.432</v>
      </c>
      <c r="L454">
        <v>-100</v>
      </c>
      <c r="M454">
        <v>462</v>
      </c>
      <c r="N454">
        <v>369</v>
      </c>
      <c r="O454">
        <v>369</v>
      </c>
      <c r="P454">
        <v>-0.39300000000000002</v>
      </c>
      <c r="W454">
        <v>1154</v>
      </c>
    </row>
    <row r="455" spans="1:23" x14ac:dyDescent="0.25">
      <c r="A455" t="s">
        <v>451</v>
      </c>
      <c r="B455" t="s">
        <v>380</v>
      </c>
      <c r="C455">
        <v>7963</v>
      </c>
      <c r="D455">
        <v>-9.9000000000000005E-2</v>
      </c>
      <c r="F455">
        <v>-6607</v>
      </c>
      <c r="G455">
        <v>1356</v>
      </c>
      <c r="H455">
        <v>-351</v>
      </c>
      <c r="I455">
        <v>1005</v>
      </c>
      <c r="J455">
        <v>-0.153</v>
      </c>
      <c r="L455">
        <v>-181</v>
      </c>
      <c r="M455">
        <v>768</v>
      </c>
      <c r="N455">
        <v>608</v>
      </c>
      <c r="O455">
        <v>608</v>
      </c>
      <c r="P455">
        <v>-0.17899999999999999</v>
      </c>
      <c r="W455">
        <v>1661</v>
      </c>
    </row>
    <row r="456" spans="1:23" x14ac:dyDescent="0.25">
      <c r="A456" t="s">
        <v>452</v>
      </c>
      <c r="B456" t="s">
        <v>380</v>
      </c>
      <c r="C456">
        <v>8839</v>
      </c>
      <c r="D456">
        <v>5.5E-2</v>
      </c>
      <c r="F456">
        <v>-7278</v>
      </c>
      <c r="G456">
        <v>1561</v>
      </c>
      <c r="H456">
        <v>-375</v>
      </c>
      <c r="I456">
        <v>1186</v>
      </c>
      <c r="J456">
        <v>0.104</v>
      </c>
      <c r="L456">
        <v>-238</v>
      </c>
      <c r="M456">
        <v>928</v>
      </c>
      <c r="N456">
        <v>741</v>
      </c>
      <c r="O456">
        <v>740</v>
      </c>
      <c r="P456">
        <v>0.16800000000000001</v>
      </c>
      <c r="W456">
        <v>1895</v>
      </c>
    </row>
    <row r="457" spans="1:23" x14ac:dyDescent="0.25">
      <c r="A457" t="s">
        <v>346</v>
      </c>
      <c r="B457" t="s">
        <v>383</v>
      </c>
      <c r="C457">
        <v>7803</v>
      </c>
      <c r="D457">
        <v>-6.6000000000000003E-2</v>
      </c>
      <c r="F457">
        <v>-6229</v>
      </c>
      <c r="G457">
        <v>1574</v>
      </c>
      <c r="H457">
        <v>-391</v>
      </c>
      <c r="I457">
        <v>1182</v>
      </c>
      <c r="J457">
        <v>-0.10299999999999999</v>
      </c>
      <c r="L457">
        <v>-844</v>
      </c>
      <c r="M457">
        <v>381</v>
      </c>
      <c r="N457">
        <v>297</v>
      </c>
      <c r="O457">
        <v>137</v>
      </c>
      <c r="P457">
        <v>-0.70299999999999996</v>
      </c>
      <c r="W457">
        <v>1958</v>
      </c>
    </row>
    <row r="458" spans="1:23" x14ac:dyDescent="0.25">
      <c r="A458" t="s">
        <v>449</v>
      </c>
      <c r="B458" t="s">
        <v>383</v>
      </c>
      <c r="C458">
        <v>8358</v>
      </c>
      <c r="D458">
        <v>-0.15</v>
      </c>
      <c r="F458">
        <v>-6763</v>
      </c>
      <c r="G458">
        <v>1595</v>
      </c>
      <c r="H458">
        <v>-277</v>
      </c>
      <c r="I458">
        <v>1318</v>
      </c>
      <c r="J458">
        <v>0.53400000000000003</v>
      </c>
      <c r="L458">
        <v>-605</v>
      </c>
      <c r="M458">
        <v>605</v>
      </c>
      <c r="N458">
        <v>537</v>
      </c>
      <c r="O458">
        <v>460</v>
      </c>
      <c r="P458">
        <v>-0.33800000000000002</v>
      </c>
      <c r="W458">
        <v>1944</v>
      </c>
    </row>
    <row r="459" spans="1:23" x14ac:dyDescent="0.25">
      <c r="A459" t="s">
        <v>450</v>
      </c>
      <c r="B459" t="s">
        <v>383</v>
      </c>
      <c r="C459">
        <v>9828</v>
      </c>
      <c r="D459">
        <v>0.47199999999999998</v>
      </c>
      <c r="F459">
        <v>-8673</v>
      </c>
      <c r="G459">
        <v>1156</v>
      </c>
      <c r="H459">
        <v>-297</v>
      </c>
      <c r="I459">
        <v>859</v>
      </c>
      <c r="J459">
        <v>4.2999999999999997E-2</v>
      </c>
      <c r="L459">
        <v>-315</v>
      </c>
      <c r="M459">
        <v>896</v>
      </c>
      <c r="N459">
        <v>764</v>
      </c>
      <c r="O459">
        <v>695</v>
      </c>
      <c r="P459">
        <v>0.35499999999999998</v>
      </c>
      <c r="W459">
        <v>1223</v>
      </c>
    </row>
    <row r="460" spans="1:23" x14ac:dyDescent="0.25">
      <c r="A460" t="s">
        <v>451</v>
      </c>
      <c r="B460" t="s">
        <v>383</v>
      </c>
      <c r="C460">
        <v>6679</v>
      </c>
      <c r="D460">
        <v>0.14299999999999999</v>
      </c>
      <c r="F460">
        <v>-5517</v>
      </c>
      <c r="G460">
        <v>1162</v>
      </c>
      <c r="H460">
        <v>-338</v>
      </c>
      <c r="I460">
        <v>823</v>
      </c>
      <c r="J460">
        <v>0.38500000000000001</v>
      </c>
      <c r="L460">
        <v>-242</v>
      </c>
      <c r="M460">
        <v>652</v>
      </c>
      <c r="N460">
        <v>544</v>
      </c>
      <c r="O460">
        <v>513</v>
      </c>
      <c r="P460">
        <v>0.433</v>
      </c>
      <c r="W460">
        <v>1103</v>
      </c>
    </row>
    <row r="461" spans="1:23" x14ac:dyDescent="0.25">
      <c r="A461" t="s">
        <v>452</v>
      </c>
      <c r="B461" t="s">
        <v>383</v>
      </c>
      <c r="C461">
        <v>5845</v>
      </c>
      <c r="D461">
        <v>0.15</v>
      </c>
      <c r="F461">
        <v>-5026</v>
      </c>
      <c r="G461">
        <v>819</v>
      </c>
      <c r="H461">
        <v>-224</v>
      </c>
      <c r="I461">
        <v>594</v>
      </c>
      <c r="J461">
        <v>-9.6000000000000002E-2</v>
      </c>
      <c r="L461">
        <v>-171</v>
      </c>
      <c r="M461">
        <v>433</v>
      </c>
      <c r="N461">
        <v>376</v>
      </c>
      <c r="O461">
        <v>358</v>
      </c>
      <c r="P461">
        <v>-0.23300000000000001</v>
      </c>
      <c r="W461">
        <v>759</v>
      </c>
    </row>
    <row r="462" spans="1:23" x14ac:dyDescent="0.25">
      <c r="A462" t="s">
        <v>346</v>
      </c>
      <c r="B462" t="s">
        <v>386</v>
      </c>
      <c r="C462">
        <v>12705</v>
      </c>
      <c r="D462">
        <v>0.503</v>
      </c>
      <c r="F462">
        <v>-11538</v>
      </c>
      <c r="G462">
        <v>1167</v>
      </c>
      <c r="H462">
        <v>-83</v>
      </c>
      <c r="I462">
        <v>1084</v>
      </c>
      <c r="J462">
        <v>0.70199999999999996</v>
      </c>
      <c r="L462">
        <v>-810</v>
      </c>
      <c r="M462">
        <v>493</v>
      </c>
      <c r="N462">
        <v>336</v>
      </c>
      <c r="O462">
        <v>378</v>
      </c>
      <c r="P462">
        <v>-0.51700000000000002</v>
      </c>
      <c r="W462">
        <v>1427</v>
      </c>
    </row>
    <row r="463" spans="1:23" x14ac:dyDescent="0.25">
      <c r="A463" t="s">
        <v>449</v>
      </c>
      <c r="B463" t="s">
        <v>386</v>
      </c>
      <c r="C463">
        <v>8453</v>
      </c>
      <c r="D463">
        <v>0.47</v>
      </c>
      <c r="F463">
        <v>-7536</v>
      </c>
      <c r="G463">
        <v>917</v>
      </c>
      <c r="H463">
        <v>-280</v>
      </c>
      <c r="I463">
        <v>637</v>
      </c>
      <c r="J463">
        <v>-2.8000000000000001E-2</v>
      </c>
      <c r="L463">
        <v>-757</v>
      </c>
      <c r="M463">
        <v>985</v>
      </c>
      <c r="N463">
        <v>931</v>
      </c>
      <c r="O463">
        <v>782</v>
      </c>
      <c r="P463">
        <v>0.98399999999999999</v>
      </c>
      <c r="W463">
        <v>913</v>
      </c>
    </row>
    <row r="464" spans="1:23" x14ac:dyDescent="0.25">
      <c r="A464" t="s">
        <v>450</v>
      </c>
      <c r="B464" t="s">
        <v>386</v>
      </c>
      <c r="C464">
        <v>5749</v>
      </c>
      <c r="D464">
        <v>3.5999999999999997E-2</v>
      </c>
      <c r="F464">
        <v>-4920</v>
      </c>
      <c r="G464">
        <v>829</v>
      </c>
      <c r="H464">
        <v>-174</v>
      </c>
      <c r="I464">
        <v>655</v>
      </c>
      <c r="L464">
        <v>-506</v>
      </c>
      <c r="M464">
        <v>719</v>
      </c>
      <c r="N464">
        <v>520</v>
      </c>
      <c r="O464">
        <v>394</v>
      </c>
      <c r="P464">
        <v>-0.754</v>
      </c>
      <c r="W464">
        <v>911</v>
      </c>
    </row>
    <row r="465" spans="1:23" x14ac:dyDescent="0.25">
      <c r="A465" t="s">
        <v>451</v>
      </c>
      <c r="B465" t="s">
        <v>386</v>
      </c>
      <c r="C465">
        <v>5551</v>
      </c>
      <c r="D465">
        <v>-0.41599999999999998</v>
      </c>
      <c r="F465">
        <v>-4715</v>
      </c>
      <c r="G465">
        <v>836</v>
      </c>
      <c r="H465">
        <v>-1568</v>
      </c>
      <c r="I465">
        <v>-731</v>
      </c>
      <c r="L465">
        <v>-255</v>
      </c>
      <c r="M465">
        <v>2127</v>
      </c>
      <c r="N465">
        <v>1690</v>
      </c>
      <c r="O465">
        <v>1605</v>
      </c>
      <c r="P465">
        <v>1.347</v>
      </c>
      <c r="W465">
        <v>-479</v>
      </c>
    </row>
    <row r="466" spans="1:23" x14ac:dyDescent="0.25">
      <c r="A466" t="s">
        <v>452</v>
      </c>
      <c r="B466" t="s">
        <v>386</v>
      </c>
      <c r="C466">
        <v>9502</v>
      </c>
      <c r="D466">
        <v>-2.4E-2</v>
      </c>
      <c r="F466">
        <v>-8191</v>
      </c>
      <c r="G466">
        <v>1311</v>
      </c>
      <c r="H466">
        <v>-525</v>
      </c>
      <c r="I466">
        <v>786</v>
      </c>
      <c r="J466">
        <v>0.14000000000000001</v>
      </c>
      <c r="L466">
        <v>-267</v>
      </c>
      <c r="M466">
        <v>965</v>
      </c>
      <c r="N466">
        <v>787</v>
      </c>
      <c r="O466">
        <v>684</v>
      </c>
      <c r="P466">
        <v>0.39100000000000001</v>
      </c>
      <c r="W466">
        <v>1097</v>
      </c>
    </row>
    <row r="467" spans="1:23" x14ac:dyDescent="0.25">
      <c r="A467" t="s">
        <v>346</v>
      </c>
      <c r="B467" t="s">
        <v>389</v>
      </c>
      <c r="C467">
        <v>13194</v>
      </c>
      <c r="D467">
        <v>-9.6000000000000002E-2</v>
      </c>
      <c r="F467">
        <v>-9675</v>
      </c>
      <c r="G467">
        <v>3519</v>
      </c>
      <c r="H467">
        <v>-1568</v>
      </c>
      <c r="I467">
        <v>1951</v>
      </c>
      <c r="J467">
        <v>-0.184</v>
      </c>
      <c r="L467">
        <v>-348</v>
      </c>
      <c r="M467">
        <v>1602</v>
      </c>
      <c r="N467">
        <v>1162</v>
      </c>
      <c r="O467">
        <v>1218</v>
      </c>
      <c r="P467">
        <v>-0.29499999999999998</v>
      </c>
      <c r="W467">
        <v>5007</v>
      </c>
    </row>
    <row r="468" spans="1:23" x14ac:dyDescent="0.25">
      <c r="A468" t="s">
        <v>449</v>
      </c>
      <c r="B468" t="s">
        <v>389</v>
      </c>
      <c r="C468">
        <v>14592</v>
      </c>
      <c r="D468">
        <v>0.30399999999999999</v>
      </c>
      <c r="F468">
        <v>-10354</v>
      </c>
      <c r="G468">
        <v>4238</v>
      </c>
      <c r="H468">
        <v>-1848</v>
      </c>
      <c r="I468">
        <v>2390</v>
      </c>
      <c r="J468">
        <v>0.64600000000000002</v>
      </c>
      <c r="L468">
        <v>-251</v>
      </c>
      <c r="M468">
        <v>2305</v>
      </c>
      <c r="N468">
        <v>1913</v>
      </c>
      <c r="O468">
        <v>1728</v>
      </c>
      <c r="P468">
        <v>0.41199999999999998</v>
      </c>
      <c r="W468">
        <v>4907</v>
      </c>
    </row>
    <row r="469" spans="1:23" x14ac:dyDescent="0.25">
      <c r="A469" t="s">
        <v>450</v>
      </c>
      <c r="B469" t="s">
        <v>389</v>
      </c>
      <c r="C469">
        <v>11194</v>
      </c>
      <c r="D469">
        <v>0.187</v>
      </c>
      <c r="F469">
        <v>-8322</v>
      </c>
      <c r="G469">
        <v>2873</v>
      </c>
      <c r="H469">
        <v>-1420</v>
      </c>
      <c r="I469">
        <v>1452</v>
      </c>
      <c r="J469">
        <v>0.504</v>
      </c>
      <c r="L469">
        <v>-161</v>
      </c>
      <c r="M469">
        <v>1541</v>
      </c>
      <c r="N469">
        <v>1279</v>
      </c>
      <c r="O469">
        <v>1224</v>
      </c>
      <c r="P469">
        <v>1.0369999999999999</v>
      </c>
      <c r="W469">
        <v>3559</v>
      </c>
    </row>
    <row r="470" spans="1:23" x14ac:dyDescent="0.25">
      <c r="A470" t="s">
        <v>451</v>
      </c>
      <c r="B470" t="s">
        <v>389</v>
      </c>
      <c r="C470">
        <v>9433</v>
      </c>
      <c r="D470">
        <v>-7.0000000000000007E-2</v>
      </c>
      <c r="F470">
        <v>-7105</v>
      </c>
      <c r="G470">
        <v>2328</v>
      </c>
      <c r="H470">
        <v>-1362</v>
      </c>
      <c r="I470">
        <v>966</v>
      </c>
      <c r="J470">
        <v>-0.122</v>
      </c>
      <c r="L470">
        <v>-161</v>
      </c>
      <c r="M470">
        <v>841</v>
      </c>
      <c r="N470">
        <v>667</v>
      </c>
      <c r="O470">
        <v>601</v>
      </c>
      <c r="P470">
        <v>-7.8E-2</v>
      </c>
      <c r="W470">
        <v>1497</v>
      </c>
    </row>
    <row r="471" spans="1:23" x14ac:dyDescent="0.25">
      <c r="A471" t="s">
        <v>452</v>
      </c>
      <c r="B471" t="s">
        <v>389</v>
      </c>
      <c r="C471">
        <v>10146</v>
      </c>
      <c r="D471">
        <v>0.151</v>
      </c>
      <c r="F471">
        <v>-7726</v>
      </c>
      <c r="G471">
        <v>2420</v>
      </c>
      <c r="H471">
        <v>-1320</v>
      </c>
      <c r="I471">
        <v>1100</v>
      </c>
      <c r="J471">
        <v>0.20899999999999999</v>
      </c>
      <c r="L471">
        <v>-169</v>
      </c>
      <c r="M471">
        <v>970</v>
      </c>
      <c r="N471">
        <v>759</v>
      </c>
      <c r="O471">
        <v>652</v>
      </c>
      <c r="P471">
        <v>0.152</v>
      </c>
      <c r="W471">
        <v>1627</v>
      </c>
    </row>
    <row r="472" spans="1:23" x14ac:dyDescent="0.25">
      <c r="A472" t="s">
        <v>346</v>
      </c>
      <c r="B472" t="s">
        <v>392</v>
      </c>
      <c r="C472">
        <v>29998</v>
      </c>
      <c r="D472">
        <v>-6.5000000000000002E-2</v>
      </c>
      <c r="F472">
        <v>-24488</v>
      </c>
      <c r="G472">
        <v>5510</v>
      </c>
      <c r="H472">
        <v>-2716</v>
      </c>
      <c r="I472">
        <v>2794</v>
      </c>
      <c r="J472">
        <v>-0.20200000000000001</v>
      </c>
      <c r="L472">
        <v>-1379</v>
      </c>
      <c r="M472">
        <v>1398</v>
      </c>
      <c r="N472">
        <v>865</v>
      </c>
      <c r="O472">
        <v>331</v>
      </c>
      <c r="P472">
        <v>-0.10299999999999999</v>
      </c>
      <c r="W472">
        <v>6991</v>
      </c>
    </row>
    <row r="473" spans="1:23" x14ac:dyDescent="0.25">
      <c r="A473" t="s">
        <v>449</v>
      </c>
      <c r="B473" t="s">
        <v>392</v>
      </c>
      <c r="C473">
        <v>32089</v>
      </c>
      <c r="D473">
        <v>0.123</v>
      </c>
      <c r="F473">
        <v>-25631</v>
      </c>
      <c r="G473">
        <v>6458</v>
      </c>
      <c r="H473">
        <v>-2958</v>
      </c>
      <c r="I473">
        <v>3500</v>
      </c>
      <c r="J473">
        <v>0.59299999999999997</v>
      </c>
      <c r="L473">
        <v>-1363</v>
      </c>
      <c r="M473">
        <v>2081</v>
      </c>
      <c r="N473">
        <v>1532</v>
      </c>
      <c r="O473">
        <v>369</v>
      </c>
      <c r="P473">
        <v>-0.64500000000000002</v>
      </c>
      <c r="W473">
        <v>7101</v>
      </c>
    </row>
    <row r="474" spans="1:23" x14ac:dyDescent="0.25">
      <c r="A474" t="s">
        <v>450</v>
      </c>
      <c r="B474" t="s">
        <v>392</v>
      </c>
      <c r="C474">
        <v>28578</v>
      </c>
      <c r="D474">
        <v>0.59199999999999997</v>
      </c>
      <c r="F474">
        <v>-24205</v>
      </c>
      <c r="G474">
        <v>4373</v>
      </c>
      <c r="H474">
        <v>-2176</v>
      </c>
      <c r="I474">
        <v>2197</v>
      </c>
      <c r="J474">
        <v>0.44900000000000001</v>
      </c>
      <c r="L474">
        <v>-1125</v>
      </c>
      <c r="M474">
        <v>2057</v>
      </c>
      <c r="N474">
        <v>1666</v>
      </c>
      <c r="O474">
        <v>1039</v>
      </c>
      <c r="P474">
        <v>0.29599999999999999</v>
      </c>
      <c r="W474">
        <v>4519</v>
      </c>
    </row>
    <row r="475" spans="1:23" x14ac:dyDescent="0.25">
      <c r="A475" t="s">
        <v>451</v>
      </c>
      <c r="B475" t="s">
        <v>392</v>
      </c>
      <c r="C475">
        <v>17949</v>
      </c>
      <c r="D475">
        <v>0.17199999999999999</v>
      </c>
      <c r="F475">
        <v>-15322</v>
      </c>
      <c r="G475">
        <v>2627</v>
      </c>
      <c r="H475">
        <v>-1111</v>
      </c>
      <c r="I475">
        <v>1516</v>
      </c>
      <c r="J475">
        <v>-1E-3</v>
      </c>
      <c r="L475">
        <v>-766</v>
      </c>
      <c r="M475">
        <v>1197</v>
      </c>
      <c r="N475">
        <v>980</v>
      </c>
      <c r="O475">
        <v>802</v>
      </c>
      <c r="P475">
        <v>0.26300000000000001</v>
      </c>
      <c r="W475">
        <v>2144</v>
      </c>
    </row>
    <row r="476" spans="1:23" x14ac:dyDescent="0.25">
      <c r="A476" t="s">
        <v>452</v>
      </c>
      <c r="B476" t="s">
        <v>392</v>
      </c>
      <c r="C476">
        <v>15315</v>
      </c>
      <c r="D476">
        <v>0.11799999999999999</v>
      </c>
      <c r="F476">
        <v>-12576</v>
      </c>
      <c r="G476">
        <v>2739</v>
      </c>
      <c r="H476">
        <v>-1221</v>
      </c>
      <c r="I476">
        <v>1518</v>
      </c>
      <c r="J476">
        <v>0.24</v>
      </c>
      <c r="L476">
        <v>-634</v>
      </c>
      <c r="M476">
        <v>1102</v>
      </c>
      <c r="N476">
        <v>852</v>
      </c>
      <c r="O476">
        <v>635</v>
      </c>
      <c r="P476">
        <v>-0.32700000000000001</v>
      </c>
      <c r="W476">
        <v>2139</v>
      </c>
    </row>
    <row r="477" spans="1:23" x14ac:dyDescent="0.25">
      <c r="A477" t="s">
        <v>346</v>
      </c>
      <c r="B477" t="s">
        <v>398</v>
      </c>
      <c r="C477">
        <v>3846</v>
      </c>
      <c r="D477">
        <v>-1.2999999999999999E-2</v>
      </c>
      <c r="F477">
        <v>-2069</v>
      </c>
      <c r="G477">
        <v>1776</v>
      </c>
      <c r="H477">
        <v>-660</v>
      </c>
      <c r="I477">
        <v>1116</v>
      </c>
      <c r="J477">
        <v>6.0999999999999999E-2</v>
      </c>
      <c r="L477">
        <v>-135</v>
      </c>
      <c r="M477">
        <v>3144</v>
      </c>
      <c r="N477">
        <v>2502</v>
      </c>
      <c r="O477">
        <v>2222</v>
      </c>
      <c r="P477">
        <v>1.2350000000000001</v>
      </c>
      <c r="W477">
        <v>1511</v>
      </c>
    </row>
    <row r="478" spans="1:23" x14ac:dyDescent="0.25">
      <c r="A478" t="s">
        <v>449</v>
      </c>
      <c r="B478" t="s">
        <v>398</v>
      </c>
      <c r="C478">
        <v>3898</v>
      </c>
      <c r="D478">
        <v>0.216</v>
      </c>
      <c r="F478">
        <v>-2180</v>
      </c>
      <c r="G478">
        <v>1718</v>
      </c>
      <c r="H478">
        <v>-667</v>
      </c>
      <c r="I478">
        <v>1051</v>
      </c>
      <c r="J478">
        <v>0.51800000000000002</v>
      </c>
      <c r="L478">
        <v>-131</v>
      </c>
      <c r="M478">
        <v>1308</v>
      </c>
      <c r="N478">
        <v>1161</v>
      </c>
      <c r="O478">
        <v>994</v>
      </c>
      <c r="P478">
        <v>0.624</v>
      </c>
      <c r="W478">
        <v>1445</v>
      </c>
    </row>
    <row r="479" spans="1:23" x14ac:dyDescent="0.25">
      <c r="A479" t="s">
        <v>450</v>
      </c>
      <c r="B479" t="s">
        <v>398</v>
      </c>
      <c r="C479">
        <v>3206</v>
      </c>
      <c r="D479">
        <v>0.23100000000000001</v>
      </c>
      <c r="F479">
        <v>-2064</v>
      </c>
      <c r="G479">
        <v>1142</v>
      </c>
      <c r="H479">
        <v>-449</v>
      </c>
      <c r="I479">
        <v>693</v>
      </c>
      <c r="J479">
        <v>0.47199999999999998</v>
      </c>
      <c r="L479">
        <v>-119</v>
      </c>
      <c r="M479">
        <v>806</v>
      </c>
      <c r="N479">
        <v>721</v>
      </c>
      <c r="O479">
        <v>612</v>
      </c>
      <c r="P479">
        <v>0.65</v>
      </c>
      <c r="W479">
        <v>1072</v>
      </c>
    </row>
    <row r="480" spans="1:23" x14ac:dyDescent="0.25">
      <c r="A480" t="s">
        <v>451</v>
      </c>
      <c r="B480" t="s">
        <v>398</v>
      </c>
      <c r="C480">
        <v>2606</v>
      </c>
      <c r="D480">
        <v>-1.4E-2</v>
      </c>
      <c r="F480">
        <v>-1656</v>
      </c>
      <c r="G480">
        <v>950</v>
      </c>
      <c r="H480">
        <v>-479</v>
      </c>
      <c r="I480">
        <v>471</v>
      </c>
      <c r="J480">
        <v>-0.13500000000000001</v>
      </c>
      <c r="L480">
        <v>-147</v>
      </c>
      <c r="M480">
        <v>513</v>
      </c>
      <c r="N480">
        <v>440</v>
      </c>
      <c r="O480">
        <v>371</v>
      </c>
      <c r="P480">
        <v>-0.28299999999999997</v>
      </c>
      <c r="W480">
        <v>879</v>
      </c>
    </row>
    <row r="481" spans="1:23" x14ac:dyDescent="0.25">
      <c r="A481" t="s">
        <v>452</v>
      </c>
      <c r="B481" t="s">
        <v>398</v>
      </c>
      <c r="C481">
        <v>2643</v>
      </c>
      <c r="D481">
        <v>-2.4E-2</v>
      </c>
      <c r="F481">
        <v>-1630</v>
      </c>
      <c r="G481">
        <v>1013</v>
      </c>
      <c r="H481">
        <v>-469</v>
      </c>
      <c r="I481">
        <v>544</v>
      </c>
      <c r="J481">
        <v>-3.0000000000000001E-3</v>
      </c>
      <c r="L481">
        <v>-145</v>
      </c>
      <c r="M481">
        <v>705</v>
      </c>
      <c r="N481">
        <v>614</v>
      </c>
      <c r="O481">
        <v>517</v>
      </c>
      <c r="P481">
        <v>-0.72</v>
      </c>
      <c r="W481">
        <v>910</v>
      </c>
    </row>
    <row r="482" spans="1:23" x14ac:dyDescent="0.25">
      <c r="A482" t="s">
        <v>346</v>
      </c>
      <c r="B482" t="s">
        <v>402</v>
      </c>
      <c r="C482">
        <v>9487</v>
      </c>
      <c r="D482">
        <v>4.9000000000000002E-2</v>
      </c>
      <c r="F482">
        <v>-7634</v>
      </c>
      <c r="G482">
        <v>1853</v>
      </c>
      <c r="H482">
        <v>-426</v>
      </c>
      <c r="I482">
        <v>1428</v>
      </c>
      <c r="J482">
        <v>0.157</v>
      </c>
      <c r="L482">
        <v>-355</v>
      </c>
      <c r="M482">
        <v>1562</v>
      </c>
      <c r="N482">
        <v>1239</v>
      </c>
      <c r="O482">
        <v>980</v>
      </c>
      <c r="P482">
        <v>0.14299999999999999</v>
      </c>
      <c r="W482">
        <v>2782</v>
      </c>
    </row>
    <row r="483" spans="1:23" x14ac:dyDescent="0.25">
      <c r="A483" t="s">
        <v>449</v>
      </c>
      <c r="B483" t="s">
        <v>402</v>
      </c>
      <c r="C483">
        <v>9047</v>
      </c>
      <c r="D483">
        <v>0.21299999999999999</v>
      </c>
      <c r="F483">
        <v>-7392</v>
      </c>
      <c r="G483">
        <v>1655</v>
      </c>
      <c r="H483">
        <v>-421</v>
      </c>
      <c r="I483">
        <v>1235</v>
      </c>
      <c r="J483">
        <v>0.3</v>
      </c>
      <c r="L483">
        <v>-214</v>
      </c>
      <c r="M483">
        <v>1457</v>
      </c>
      <c r="N483">
        <v>1156</v>
      </c>
      <c r="O483">
        <v>857</v>
      </c>
      <c r="P483">
        <v>0.29899999999999999</v>
      </c>
      <c r="W483">
        <v>2430</v>
      </c>
    </row>
    <row r="484" spans="1:23" x14ac:dyDescent="0.25">
      <c r="A484" t="s">
        <v>450</v>
      </c>
      <c r="B484" t="s">
        <v>402</v>
      </c>
      <c r="C484">
        <v>7460</v>
      </c>
      <c r="D484">
        <v>1.0999999999999999E-2</v>
      </c>
      <c r="F484">
        <v>-6222</v>
      </c>
      <c r="G484">
        <v>1238</v>
      </c>
      <c r="H484">
        <v>-288</v>
      </c>
      <c r="I484">
        <v>950</v>
      </c>
      <c r="J484">
        <v>0.113</v>
      </c>
      <c r="L484">
        <v>-143</v>
      </c>
      <c r="M484">
        <v>1040</v>
      </c>
      <c r="N484">
        <v>835</v>
      </c>
      <c r="O484">
        <v>660</v>
      </c>
      <c r="P484">
        <v>-1.4999999999999999E-2</v>
      </c>
      <c r="W484">
        <v>1880</v>
      </c>
    </row>
    <row r="485" spans="1:23" x14ac:dyDescent="0.25">
      <c r="A485" t="s">
        <v>451</v>
      </c>
      <c r="B485" t="s">
        <v>402</v>
      </c>
      <c r="C485">
        <v>7383</v>
      </c>
      <c r="D485">
        <v>-4.8000000000000001E-2</v>
      </c>
      <c r="F485">
        <v>-6264</v>
      </c>
      <c r="G485">
        <v>1118</v>
      </c>
      <c r="H485">
        <v>-265</v>
      </c>
      <c r="I485">
        <v>854</v>
      </c>
      <c r="J485">
        <v>-0.08</v>
      </c>
      <c r="L485">
        <v>-143</v>
      </c>
      <c r="M485">
        <v>1039</v>
      </c>
      <c r="N485">
        <v>830</v>
      </c>
      <c r="O485">
        <v>669</v>
      </c>
      <c r="P485">
        <v>-2.9000000000000001E-2</v>
      </c>
      <c r="W485">
        <v>1731</v>
      </c>
    </row>
    <row r="486" spans="1:23" x14ac:dyDescent="0.25">
      <c r="A486" t="s">
        <v>452</v>
      </c>
      <c r="B486" t="s">
        <v>402</v>
      </c>
      <c r="C486">
        <v>7758</v>
      </c>
      <c r="D486">
        <v>3.1E-2</v>
      </c>
      <c r="F486">
        <v>-6567</v>
      </c>
      <c r="G486">
        <v>1191</v>
      </c>
      <c r="H486">
        <v>-263</v>
      </c>
      <c r="I486">
        <v>928</v>
      </c>
      <c r="J486">
        <v>0.157</v>
      </c>
      <c r="L486">
        <v>-169</v>
      </c>
      <c r="M486">
        <v>1016</v>
      </c>
      <c r="N486">
        <v>821</v>
      </c>
      <c r="O486">
        <v>690</v>
      </c>
      <c r="P486">
        <v>5.8000000000000003E-2</v>
      </c>
      <c r="W486">
        <v>1678</v>
      </c>
    </row>
    <row r="487" spans="1:23" x14ac:dyDescent="0.25">
      <c r="A487" t="s">
        <v>346</v>
      </c>
      <c r="B487" t="s">
        <v>406</v>
      </c>
      <c r="C487">
        <v>2446</v>
      </c>
      <c r="D487">
        <v>-0.32900000000000001</v>
      </c>
      <c r="F487">
        <v>-2028</v>
      </c>
      <c r="G487">
        <v>418</v>
      </c>
      <c r="H487">
        <v>-245</v>
      </c>
      <c r="I487">
        <v>173</v>
      </c>
      <c r="J487">
        <v>-0.501</v>
      </c>
      <c r="L487">
        <v>-76</v>
      </c>
      <c r="M487">
        <v>262</v>
      </c>
      <c r="N487">
        <v>223</v>
      </c>
      <c r="O487">
        <v>188</v>
      </c>
      <c r="P487">
        <v>-0.71499999999999997</v>
      </c>
      <c r="W487">
        <v>-104</v>
      </c>
    </row>
    <row r="488" spans="1:23" x14ac:dyDescent="0.25">
      <c r="A488" t="s">
        <v>449</v>
      </c>
      <c r="B488" t="s">
        <v>406</v>
      </c>
      <c r="C488">
        <v>3648</v>
      </c>
      <c r="D488">
        <v>-0.42799999999999999</v>
      </c>
      <c r="F488">
        <v>-3098</v>
      </c>
      <c r="G488">
        <v>550</v>
      </c>
      <c r="H488">
        <v>-204</v>
      </c>
      <c r="I488">
        <v>346</v>
      </c>
      <c r="J488">
        <v>4.4999999999999998E-2</v>
      </c>
      <c r="L488">
        <v>-58</v>
      </c>
      <c r="M488">
        <v>774</v>
      </c>
      <c r="N488">
        <v>682</v>
      </c>
      <c r="O488">
        <v>661</v>
      </c>
      <c r="P488">
        <v>0.158</v>
      </c>
      <c r="W488">
        <v>471</v>
      </c>
    </row>
    <row r="489" spans="1:23" x14ac:dyDescent="0.25">
      <c r="A489" t="s">
        <v>450</v>
      </c>
      <c r="B489" t="s">
        <v>406</v>
      </c>
      <c r="C489">
        <v>6381</v>
      </c>
      <c r="D489">
        <v>0.86699999999999999</v>
      </c>
      <c r="F489">
        <v>-5835</v>
      </c>
      <c r="G489">
        <v>546</v>
      </c>
      <c r="H489">
        <v>-215</v>
      </c>
      <c r="I489">
        <v>331</v>
      </c>
      <c r="J489">
        <v>0.68899999999999995</v>
      </c>
      <c r="L489">
        <v>-55</v>
      </c>
      <c r="M489">
        <v>696</v>
      </c>
      <c r="N489">
        <v>621</v>
      </c>
      <c r="O489">
        <v>571</v>
      </c>
      <c r="P489">
        <v>0.82099999999999995</v>
      </c>
      <c r="W489">
        <v>440</v>
      </c>
    </row>
    <row r="490" spans="1:23" x14ac:dyDescent="0.25">
      <c r="A490" t="s">
        <v>451</v>
      </c>
      <c r="B490" t="s">
        <v>406</v>
      </c>
      <c r="C490">
        <v>3418</v>
      </c>
      <c r="D490">
        <v>0.46100000000000002</v>
      </c>
      <c r="F490">
        <v>-3111</v>
      </c>
      <c r="G490">
        <v>307</v>
      </c>
      <c r="H490">
        <v>-111</v>
      </c>
      <c r="I490">
        <v>196</v>
      </c>
      <c r="J490">
        <v>0.108</v>
      </c>
      <c r="L490">
        <v>-54</v>
      </c>
      <c r="M490">
        <v>354</v>
      </c>
      <c r="N490">
        <v>322</v>
      </c>
      <c r="O490">
        <v>313</v>
      </c>
      <c r="P490">
        <v>0.46</v>
      </c>
      <c r="W490">
        <v>292</v>
      </c>
    </row>
    <row r="491" spans="1:23" x14ac:dyDescent="0.25">
      <c r="A491" t="s">
        <v>452</v>
      </c>
      <c r="B491" t="s">
        <v>406</v>
      </c>
      <c r="C491">
        <v>2340</v>
      </c>
      <c r="D491">
        <v>7.0000000000000001E-3</v>
      </c>
      <c r="F491">
        <v>-2067</v>
      </c>
      <c r="G491">
        <v>273</v>
      </c>
      <c r="H491">
        <v>-96</v>
      </c>
      <c r="I491">
        <v>177</v>
      </c>
      <c r="J491">
        <v>0.19800000000000001</v>
      </c>
      <c r="L491">
        <v>-66</v>
      </c>
      <c r="M491">
        <v>256</v>
      </c>
      <c r="N491">
        <v>225</v>
      </c>
      <c r="O491">
        <v>215</v>
      </c>
      <c r="P491">
        <v>-1.2E-2</v>
      </c>
      <c r="W491">
        <v>263</v>
      </c>
    </row>
    <row r="492" spans="1:23" x14ac:dyDescent="0.25">
      <c r="A492" t="s">
        <v>346</v>
      </c>
      <c r="B492" t="s">
        <v>410</v>
      </c>
      <c r="C492">
        <v>8570</v>
      </c>
      <c r="D492">
        <v>-8.5999999999999993E-2</v>
      </c>
      <c r="F492">
        <v>-4860</v>
      </c>
      <c r="G492">
        <v>3709</v>
      </c>
      <c r="H492">
        <v>-755</v>
      </c>
      <c r="I492">
        <v>2954</v>
      </c>
      <c r="J492">
        <v>-0.19400000000000001</v>
      </c>
      <c r="L492">
        <v>-938</v>
      </c>
      <c r="M492">
        <v>3056</v>
      </c>
      <c r="N492">
        <v>2787</v>
      </c>
      <c r="O492">
        <v>2188</v>
      </c>
      <c r="P492">
        <v>-0.187</v>
      </c>
      <c r="W492">
        <v>4218</v>
      </c>
    </row>
    <row r="493" spans="1:23" x14ac:dyDescent="0.25">
      <c r="A493" t="s">
        <v>449</v>
      </c>
      <c r="B493" t="s">
        <v>410</v>
      </c>
      <c r="C493">
        <v>9372</v>
      </c>
      <c r="D493">
        <v>0.61299999999999999</v>
      </c>
      <c r="F493">
        <v>-5042</v>
      </c>
      <c r="G493">
        <v>4330</v>
      </c>
      <c r="H493">
        <v>-667</v>
      </c>
      <c r="I493">
        <v>3663</v>
      </c>
      <c r="J493">
        <v>0.97499999999999998</v>
      </c>
      <c r="L493">
        <v>-883</v>
      </c>
      <c r="M493">
        <v>3879</v>
      </c>
      <c r="N493">
        <v>3515</v>
      </c>
      <c r="O493">
        <v>2693</v>
      </c>
      <c r="P493">
        <v>0.45100000000000001</v>
      </c>
      <c r="W493">
        <v>4889</v>
      </c>
    </row>
    <row r="494" spans="1:23" x14ac:dyDescent="0.25">
      <c r="A494" t="s">
        <v>450</v>
      </c>
      <c r="B494" t="s">
        <v>410</v>
      </c>
      <c r="C494">
        <v>5810</v>
      </c>
      <c r="D494">
        <v>0.03</v>
      </c>
      <c r="F494">
        <v>-3500</v>
      </c>
      <c r="G494">
        <v>2310</v>
      </c>
      <c r="H494">
        <v>-456</v>
      </c>
      <c r="I494">
        <v>1854</v>
      </c>
      <c r="J494">
        <v>0.496</v>
      </c>
      <c r="L494">
        <v>-663</v>
      </c>
      <c r="M494">
        <v>2400</v>
      </c>
      <c r="N494">
        <v>2135</v>
      </c>
      <c r="O494">
        <v>1855</v>
      </c>
      <c r="P494">
        <v>0.13900000000000001</v>
      </c>
      <c r="W494">
        <v>2747</v>
      </c>
    </row>
    <row r="495" spans="1:23" x14ac:dyDescent="0.25">
      <c r="A495" t="s">
        <v>451</v>
      </c>
      <c r="B495" t="s">
        <v>410</v>
      </c>
      <c r="C495">
        <v>5640</v>
      </c>
      <c r="D495">
        <v>0.153</v>
      </c>
      <c r="F495">
        <v>-4034</v>
      </c>
      <c r="G495">
        <v>1606</v>
      </c>
      <c r="H495">
        <v>-366</v>
      </c>
      <c r="I495">
        <v>1239</v>
      </c>
      <c r="J495">
        <v>0.31</v>
      </c>
      <c r="L495">
        <v>-416</v>
      </c>
      <c r="M495">
        <v>1924</v>
      </c>
      <c r="N495">
        <v>1714</v>
      </c>
      <c r="O495">
        <v>1628</v>
      </c>
      <c r="P495">
        <v>-7.0000000000000001E-3</v>
      </c>
      <c r="W495">
        <v>1561</v>
      </c>
    </row>
    <row r="496" spans="1:23" x14ac:dyDescent="0.25">
      <c r="A496" t="s">
        <v>452</v>
      </c>
      <c r="B496" t="s">
        <v>410</v>
      </c>
      <c r="C496">
        <v>4890</v>
      </c>
      <c r="D496">
        <v>-4.1000000000000002E-2</v>
      </c>
      <c r="F496">
        <v>-3644</v>
      </c>
      <c r="G496">
        <v>1246</v>
      </c>
      <c r="H496">
        <v>-300</v>
      </c>
      <c r="I496">
        <v>946</v>
      </c>
      <c r="J496">
        <v>3.4000000000000002E-2</v>
      </c>
      <c r="L496">
        <v>-409</v>
      </c>
      <c r="M496">
        <v>1920</v>
      </c>
      <c r="N496">
        <v>1720</v>
      </c>
      <c r="O496">
        <v>1639</v>
      </c>
      <c r="P496">
        <v>-8.1000000000000003E-2</v>
      </c>
      <c r="W496">
        <v>1129</v>
      </c>
    </row>
    <row r="497" spans="1:23" x14ac:dyDescent="0.25">
      <c r="A497" t="s">
        <v>346</v>
      </c>
      <c r="B497" t="s">
        <v>1170</v>
      </c>
      <c r="C497">
        <v>1810</v>
      </c>
      <c r="D497">
        <v>0.183</v>
      </c>
      <c r="F497">
        <v>-1333</v>
      </c>
      <c r="G497">
        <v>477</v>
      </c>
      <c r="H497">
        <v>-282</v>
      </c>
      <c r="I497">
        <v>194</v>
      </c>
      <c r="J497">
        <v>0.996</v>
      </c>
      <c r="L497">
        <v>-9</v>
      </c>
      <c r="M497">
        <v>205</v>
      </c>
      <c r="N497">
        <v>178</v>
      </c>
      <c r="O497">
        <v>178</v>
      </c>
      <c r="P497">
        <v>1.024</v>
      </c>
      <c r="W497">
        <v>216</v>
      </c>
    </row>
    <row r="498" spans="1:23" x14ac:dyDescent="0.25">
      <c r="A498" t="s">
        <v>449</v>
      </c>
      <c r="B498" t="s">
        <v>1170</v>
      </c>
      <c r="C498">
        <v>1530</v>
      </c>
      <c r="D498">
        <v>3.4000000000000002E-2</v>
      </c>
      <c r="F498">
        <v>-1259</v>
      </c>
      <c r="G498">
        <v>271</v>
      </c>
      <c r="H498">
        <v>-173</v>
      </c>
      <c r="I498">
        <v>97</v>
      </c>
      <c r="J498">
        <v>-0.20599999999999999</v>
      </c>
      <c r="L498">
        <v>-2</v>
      </c>
      <c r="M498">
        <v>102</v>
      </c>
      <c r="N498">
        <v>88</v>
      </c>
      <c r="O498">
        <v>88</v>
      </c>
      <c r="P498">
        <v>-0.222</v>
      </c>
      <c r="W498">
        <v>120</v>
      </c>
    </row>
    <row r="499" spans="1:23" x14ac:dyDescent="0.25">
      <c r="A499" t="s">
        <v>450</v>
      </c>
      <c r="B499" t="s">
        <v>1170</v>
      </c>
      <c r="C499">
        <v>1480</v>
      </c>
      <c r="D499">
        <v>6.0000000000000001E-3</v>
      </c>
      <c r="F499">
        <v>-1182</v>
      </c>
      <c r="G499">
        <v>298</v>
      </c>
      <c r="H499">
        <v>-175</v>
      </c>
      <c r="I499">
        <v>123</v>
      </c>
      <c r="J499">
        <v>-0.161</v>
      </c>
      <c r="L499">
        <v>0</v>
      </c>
      <c r="M499">
        <v>131</v>
      </c>
      <c r="N499">
        <v>113</v>
      </c>
      <c r="O499">
        <v>113</v>
      </c>
      <c r="P499">
        <v>-0.15</v>
      </c>
      <c r="W499">
        <v>144</v>
      </c>
    </row>
    <row r="500" spans="1:23" x14ac:dyDescent="0.25">
      <c r="A500" t="s">
        <v>451</v>
      </c>
      <c r="B500" t="s">
        <v>1170</v>
      </c>
      <c r="C500">
        <v>1470</v>
      </c>
      <c r="D500">
        <v>0.27</v>
      </c>
      <c r="F500">
        <v>-1126</v>
      </c>
      <c r="G500">
        <v>344</v>
      </c>
      <c r="H500">
        <v>-198</v>
      </c>
      <c r="I500">
        <v>146</v>
      </c>
      <c r="J500">
        <v>0.77400000000000002</v>
      </c>
      <c r="L500">
        <v>-1</v>
      </c>
      <c r="M500">
        <v>154</v>
      </c>
      <c r="N500">
        <v>133</v>
      </c>
      <c r="O500">
        <v>133</v>
      </c>
      <c r="P500">
        <v>0.64500000000000002</v>
      </c>
      <c r="W500">
        <v>167</v>
      </c>
    </row>
    <row r="501" spans="1:23" x14ac:dyDescent="0.25">
      <c r="A501" t="s">
        <v>452</v>
      </c>
      <c r="B501" t="s">
        <v>1170</v>
      </c>
      <c r="C501">
        <v>1157</v>
      </c>
      <c r="D501">
        <v>3.5999999999999997E-2</v>
      </c>
      <c r="F501">
        <v>-924</v>
      </c>
      <c r="G501">
        <v>234</v>
      </c>
      <c r="H501">
        <v>-151</v>
      </c>
      <c r="I501">
        <v>83</v>
      </c>
      <c r="J501">
        <v>0.45</v>
      </c>
      <c r="L501">
        <v>-2</v>
      </c>
      <c r="M501">
        <v>86</v>
      </c>
      <c r="N501">
        <v>81</v>
      </c>
      <c r="O501">
        <v>81</v>
      </c>
      <c r="P501">
        <v>0.433</v>
      </c>
      <c r="W501">
        <v>104</v>
      </c>
    </row>
    <row r="502" spans="1:23" x14ac:dyDescent="0.25">
      <c r="A502" t="s">
        <v>449</v>
      </c>
      <c r="B502" t="s">
        <v>371</v>
      </c>
      <c r="C502">
        <v>14537</v>
      </c>
      <c r="D502">
        <v>0.60099999999999998</v>
      </c>
      <c r="F502">
        <v>-14050</v>
      </c>
      <c r="G502">
        <v>487</v>
      </c>
      <c r="H502">
        <v>-735</v>
      </c>
      <c r="I502">
        <v>-248</v>
      </c>
      <c r="L502">
        <v>-79</v>
      </c>
      <c r="M502">
        <v>35</v>
      </c>
      <c r="N502">
        <v>21</v>
      </c>
      <c r="O502">
        <v>21</v>
      </c>
      <c r="P502">
        <v>-0.13700000000000001</v>
      </c>
      <c r="W502">
        <v>-142</v>
      </c>
    </row>
    <row r="503" spans="1:23" x14ac:dyDescent="0.25">
      <c r="A503" t="s">
        <v>450</v>
      </c>
      <c r="B503" t="s">
        <v>371</v>
      </c>
      <c r="C503">
        <v>9078</v>
      </c>
      <c r="D503">
        <v>-0.376</v>
      </c>
      <c r="F503">
        <v>-8803</v>
      </c>
      <c r="G503">
        <v>275</v>
      </c>
      <c r="H503">
        <v>-516</v>
      </c>
      <c r="I503">
        <v>-241</v>
      </c>
      <c r="L503">
        <v>-1</v>
      </c>
      <c r="M503">
        <v>38</v>
      </c>
      <c r="N503">
        <v>24</v>
      </c>
      <c r="O503">
        <v>24</v>
      </c>
      <c r="P503">
        <v>-0.92800000000000005</v>
      </c>
      <c r="W503">
        <v>-137</v>
      </c>
    </row>
    <row r="504" spans="1:23" x14ac:dyDescent="0.25">
      <c r="A504" t="s">
        <v>451</v>
      </c>
      <c r="B504" t="s">
        <v>371</v>
      </c>
      <c r="C504">
        <v>14558</v>
      </c>
      <c r="D504">
        <v>-0.38700000000000001</v>
      </c>
      <c r="F504">
        <v>-13702</v>
      </c>
      <c r="G504">
        <v>856</v>
      </c>
      <c r="H504">
        <v>-656</v>
      </c>
      <c r="I504">
        <v>201</v>
      </c>
      <c r="J504">
        <v>-0.66</v>
      </c>
      <c r="L504">
        <v>0</v>
      </c>
      <c r="M504">
        <v>428</v>
      </c>
      <c r="N504">
        <v>335</v>
      </c>
      <c r="O504">
        <v>334</v>
      </c>
      <c r="P504">
        <v>-0.53</v>
      </c>
      <c r="W504">
        <v>308</v>
      </c>
    </row>
    <row r="505" spans="1:23" x14ac:dyDescent="0.25">
      <c r="A505" t="s">
        <v>452</v>
      </c>
      <c r="B505" t="s">
        <v>371</v>
      </c>
      <c r="C505">
        <v>23733</v>
      </c>
      <c r="D505">
        <v>-0.16900000000000001</v>
      </c>
      <c r="F505">
        <v>-22685</v>
      </c>
      <c r="G505">
        <v>1048</v>
      </c>
      <c r="H505">
        <v>-459</v>
      </c>
      <c r="I505">
        <v>589</v>
      </c>
      <c r="J505">
        <v>-0.55600000000000005</v>
      </c>
      <c r="L505">
        <v>0</v>
      </c>
      <c r="M505">
        <v>891</v>
      </c>
      <c r="N505">
        <v>711</v>
      </c>
      <c r="O505">
        <v>711</v>
      </c>
      <c r="P505">
        <v>-0.52900000000000003</v>
      </c>
      <c r="W505">
        <v>698</v>
      </c>
    </row>
    <row r="506" spans="1:23" x14ac:dyDescent="0.25">
      <c r="A506" t="s">
        <v>453</v>
      </c>
      <c r="B506" t="s">
        <v>371</v>
      </c>
      <c r="C506">
        <v>28561</v>
      </c>
      <c r="D506">
        <v>5.0999999999999997E-2</v>
      </c>
      <c r="F506">
        <v>-26728</v>
      </c>
      <c r="G506">
        <v>1833</v>
      </c>
      <c r="H506">
        <v>-505</v>
      </c>
      <c r="I506">
        <v>1328</v>
      </c>
      <c r="J506">
        <v>-0.193</v>
      </c>
      <c r="L506">
        <v>0</v>
      </c>
      <c r="M506">
        <v>1873</v>
      </c>
      <c r="N506">
        <v>1510</v>
      </c>
      <c r="O506">
        <v>1510</v>
      </c>
      <c r="P506">
        <v>-8.5999999999999993E-2</v>
      </c>
      <c r="W506">
        <v>1422</v>
      </c>
    </row>
    <row r="507" spans="1:23" x14ac:dyDescent="0.25">
      <c r="A507" t="s">
        <v>346</v>
      </c>
      <c r="B507" t="s">
        <v>1210</v>
      </c>
      <c r="C507">
        <v>2353</v>
      </c>
      <c r="D507">
        <v>6.6000000000000003E-2</v>
      </c>
      <c r="F507">
        <v>-1838</v>
      </c>
      <c r="G507">
        <v>515</v>
      </c>
      <c r="H507">
        <v>-30</v>
      </c>
      <c r="I507">
        <v>484</v>
      </c>
      <c r="J507">
        <v>7.4999999999999997E-2</v>
      </c>
      <c r="L507">
        <v>-9</v>
      </c>
      <c r="M507">
        <v>564</v>
      </c>
      <c r="N507">
        <v>450</v>
      </c>
      <c r="O507">
        <v>450</v>
      </c>
      <c r="P507">
        <v>0.41</v>
      </c>
      <c r="W507">
        <v>534</v>
      </c>
    </row>
    <row r="508" spans="1:23" x14ac:dyDescent="0.25">
      <c r="A508" t="s">
        <v>449</v>
      </c>
      <c r="B508" t="s">
        <v>1210</v>
      </c>
      <c r="C508">
        <v>2207</v>
      </c>
      <c r="D508">
        <v>-4.0000000000000001E-3</v>
      </c>
      <c r="F508">
        <v>-1713</v>
      </c>
      <c r="G508">
        <v>494</v>
      </c>
      <c r="H508">
        <v>-43</v>
      </c>
      <c r="I508">
        <v>451</v>
      </c>
      <c r="J508">
        <v>-8.2000000000000003E-2</v>
      </c>
      <c r="L508">
        <v>-7</v>
      </c>
      <c r="M508">
        <v>399</v>
      </c>
      <c r="N508">
        <v>319</v>
      </c>
      <c r="O508">
        <v>319</v>
      </c>
      <c r="P508">
        <v>-0.25600000000000001</v>
      </c>
      <c r="W508">
        <v>506</v>
      </c>
    </row>
    <row r="509" spans="1:23" x14ac:dyDescent="0.25">
      <c r="A509" t="s">
        <v>450</v>
      </c>
      <c r="B509" t="s">
        <v>1210</v>
      </c>
      <c r="C509">
        <v>2217</v>
      </c>
      <c r="D509">
        <v>-0.23599999999999999</v>
      </c>
      <c r="F509">
        <v>-1661</v>
      </c>
      <c r="G509">
        <v>555</v>
      </c>
      <c r="H509">
        <v>-64</v>
      </c>
      <c r="I509">
        <v>491</v>
      </c>
      <c r="J509">
        <v>-0.42699999999999999</v>
      </c>
      <c r="L509">
        <v>-5</v>
      </c>
      <c r="M509">
        <v>549</v>
      </c>
      <c r="N509">
        <v>429</v>
      </c>
      <c r="O509">
        <v>429</v>
      </c>
      <c r="P509">
        <v>-0.40699999999999997</v>
      </c>
      <c r="W509">
        <v>560</v>
      </c>
    </row>
    <row r="510" spans="1:23" x14ac:dyDescent="0.25">
      <c r="A510" t="s">
        <v>451</v>
      </c>
      <c r="B510" t="s">
        <v>1210</v>
      </c>
      <c r="C510">
        <v>2901</v>
      </c>
      <c r="D510">
        <v>-6.3E-2</v>
      </c>
      <c r="F510">
        <v>-2011</v>
      </c>
      <c r="G510">
        <v>890</v>
      </c>
      <c r="H510">
        <v>-34</v>
      </c>
      <c r="I510">
        <v>857</v>
      </c>
      <c r="J510">
        <v>0.06</v>
      </c>
      <c r="L510">
        <v>-13</v>
      </c>
      <c r="M510">
        <v>902</v>
      </c>
      <c r="N510">
        <v>721</v>
      </c>
      <c r="O510">
        <v>724</v>
      </c>
      <c r="P510">
        <v>6.3E-2</v>
      </c>
      <c r="W510">
        <v>926</v>
      </c>
    </row>
    <row r="511" spans="1:23" x14ac:dyDescent="0.25">
      <c r="A511" t="s">
        <v>452</v>
      </c>
      <c r="B511" t="s">
        <v>1210</v>
      </c>
      <c r="C511">
        <v>3097</v>
      </c>
      <c r="D511">
        <v>-9.8000000000000004E-2</v>
      </c>
      <c r="F511">
        <v>-2233</v>
      </c>
      <c r="G511">
        <v>864</v>
      </c>
      <c r="H511">
        <v>-56</v>
      </c>
      <c r="I511">
        <v>808</v>
      </c>
      <c r="J511">
        <v>6.0999999999999999E-2</v>
      </c>
      <c r="L511">
        <v>-19</v>
      </c>
      <c r="M511">
        <v>791</v>
      </c>
      <c r="N511">
        <v>678</v>
      </c>
      <c r="O511">
        <v>681</v>
      </c>
      <c r="P511">
        <v>6.4000000000000001E-2</v>
      </c>
      <c r="W511">
        <v>890</v>
      </c>
    </row>
    <row r="512" spans="1:23" x14ac:dyDescent="0.25">
      <c r="A512" t="s">
        <v>346</v>
      </c>
      <c r="B512" t="s">
        <v>1251</v>
      </c>
      <c r="C512">
        <v>4759</v>
      </c>
      <c r="D512">
        <v>-0.57299999999999995</v>
      </c>
      <c r="F512">
        <v>-3386</v>
      </c>
      <c r="G512">
        <v>1373</v>
      </c>
      <c r="H512">
        <v>-1824</v>
      </c>
      <c r="I512">
        <v>-451</v>
      </c>
      <c r="L512">
        <v>-324</v>
      </c>
      <c r="M512">
        <v>2162</v>
      </c>
      <c r="N512">
        <v>685</v>
      </c>
      <c r="O512">
        <v>805</v>
      </c>
      <c r="P512">
        <v>-0.628</v>
      </c>
      <c r="W512">
        <v>654</v>
      </c>
    </row>
    <row r="513" spans="1:23" x14ac:dyDescent="0.25">
      <c r="A513" t="s">
        <v>449</v>
      </c>
      <c r="B513" t="s">
        <v>1251</v>
      </c>
      <c r="C513">
        <v>11134</v>
      </c>
      <c r="D513">
        <v>-0.253</v>
      </c>
      <c r="F513">
        <v>-6883</v>
      </c>
      <c r="G513">
        <v>4251</v>
      </c>
      <c r="H513">
        <v>-2496</v>
      </c>
      <c r="I513">
        <v>1755</v>
      </c>
      <c r="J513">
        <v>-0.501</v>
      </c>
      <c r="L513">
        <v>-844</v>
      </c>
      <c r="M513">
        <v>3982</v>
      </c>
      <c r="N513">
        <v>2182</v>
      </c>
      <c r="O513">
        <v>2162</v>
      </c>
      <c r="P513">
        <v>-0.33</v>
      </c>
      <c r="W513">
        <v>1528</v>
      </c>
    </row>
    <row r="514" spans="1:23" x14ac:dyDescent="0.25">
      <c r="A514" t="s">
        <v>450</v>
      </c>
      <c r="B514" t="s">
        <v>1251</v>
      </c>
      <c r="C514">
        <v>14903</v>
      </c>
      <c r="D514">
        <v>1.9650000000000001</v>
      </c>
      <c r="F514">
        <v>-8767</v>
      </c>
      <c r="G514">
        <v>6136</v>
      </c>
      <c r="H514">
        <v>-2617</v>
      </c>
      <c r="I514">
        <v>3519</v>
      </c>
      <c r="J514">
        <v>8.2929999999999993</v>
      </c>
      <c r="L514">
        <v>-514</v>
      </c>
      <c r="M514">
        <v>5086</v>
      </c>
      <c r="N514">
        <v>3455</v>
      </c>
      <c r="O514">
        <v>3225</v>
      </c>
      <c r="P514">
        <v>-0.17699999999999999</v>
      </c>
      <c r="W514">
        <v>2251</v>
      </c>
    </row>
    <row r="515" spans="1:23" x14ac:dyDescent="0.25">
      <c r="A515" t="s">
        <v>451</v>
      </c>
      <c r="B515" t="s">
        <v>1251</v>
      </c>
      <c r="C515">
        <v>5026</v>
      </c>
      <c r="D515">
        <v>-0.54</v>
      </c>
      <c r="F515">
        <v>-3193</v>
      </c>
      <c r="G515">
        <v>1833</v>
      </c>
      <c r="H515">
        <v>-1454</v>
      </c>
      <c r="I515">
        <v>379</v>
      </c>
      <c r="J515">
        <v>-0.77200000000000002</v>
      </c>
      <c r="L515">
        <v>-566</v>
      </c>
      <c r="M515">
        <v>4649</v>
      </c>
      <c r="N515">
        <v>3907</v>
      </c>
      <c r="O515">
        <v>3919</v>
      </c>
      <c r="P515">
        <v>0.14199999999999999</v>
      </c>
      <c r="W515">
        <v>1115</v>
      </c>
    </row>
    <row r="516" spans="1:23" x14ac:dyDescent="0.25">
      <c r="A516" t="s">
        <v>452</v>
      </c>
      <c r="B516" t="s">
        <v>1251</v>
      </c>
      <c r="C516">
        <v>10931</v>
      </c>
      <c r="D516">
        <v>-0.28499999999999998</v>
      </c>
      <c r="F516">
        <v>-7779</v>
      </c>
      <c r="G516">
        <v>3152</v>
      </c>
      <c r="H516">
        <v>-1492</v>
      </c>
      <c r="I516">
        <v>1660</v>
      </c>
      <c r="J516">
        <v>-0.58599999999999997</v>
      </c>
      <c r="L516">
        <v>-1146</v>
      </c>
      <c r="M516">
        <v>4272</v>
      </c>
      <c r="N516">
        <v>3387</v>
      </c>
      <c r="O516">
        <v>3431</v>
      </c>
      <c r="P516">
        <v>5.8999999999999997E-2</v>
      </c>
      <c r="W516">
        <v>-1091</v>
      </c>
    </row>
  </sheetData>
  <dataValidations count="1">
    <dataValidation type="list" allowBlank="1" showInputMessage="1" showErrorMessage="1" sqref="AA12:AH12" xr:uid="{54B3DE78-32C9-44C9-BD06-1DCD8A3160A9}">
      <formula1>$AA$3:$AU$3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1645-F8A8-4129-B4AC-5346B980B351}">
  <sheetPr codeName="Sheet1"/>
  <dimension ref="A1:O516"/>
  <sheetViews>
    <sheetView topLeftCell="D1" workbookViewId="0">
      <selection activeCell="L11" sqref="L11"/>
    </sheetView>
  </sheetViews>
  <sheetFormatPr defaultRowHeight="13.8" x14ac:dyDescent="0.25"/>
  <cols>
    <col min="1" max="2" width="7.796875" bestFit="1" customWidth="1"/>
    <col min="3" max="3" width="12.296875" bestFit="1" customWidth="1"/>
    <col min="4" max="4" width="12.3984375" bestFit="1" customWidth="1"/>
    <col min="5" max="5" width="14.796875" bestFit="1" customWidth="1"/>
    <col min="6" max="6" width="10.796875" bestFit="1" customWidth="1"/>
    <col min="7" max="7" width="15.09765625" bestFit="1" customWidth="1"/>
  </cols>
  <sheetData>
    <row r="1" spans="1:15" x14ac:dyDescent="0.25">
      <c r="A1" t="s">
        <v>414</v>
      </c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</row>
    <row r="2" spans="1:15" x14ac:dyDescent="0.25">
      <c r="A2" t="s">
        <v>346</v>
      </c>
      <c r="B2" t="s">
        <v>22</v>
      </c>
      <c r="C2">
        <v>-99</v>
      </c>
      <c r="D2">
        <v>-74</v>
      </c>
      <c r="E2">
        <v>13843</v>
      </c>
      <c r="F2">
        <v>-14693</v>
      </c>
      <c r="G2" s="17">
        <v>-2404</v>
      </c>
      <c r="I2" s="3" t="s">
        <v>414</v>
      </c>
      <c r="J2" s="4" t="s">
        <v>0</v>
      </c>
      <c r="K2" s="4" t="s">
        <v>465</v>
      </c>
      <c r="L2" s="4" t="s">
        <v>466</v>
      </c>
      <c r="M2" s="4" t="s">
        <v>467</v>
      </c>
      <c r="N2" s="4" t="s">
        <v>468</v>
      </c>
      <c r="O2" s="5" t="s">
        <v>469</v>
      </c>
    </row>
    <row r="3" spans="1:15" x14ac:dyDescent="0.25">
      <c r="A3" t="s">
        <v>449</v>
      </c>
      <c r="B3" t="s">
        <v>22</v>
      </c>
      <c r="C3">
        <v>-180</v>
      </c>
      <c r="D3">
        <v>4089</v>
      </c>
      <c r="E3">
        <v>3363</v>
      </c>
      <c r="F3">
        <v>-7149</v>
      </c>
      <c r="G3" s="17">
        <v>3321</v>
      </c>
      <c r="I3" t="str">
        <f>Filter!D3</f>
        <v>2023</v>
      </c>
      <c r="J3" t="str">
        <f>Filter!E3</f>
        <v>GAS</v>
      </c>
      <c r="K3" cm="1">
        <f t="array" ref="K3">INDEX(_xlfn.ANCHORARRAY($I$5),MATCH($I$3,$I$5:$I$9,0),K1)</f>
        <v>-1769</v>
      </c>
      <c r="L3" cm="1">
        <f t="array" ref="L3">INDEX(_xlfn.ANCHORARRAY($I$5),MATCH($I$3,$I$5:$I$9,0),L1)</f>
        <v>-10647</v>
      </c>
      <c r="M3" cm="1">
        <f t="array" ref="M3">INDEX(_xlfn.ANCHORARRAY($I$5),MATCH($I$3,$I$5:$I$9,0),M1)</f>
        <v>-7465</v>
      </c>
      <c r="N3" cm="1">
        <f t="array" ref="N3">INDEX(_xlfn.ANCHORARRAY($I$5),MATCH($I$3,$I$5:$I$9,0),N1)</f>
        <v>13226</v>
      </c>
      <c r="O3" s="17">
        <f>N3+K3</f>
        <v>11457</v>
      </c>
    </row>
    <row r="4" spans="1:15" x14ac:dyDescent="0.25">
      <c r="A4" t="s">
        <v>450</v>
      </c>
      <c r="B4" t="s">
        <v>22</v>
      </c>
      <c r="C4">
        <v>-165</v>
      </c>
      <c r="D4">
        <v>2841</v>
      </c>
      <c r="E4">
        <v>8330</v>
      </c>
      <c r="F4">
        <v>-10419</v>
      </c>
      <c r="G4" s="17">
        <v>-2212</v>
      </c>
    </row>
    <row r="5" spans="1:15" x14ac:dyDescent="0.25">
      <c r="A5" t="s">
        <v>451</v>
      </c>
      <c r="B5" t="s">
        <v>22</v>
      </c>
      <c r="C5">
        <v>-59</v>
      </c>
      <c r="D5">
        <v>4278</v>
      </c>
      <c r="E5">
        <v>7318</v>
      </c>
      <c r="F5">
        <v>-12274</v>
      </c>
      <c r="G5" s="17">
        <v>156</v>
      </c>
      <c r="I5" t="str" cm="1">
        <f t="array" ref="I5:O9">_xlfn._xlws.FILTER(CF_Y[],CF_Y[ticker]=J3)</f>
        <v>2023</v>
      </c>
      <c r="J5" t="str">
        <v>GAS</v>
      </c>
      <c r="K5">
        <v>-1769</v>
      </c>
      <c r="L5">
        <v>-10647</v>
      </c>
      <c r="M5">
        <v>-7465</v>
      </c>
      <c r="N5">
        <v>13226</v>
      </c>
      <c r="O5">
        <v>12256</v>
      </c>
    </row>
    <row r="6" spans="1:15" x14ac:dyDescent="0.25">
      <c r="A6" t="s">
        <v>452</v>
      </c>
      <c r="B6" t="s">
        <v>22</v>
      </c>
      <c r="C6">
        <v>-67</v>
      </c>
      <c r="D6">
        <v>-6203</v>
      </c>
      <c r="E6">
        <v>3582</v>
      </c>
      <c r="F6">
        <v>3049</v>
      </c>
      <c r="G6" s="17">
        <v>1338</v>
      </c>
      <c r="I6" t="str">
        <v>2022</v>
      </c>
      <c r="J6" t="str">
        <v>GAS</v>
      </c>
      <c r="K6">
        <v>-2010</v>
      </c>
      <c r="L6">
        <v>265</v>
      </c>
      <c r="M6">
        <v>-7809</v>
      </c>
      <c r="N6">
        <v>12792</v>
      </c>
      <c r="O6">
        <v>20380</v>
      </c>
    </row>
    <row r="7" spans="1:15" x14ac:dyDescent="0.25">
      <c r="A7" t="s">
        <v>346</v>
      </c>
      <c r="B7" t="s">
        <v>31</v>
      </c>
      <c r="C7">
        <v>-146</v>
      </c>
      <c r="D7">
        <v>364</v>
      </c>
      <c r="E7">
        <v>2813</v>
      </c>
      <c r="F7">
        <v>-2915</v>
      </c>
      <c r="G7" s="17">
        <v>7250</v>
      </c>
      <c r="I7" t="str">
        <v>2021</v>
      </c>
      <c r="J7" t="str">
        <v>GAS</v>
      </c>
      <c r="K7">
        <v>-4747</v>
      </c>
      <c r="L7">
        <v>-6755</v>
      </c>
      <c r="M7">
        <v>-774</v>
      </c>
      <c r="N7">
        <v>7595</v>
      </c>
      <c r="O7">
        <v>10951</v>
      </c>
    </row>
    <row r="8" spans="1:15" x14ac:dyDescent="0.25">
      <c r="A8" t="s">
        <v>449</v>
      </c>
      <c r="B8" t="s">
        <v>31</v>
      </c>
      <c r="C8">
        <v>-212</v>
      </c>
      <c r="D8">
        <v>-880</v>
      </c>
      <c r="E8">
        <v>-1538</v>
      </c>
      <c r="F8">
        <v>504</v>
      </c>
      <c r="G8" s="17">
        <v>850</v>
      </c>
      <c r="I8" t="str">
        <v>2020</v>
      </c>
      <c r="J8" t="str">
        <v>GAS</v>
      </c>
      <c r="K8">
        <v>-4174</v>
      </c>
      <c r="L8">
        <v>99</v>
      </c>
      <c r="M8">
        <v>-6668</v>
      </c>
      <c r="N8">
        <v>7330</v>
      </c>
      <c r="O8">
        <v>8988</v>
      </c>
    </row>
    <row r="9" spans="1:15" x14ac:dyDescent="0.25">
      <c r="A9" t="s">
        <v>450</v>
      </c>
      <c r="B9" t="s">
        <v>31</v>
      </c>
      <c r="C9">
        <v>-26</v>
      </c>
      <c r="D9">
        <v>-1078</v>
      </c>
      <c r="E9">
        <v>1945</v>
      </c>
      <c r="F9">
        <v>343</v>
      </c>
      <c r="G9" s="17">
        <v>928</v>
      </c>
      <c r="I9" t="str">
        <v>2019</v>
      </c>
      <c r="J9" t="str">
        <v>GAS</v>
      </c>
      <c r="K9">
        <v>-2690</v>
      </c>
      <c r="L9">
        <v>-4722</v>
      </c>
      <c r="M9">
        <v>-10188</v>
      </c>
      <c r="N9">
        <v>12681</v>
      </c>
      <c r="O9">
        <v>13285</v>
      </c>
    </row>
    <row r="10" spans="1:15" x14ac:dyDescent="0.25">
      <c r="A10" t="s">
        <v>451</v>
      </c>
      <c r="B10" t="s">
        <v>31</v>
      </c>
      <c r="C10">
        <v>-337</v>
      </c>
      <c r="D10">
        <v>-1092</v>
      </c>
      <c r="E10">
        <v>-97</v>
      </c>
      <c r="F10">
        <v>2548</v>
      </c>
      <c r="G10" s="17">
        <v>629</v>
      </c>
    </row>
    <row r="11" spans="1:15" x14ac:dyDescent="0.25">
      <c r="A11" t="s">
        <v>452</v>
      </c>
      <c r="B11" t="s">
        <v>31</v>
      </c>
      <c r="C11">
        <v>-163</v>
      </c>
      <c r="D11">
        <v>284</v>
      </c>
      <c r="E11">
        <v>-5378</v>
      </c>
      <c r="F11">
        <v>2932</v>
      </c>
      <c r="G11" s="17"/>
    </row>
    <row r="12" spans="1:15" x14ac:dyDescent="0.25">
      <c r="A12" t="s">
        <v>346</v>
      </c>
      <c r="B12" t="s">
        <v>39</v>
      </c>
      <c r="C12">
        <v>-13703</v>
      </c>
      <c r="D12">
        <v>-33270</v>
      </c>
      <c r="E12">
        <v>21255</v>
      </c>
      <c r="F12">
        <v>15302</v>
      </c>
      <c r="G12" s="17">
        <v>30189</v>
      </c>
      <c r="K12" s="49"/>
    </row>
    <row r="13" spans="1:15" x14ac:dyDescent="0.25">
      <c r="A13" t="s">
        <v>449</v>
      </c>
      <c r="B13" t="s">
        <v>39</v>
      </c>
      <c r="C13">
        <v>-18299</v>
      </c>
      <c r="D13">
        <v>-26829</v>
      </c>
      <c r="E13">
        <v>2016</v>
      </c>
      <c r="F13">
        <v>31004</v>
      </c>
      <c r="G13" s="17">
        <v>2150</v>
      </c>
      <c r="K13" s="49"/>
    </row>
    <row r="14" spans="1:15" x14ac:dyDescent="0.25">
      <c r="A14" t="s">
        <v>450</v>
      </c>
      <c r="B14" t="s">
        <v>39</v>
      </c>
      <c r="C14">
        <v>-17898</v>
      </c>
      <c r="D14">
        <v>-21996</v>
      </c>
      <c r="E14">
        <v>-4165</v>
      </c>
      <c r="F14">
        <v>17074</v>
      </c>
      <c r="G14" s="17">
        <v>35207</v>
      </c>
      <c r="K14" s="49"/>
    </row>
    <row r="15" spans="1:15" x14ac:dyDescent="0.25">
      <c r="A15" t="s">
        <v>451</v>
      </c>
      <c r="B15" t="s">
        <v>39</v>
      </c>
      <c r="C15">
        <v>-3500</v>
      </c>
      <c r="D15">
        <v>-22420</v>
      </c>
      <c r="E15">
        <v>-2081</v>
      </c>
      <c r="F15">
        <v>24882</v>
      </c>
      <c r="G15" s="17">
        <v>11618</v>
      </c>
      <c r="K15" s="49"/>
    </row>
    <row r="16" spans="1:15" x14ac:dyDescent="0.25">
      <c r="A16" t="s">
        <v>452</v>
      </c>
      <c r="B16" t="s">
        <v>39</v>
      </c>
      <c r="C16">
        <v>-3847</v>
      </c>
      <c r="D16">
        <v>-27320</v>
      </c>
      <c r="E16">
        <v>-14792</v>
      </c>
      <c r="F16">
        <v>51928</v>
      </c>
      <c r="G16" s="17">
        <v>-19926</v>
      </c>
      <c r="K16" s="49"/>
    </row>
    <row r="17" spans="1:7" x14ac:dyDescent="0.25">
      <c r="A17" t="s">
        <v>346</v>
      </c>
      <c r="B17" t="s">
        <v>43</v>
      </c>
      <c r="C17">
        <v>-58817</v>
      </c>
      <c r="D17">
        <v>-38295</v>
      </c>
      <c r="E17">
        <v>49787</v>
      </c>
      <c r="F17">
        <v>-8416</v>
      </c>
      <c r="G17" s="17">
        <v>-9122</v>
      </c>
    </row>
    <row r="18" spans="1:7" x14ac:dyDescent="0.25">
      <c r="A18" t="s">
        <v>449</v>
      </c>
      <c r="B18" t="s">
        <v>43</v>
      </c>
      <c r="C18">
        <v>-75162</v>
      </c>
      <c r="D18">
        <v>-20960</v>
      </c>
      <c r="E18">
        <v>31752</v>
      </c>
      <c r="F18">
        <v>-2832</v>
      </c>
      <c r="G18" s="17">
        <v>-39348</v>
      </c>
    </row>
    <row r="19" spans="1:7" x14ac:dyDescent="0.25">
      <c r="A19" t="s">
        <v>450</v>
      </c>
      <c r="B19" t="s">
        <v>43</v>
      </c>
      <c r="C19">
        <v>-36841</v>
      </c>
      <c r="D19">
        <v>-22384</v>
      </c>
      <c r="E19">
        <v>25672</v>
      </c>
      <c r="F19">
        <v>-14206</v>
      </c>
      <c r="G19" s="17">
        <v>-14360</v>
      </c>
    </row>
    <row r="20" spans="1:7" x14ac:dyDescent="0.25">
      <c r="A20" t="s">
        <v>451</v>
      </c>
      <c r="B20" t="s">
        <v>43</v>
      </c>
      <c r="C20">
        <v>-27544</v>
      </c>
      <c r="D20">
        <v>-16214</v>
      </c>
      <c r="E20">
        <v>11216</v>
      </c>
      <c r="F20">
        <v>15955</v>
      </c>
      <c r="G20" s="17">
        <v>-22683</v>
      </c>
    </row>
    <row r="21" spans="1:7" x14ac:dyDescent="0.25">
      <c r="A21" t="s">
        <v>452</v>
      </c>
      <c r="B21" t="s">
        <v>43</v>
      </c>
      <c r="C21">
        <v>-55176</v>
      </c>
      <c r="D21">
        <v>-59866</v>
      </c>
      <c r="E21">
        <v>48789</v>
      </c>
      <c r="F21">
        <v>15967</v>
      </c>
      <c r="G21" s="17">
        <v>-48605</v>
      </c>
    </row>
    <row r="22" spans="1:7" x14ac:dyDescent="0.25">
      <c r="A22" t="s">
        <v>346</v>
      </c>
      <c r="B22" t="s">
        <v>47</v>
      </c>
      <c r="C22">
        <v>-8322</v>
      </c>
      <c r="D22">
        <v>-7521</v>
      </c>
      <c r="E22">
        <v>711</v>
      </c>
      <c r="F22">
        <v>3892</v>
      </c>
      <c r="G22" s="17">
        <v>-967</v>
      </c>
    </row>
    <row r="23" spans="1:7" x14ac:dyDescent="0.25">
      <c r="A23" t="s">
        <v>449</v>
      </c>
      <c r="B23" t="s">
        <v>47</v>
      </c>
      <c r="C23">
        <v>-2538</v>
      </c>
      <c r="D23">
        <v>-1328</v>
      </c>
      <c r="E23">
        <v>-21</v>
      </c>
      <c r="F23">
        <v>5072</v>
      </c>
      <c r="G23" s="17">
        <v>960</v>
      </c>
    </row>
    <row r="24" spans="1:7" x14ac:dyDescent="0.25">
      <c r="A24" t="s">
        <v>450</v>
      </c>
      <c r="B24" t="s">
        <v>47</v>
      </c>
      <c r="C24">
        <v>-1567</v>
      </c>
      <c r="D24">
        <v>1162</v>
      </c>
      <c r="E24">
        <v>-2621</v>
      </c>
      <c r="F24">
        <v>1705</v>
      </c>
      <c r="G24" s="17">
        <v>1897</v>
      </c>
    </row>
    <row r="25" spans="1:7" x14ac:dyDescent="0.25">
      <c r="A25" t="s">
        <v>451</v>
      </c>
      <c r="B25" t="s">
        <v>47</v>
      </c>
      <c r="C25">
        <v>-4377</v>
      </c>
      <c r="D25">
        <v>-5259</v>
      </c>
      <c r="E25">
        <v>2900</v>
      </c>
      <c r="F25">
        <v>4022</v>
      </c>
      <c r="G25" s="17">
        <v>-844</v>
      </c>
    </row>
    <row r="26" spans="1:7" x14ac:dyDescent="0.25">
      <c r="A26" t="s">
        <v>452</v>
      </c>
      <c r="B26" t="s">
        <v>47</v>
      </c>
      <c r="C26">
        <v>-3492</v>
      </c>
      <c r="D26">
        <v>235</v>
      </c>
      <c r="E26">
        <v>-4425</v>
      </c>
      <c r="F26">
        <v>3147</v>
      </c>
      <c r="G26" s="17">
        <v>1824</v>
      </c>
    </row>
    <row r="27" spans="1:7" x14ac:dyDescent="0.25">
      <c r="A27" t="s">
        <v>346</v>
      </c>
      <c r="B27" t="s">
        <v>51</v>
      </c>
      <c r="C27">
        <v>-158</v>
      </c>
      <c r="D27">
        <v>-4211</v>
      </c>
      <c r="E27">
        <v>-1338</v>
      </c>
      <c r="F27">
        <v>8131</v>
      </c>
      <c r="G27" s="17">
        <v>1784</v>
      </c>
    </row>
    <row r="28" spans="1:7" x14ac:dyDescent="0.25">
      <c r="A28" t="s">
        <v>449</v>
      </c>
      <c r="B28" t="s">
        <v>51</v>
      </c>
      <c r="C28">
        <v>-163</v>
      </c>
      <c r="D28">
        <v>-20744</v>
      </c>
      <c r="E28">
        <v>8499</v>
      </c>
      <c r="F28">
        <v>9102</v>
      </c>
      <c r="G28" s="17">
        <v>6849</v>
      </c>
    </row>
    <row r="29" spans="1:7" x14ac:dyDescent="0.25">
      <c r="A29" t="s">
        <v>450</v>
      </c>
      <c r="B29" t="s">
        <v>51</v>
      </c>
      <c r="C29">
        <v>-238</v>
      </c>
      <c r="D29">
        <v>-14287</v>
      </c>
      <c r="E29">
        <v>539</v>
      </c>
      <c r="F29">
        <v>12322</v>
      </c>
      <c r="G29" s="17">
        <v>2105</v>
      </c>
    </row>
    <row r="30" spans="1:7" x14ac:dyDescent="0.25">
      <c r="A30" t="s">
        <v>451</v>
      </c>
      <c r="B30" t="s">
        <v>51</v>
      </c>
      <c r="C30">
        <v>-231</v>
      </c>
      <c r="D30">
        <v>-7760</v>
      </c>
      <c r="E30">
        <v>-1999</v>
      </c>
      <c r="F30">
        <v>11796</v>
      </c>
      <c r="G30" s="17">
        <v>-175</v>
      </c>
    </row>
    <row r="31" spans="1:7" x14ac:dyDescent="0.25">
      <c r="A31" t="s">
        <v>452</v>
      </c>
      <c r="B31" t="s">
        <v>51</v>
      </c>
      <c r="C31">
        <v>-223</v>
      </c>
      <c r="D31">
        <v>-5123</v>
      </c>
      <c r="E31">
        <v>-1563</v>
      </c>
      <c r="F31">
        <v>9268</v>
      </c>
      <c r="G31" s="17">
        <v>-2001</v>
      </c>
    </row>
    <row r="32" spans="1:7" x14ac:dyDescent="0.25">
      <c r="A32" t="s">
        <v>346</v>
      </c>
      <c r="B32" t="s">
        <v>59</v>
      </c>
      <c r="C32">
        <v>-6179</v>
      </c>
      <c r="D32">
        <v>-6258</v>
      </c>
      <c r="E32">
        <v>3321</v>
      </c>
      <c r="F32">
        <v>3257</v>
      </c>
      <c r="G32" s="17">
        <v>-1192</v>
      </c>
    </row>
    <row r="33" spans="1:7" x14ac:dyDescent="0.25">
      <c r="A33" t="s">
        <v>449</v>
      </c>
      <c r="B33" t="s">
        <v>59</v>
      </c>
      <c r="C33">
        <v>-2601</v>
      </c>
      <c r="D33">
        <v>-3374</v>
      </c>
      <c r="E33">
        <v>245</v>
      </c>
      <c r="F33">
        <v>3156</v>
      </c>
      <c r="G33" s="17">
        <v>4042</v>
      </c>
    </row>
    <row r="34" spans="1:7" x14ac:dyDescent="0.25">
      <c r="A34" t="s">
        <v>450</v>
      </c>
      <c r="B34" t="s">
        <v>59</v>
      </c>
      <c r="C34">
        <v>-286</v>
      </c>
      <c r="D34">
        <v>563</v>
      </c>
      <c r="E34">
        <v>-4555</v>
      </c>
      <c r="F34">
        <v>5147</v>
      </c>
      <c r="G34" s="17">
        <v>2797</v>
      </c>
    </row>
    <row r="35" spans="1:7" x14ac:dyDescent="0.25">
      <c r="A35" t="s">
        <v>451</v>
      </c>
      <c r="B35" t="s">
        <v>59</v>
      </c>
      <c r="C35">
        <v>-146</v>
      </c>
      <c r="D35">
        <v>101</v>
      </c>
      <c r="E35">
        <v>-6071</v>
      </c>
      <c r="F35">
        <v>7957</v>
      </c>
      <c r="G35" s="17">
        <v>3534</v>
      </c>
    </row>
    <row r="36" spans="1:7" x14ac:dyDescent="0.25">
      <c r="A36" t="s">
        <v>452</v>
      </c>
      <c r="B36" t="s">
        <v>59</v>
      </c>
      <c r="C36">
        <v>-187</v>
      </c>
      <c r="D36">
        <v>-422</v>
      </c>
      <c r="E36">
        <v>-3003</v>
      </c>
      <c r="F36">
        <v>5323</v>
      </c>
      <c r="G36" s="17">
        <v>6487</v>
      </c>
    </row>
    <row r="37" spans="1:7" x14ac:dyDescent="0.25">
      <c r="A37" t="s">
        <v>346</v>
      </c>
      <c r="B37" t="s">
        <v>65</v>
      </c>
      <c r="C37">
        <v>-1769</v>
      </c>
      <c r="D37">
        <v>-10647</v>
      </c>
      <c r="E37">
        <v>-7465</v>
      </c>
      <c r="F37">
        <v>13226</v>
      </c>
      <c r="G37" s="17">
        <v>12256</v>
      </c>
    </row>
    <row r="38" spans="1:7" x14ac:dyDescent="0.25">
      <c r="A38" t="s">
        <v>449</v>
      </c>
      <c r="B38" t="s">
        <v>65</v>
      </c>
      <c r="C38">
        <v>-2010</v>
      </c>
      <c r="D38">
        <v>265</v>
      </c>
      <c r="E38">
        <v>-7809</v>
      </c>
      <c r="F38">
        <v>12792</v>
      </c>
      <c r="G38" s="17">
        <v>20380</v>
      </c>
    </row>
    <row r="39" spans="1:7" x14ac:dyDescent="0.25">
      <c r="A39" t="s">
        <v>450</v>
      </c>
      <c r="B39" t="s">
        <v>65</v>
      </c>
      <c r="C39">
        <v>-4747</v>
      </c>
      <c r="D39">
        <v>-6755</v>
      </c>
      <c r="E39">
        <v>-774</v>
      </c>
      <c r="F39">
        <v>7595</v>
      </c>
      <c r="G39" s="17">
        <v>10951</v>
      </c>
    </row>
    <row r="40" spans="1:7" x14ac:dyDescent="0.25">
      <c r="A40" t="s">
        <v>451</v>
      </c>
      <c r="B40" t="s">
        <v>65</v>
      </c>
      <c r="C40">
        <v>-4174</v>
      </c>
      <c r="D40">
        <v>99</v>
      </c>
      <c r="E40">
        <v>-6668</v>
      </c>
      <c r="F40">
        <v>7330</v>
      </c>
      <c r="G40" s="17">
        <v>8988</v>
      </c>
    </row>
    <row r="41" spans="1:7" x14ac:dyDescent="0.25">
      <c r="A41" t="s">
        <v>452</v>
      </c>
      <c r="B41" t="s">
        <v>65</v>
      </c>
      <c r="C41">
        <v>-2690</v>
      </c>
      <c r="D41">
        <v>-4722</v>
      </c>
      <c r="E41">
        <v>-10188</v>
      </c>
      <c r="F41">
        <v>12681</v>
      </c>
      <c r="G41" s="17">
        <v>13285</v>
      </c>
    </row>
    <row r="42" spans="1:7" x14ac:dyDescent="0.25">
      <c r="A42" t="s">
        <v>346</v>
      </c>
      <c r="B42" t="s">
        <v>70</v>
      </c>
      <c r="C42">
        <v>-1286</v>
      </c>
      <c r="D42">
        <v>-1207</v>
      </c>
      <c r="E42">
        <v>-3377</v>
      </c>
      <c r="F42">
        <v>37146</v>
      </c>
      <c r="G42" s="17">
        <v>0</v>
      </c>
    </row>
    <row r="43" spans="1:7" x14ac:dyDescent="0.25">
      <c r="A43" t="s">
        <v>449</v>
      </c>
      <c r="B43" t="s">
        <v>70</v>
      </c>
      <c r="C43">
        <v>-512</v>
      </c>
      <c r="D43">
        <v>-366</v>
      </c>
      <c r="E43">
        <v>0</v>
      </c>
      <c r="F43">
        <v>21275</v>
      </c>
      <c r="G43" s="17">
        <v>0</v>
      </c>
    </row>
    <row r="44" spans="1:7" x14ac:dyDescent="0.25">
      <c r="A44" t="s">
        <v>450</v>
      </c>
      <c r="B44" t="s">
        <v>70</v>
      </c>
      <c r="C44">
        <v>-636</v>
      </c>
      <c r="D44">
        <v>-462</v>
      </c>
      <c r="E44">
        <v>-2884</v>
      </c>
      <c r="F44">
        <v>39926</v>
      </c>
      <c r="G44" s="17">
        <v>0</v>
      </c>
    </row>
    <row r="45" spans="1:7" x14ac:dyDescent="0.25">
      <c r="A45" t="s">
        <v>451</v>
      </c>
      <c r="B45" t="s">
        <v>70</v>
      </c>
      <c r="C45">
        <v>-423</v>
      </c>
      <c r="D45">
        <v>-396</v>
      </c>
      <c r="E45">
        <v>-141</v>
      </c>
      <c r="F45">
        <v>10879</v>
      </c>
      <c r="G45" s="17">
        <v>0</v>
      </c>
    </row>
    <row r="46" spans="1:7" x14ac:dyDescent="0.25">
      <c r="A46" t="s">
        <v>452</v>
      </c>
      <c r="B46" t="s">
        <v>70</v>
      </c>
      <c r="C46">
        <v>-535</v>
      </c>
      <c r="D46">
        <v>-566</v>
      </c>
      <c r="E46">
        <v>1034</v>
      </c>
      <c r="F46">
        <v>5815</v>
      </c>
      <c r="G46" s="17">
        <v>0</v>
      </c>
    </row>
    <row r="47" spans="1:7" x14ac:dyDescent="0.25">
      <c r="A47" t="s">
        <v>346</v>
      </c>
      <c r="B47" t="s">
        <v>76</v>
      </c>
      <c r="C47">
        <v>-1834</v>
      </c>
      <c r="D47">
        <v>-1516</v>
      </c>
      <c r="E47">
        <v>-120</v>
      </c>
      <c r="F47">
        <v>-71313</v>
      </c>
      <c r="G47" s="17">
        <v>0</v>
      </c>
    </row>
    <row r="48" spans="1:7" x14ac:dyDescent="0.25">
      <c r="A48" t="s">
        <v>449</v>
      </c>
      <c r="B48" t="s">
        <v>76</v>
      </c>
      <c r="C48">
        <v>-1092</v>
      </c>
      <c r="D48">
        <v>-918</v>
      </c>
      <c r="E48">
        <v>757</v>
      </c>
      <c r="F48">
        <v>132518</v>
      </c>
      <c r="G48" s="17">
        <v>0</v>
      </c>
    </row>
    <row r="49" spans="1:7" x14ac:dyDescent="0.25">
      <c r="A49" t="s">
        <v>450</v>
      </c>
      <c r="B49" t="s">
        <v>76</v>
      </c>
      <c r="C49">
        <v>-1016</v>
      </c>
      <c r="D49">
        <v>-977</v>
      </c>
      <c r="E49">
        <v>-1354</v>
      </c>
      <c r="F49">
        <v>68890</v>
      </c>
      <c r="G49" s="17">
        <v>0</v>
      </c>
    </row>
    <row r="50" spans="1:7" x14ac:dyDescent="0.25">
      <c r="A50" t="s">
        <v>451</v>
      </c>
      <c r="B50" t="s">
        <v>76</v>
      </c>
      <c r="C50">
        <v>-1062</v>
      </c>
      <c r="D50">
        <v>-919</v>
      </c>
      <c r="E50">
        <v>-2669</v>
      </c>
      <c r="F50">
        <v>-67913</v>
      </c>
      <c r="G50" s="17">
        <v>0</v>
      </c>
    </row>
    <row r="51" spans="1:7" x14ac:dyDescent="0.25">
      <c r="A51" t="s">
        <v>452</v>
      </c>
      <c r="B51" t="s">
        <v>76</v>
      </c>
      <c r="C51">
        <v>-433</v>
      </c>
      <c r="D51">
        <v>-330</v>
      </c>
      <c r="E51">
        <v>15451</v>
      </c>
      <c r="F51">
        <v>33745</v>
      </c>
      <c r="G51" s="17">
        <v>0</v>
      </c>
    </row>
    <row r="52" spans="1:7" x14ac:dyDescent="0.25">
      <c r="A52" t="s">
        <v>346</v>
      </c>
      <c r="B52" t="s">
        <v>80</v>
      </c>
      <c r="C52">
        <v>-839</v>
      </c>
      <c r="D52">
        <v>-739</v>
      </c>
      <c r="E52">
        <v>0</v>
      </c>
      <c r="F52">
        <v>28803</v>
      </c>
      <c r="G52" s="17">
        <v>0</v>
      </c>
    </row>
    <row r="53" spans="1:7" x14ac:dyDescent="0.25">
      <c r="A53" t="s">
        <v>449</v>
      </c>
      <c r="B53" t="s">
        <v>80</v>
      </c>
      <c r="C53">
        <v>-624</v>
      </c>
      <c r="D53">
        <v>-515</v>
      </c>
      <c r="E53">
        <v>-3845</v>
      </c>
      <c r="F53">
        <v>84464</v>
      </c>
      <c r="G53" s="17">
        <v>0</v>
      </c>
    </row>
    <row r="54" spans="1:7" x14ac:dyDescent="0.25">
      <c r="A54" t="s">
        <v>450</v>
      </c>
      <c r="B54" t="s">
        <v>80</v>
      </c>
      <c r="C54">
        <v>-736</v>
      </c>
      <c r="D54">
        <v>-648</v>
      </c>
      <c r="E54">
        <v>-21</v>
      </c>
      <c r="F54">
        <v>5402</v>
      </c>
      <c r="G54" s="17">
        <v>0</v>
      </c>
    </row>
    <row r="55" spans="1:7" x14ac:dyDescent="0.25">
      <c r="A55" t="s">
        <v>451</v>
      </c>
      <c r="B55" t="s">
        <v>80</v>
      </c>
      <c r="C55">
        <v>-715</v>
      </c>
      <c r="D55">
        <v>-517</v>
      </c>
      <c r="E55">
        <v>-1881</v>
      </c>
      <c r="F55">
        <v>7846</v>
      </c>
      <c r="G55" s="17">
        <v>0</v>
      </c>
    </row>
    <row r="56" spans="1:7" x14ac:dyDescent="0.25">
      <c r="A56" t="s">
        <v>452</v>
      </c>
      <c r="B56" t="s">
        <v>80</v>
      </c>
      <c r="C56">
        <v>-379</v>
      </c>
      <c r="D56">
        <v>432</v>
      </c>
      <c r="E56">
        <v>561</v>
      </c>
      <c r="F56">
        <v>-1547</v>
      </c>
      <c r="G56" s="17">
        <v>0</v>
      </c>
    </row>
    <row r="57" spans="1:7" x14ac:dyDescent="0.25">
      <c r="A57" t="s">
        <v>346</v>
      </c>
      <c r="B57" t="s">
        <v>84</v>
      </c>
      <c r="C57">
        <v>-274</v>
      </c>
      <c r="D57">
        <v>-264</v>
      </c>
      <c r="E57">
        <v>-2515</v>
      </c>
      <c r="F57">
        <v>80657</v>
      </c>
      <c r="G57" s="17">
        <v>0</v>
      </c>
    </row>
    <row r="58" spans="1:7" x14ac:dyDescent="0.25">
      <c r="A58" t="s">
        <v>449</v>
      </c>
      <c r="B58" t="s">
        <v>84</v>
      </c>
      <c r="C58">
        <v>-122</v>
      </c>
      <c r="D58">
        <v>-78</v>
      </c>
      <c r="E58">
        <v>200</v>
      </c>
      <c r="F58">
        <v>-15719</v>
      </c>
      <c r="G58" s="17">
        <v>0</v>
      </c>
    </row>
    <row r="59" spans="1:7" x14ac:dyDescent="0.25">
      <c r="A59" t="s">
        <v>450</v>
      </c>
      <c r="B59" t="s">
        <v>84</v>
      </c>
      <c r="C59">
        <v>-354</v>
      </c>
      <c r="D59">
        <v>-278</v>
      </c>
      <c r="E59">
        <v>0</v>
      </c>
      <c r="F59">
        <v>15652</v>
      </c>
      <c r="G59" s="17">
        <v>0</v>
      </c>
    </row>
    <row r="60" spans="1:7" x14ac:dyDescent="0.25">
      <c r="A60" t="s">
        <v>451</v>
      </c>
      <c r="B60" t="s">
        <v>84</v>
      </c>
      <c r="C60">
        <v>-283</v>
      </c>
      <c r="D60">
        <v>-255</v>
      </c>
      <c r="E60">
        <v>-312</v>
      </c>
      <c r="F60">
        <v>24960</v>
      </c>
      <c r="G60" s="17">
        <v>0</v>
      </c>
    </row>
    <row r="61" spans="1:7" x14ac:dyDescent="0.25">
      <c r="A61" t="s">
        <v>452</v>
      </c>
      <c r="B61" t="s">
        <v>84</v>
      </c>
      <c r="C61">
        <v>-183</v>
      </c>
      <c r="D61">
        <v>-6</v>
      </c>
      <c r="E61">
        <v>-159</v>
      </c>
      <c r="F61">
        <v>-8930</v>
      </c>
      <c r="G61" s="17">
        <v>0</v>
      </c>
    </row>
    <row r="62" spans="1:7" x14ac:dyDescent="0.25">
      <c r="A62" t="s">
        <v>346</v>
      </c>
      <c r="B62" t="s">
        <v>88</v>
      </c>
      <c r="C62">
        <v>-1655</v>
      </c>
      <c r="D62">
        <v>-1605</v>
      </c>
      <c r="E62">
        <v>1182</v>
      </c>
      <c r="F62">
        <v>41295</v>
      </c>
      <c r="G62" s="17">
        <v>0</v>
      </c>
    </row>
    <row r="63" spans="1:7" x14ac:dyDescent="0.25">
      <c r="A63" t="s">
        <v>449</v>
      </c>
      <c r="B63" t="s">
        <v>88</v>
      </c>
      <c r="C63">
        <v>-1748</v>
      </c>
      <c r="D63">
        <v>-1443</v>
      </c>
      <c r="E63">
        <v>2120</v>
      </c>
      <c r="F63">
        <v>1876</v>
      </c>
      <c r="G63" s="17">
        <v>0</v>
      </c>
    </row>
    <row r="64" spans="1:7" x14ac:dyDescent="0.25">
      <c r="A64" t="s">
        <v>450</v>
      </c>
      <c r="B64" t="s">
        <v>88</v>
      </c>
      <c r="C64">
        <v>-1260</v>
      </c>
      <c r="D64">
        <v>-1124</v>
      </c>
      <c r="E64">
        <v>0</v>
      </c>
      <c r="F64">
        <v>4468</v>
      </c>
      <c r="G64" s="17">
        <v>0</v>
      </c>
    </row>
    <row r="65" spans="1:7" x14ac:dyDescent="0.25">
      <c r="A65" t="s">
        <v>451</v>
      </c>
      <c r="B65" t="s">
        <v>88</v>
      </c>
      <c r="C65">
        <v>-823</v>
      </c>
      <c r="D65">
        <v>-719</v>
      </c>
      <c r="E65">
        <v>2293</v>
      </c>
      <c r="F65">
        <v>14740</v>
      </c>
      <c r="G65" s="17">
        <v>0</v>
      </c>
    </row>
    <row r="66" spans="1:7" x14ac:dyDescent="0.25">
      <c r="A66" t="s">
        <v>452</v>
      </c>
      <c r="B66" t="s">
        <v>88</v>
      </c>
      <c r="C66">
        <v>-702</v>
      </c>
      <c r="D66">
        <v>-620</v>
      </c>
      <c r="E66">
        <v>-1909</v>
      </c>
      <c r="F66">
        <v>893</v>
      </c>
      <c r="G66" s="17">
        <v>0</v>
      </c>
    </row>
    <row r="67" spans="1:7" x14ac:dyDescent="0.25">
      <c r="A67" t="s">
        <v>346</v>
      </c>
      <c r="B67" t="s">
        <v>92</v>
      </c>
      <c r="C67">
        <v>-310</v>
      </c>
      <c r="D67">
        <v>-290</v>
      </c>
      <c r="E67">
        <v>504</v>
      </c>
      <c r="F67">
        <v>-3082</v>
      </c>
      <c r="G67" s="17">
        <v>0</v>
      </c>
    </row>
    <row r="68" spans="1:7" x14ac:dyDescent="0.25">
      <c r="A68" t="s">
        <v>449</v>
      </c>
      <c r="B68" t="s">
        <v>92</v>
      </c>
      <c r="C68">
        <v>-296</v>
      </c>
      <c r="D68">
        <v>-257</v>
      </c>
      <c r="E68">
        <v>3611</v>
      </c>
      <c r="F68">
        <v>7865</v>
      </c>
      <c r="G68" s="17">
        <v>0</v>
      </c>
    </row>
    <row r="69" spans="1:7" x14ac:dyDescent="0.25">
      <c r="A69" t="s">
        <v>450</v>
      </c>
      <c r="B69" t="s">
        <v>92</v>
      </c>
      <c r="C69">
        <v>-114</v>
      </c>
      <c r="D69">
        <v>105</v>
      </c>
      <c r="E69">
        <v>2406</v>
      </c>
      <c r="F69">
        <v>8570</v>
      </c>
      <c r="G69" s="17">
        <v>0</v>
      </c>
    </row>
    <row r="70" spans="1:7" x14ac:dyDescent="0.25">
      <c r="A70" t="s">
        <v>451</v>
      </c>
      <c r="B70" t="s">
        <v>92</v>
      </c>
      <c r="C70">
        <v>-177</v>
      </c>
      <c r="D70">
        <v>-156</v>
      </c>
      <c r="E70">
        <v>1407</v>
      </c>
      <c r="F70">
        <v>120</v>
      </c>
      <c r="G70" s="17">
        <v>0</v>
      </c>
    </row>
    <row r="71" spans="1:7" x14ac:dyDescent="0.25">
      <c r="A71" t="s">
        <v>453</v>
      </c>
      <c r="B71" t="s">
        <v>92</v>
      </c>
      <c r="C71">
        <v>-31</v>
      </c>
      <c r="D71">
        <v>-700</v>
      </c>
      <c r="E71">
        <v>1643</v>
      </c>
      <c r="F71">
        <v>-1154</v>
      </c>
      <c r="G71" s="17"/>
    </row>
    <row r="72" spans="1:7" x14ac:dyDescent="0.25">
      <c r="A72" t="s">
        <v>346</v>
      </c>
      <c r="B72" t="s">
        <v>96</v>
      </c>
      <c r="C72">
        <v>-241</v>
      </c>
      <c r="D72">
        <v>673</v>
      </c>
      <c r="E72">
        <v>5520</v>
      </c>
      <c r="F72">
        <v>35267</v>
      </c>
      <c r="G72" s="17">
        <v>0</v>
      </c>
    </row>
    <row r="73" spans="1:7" x14ac:dyDescent="0.25">
      <c r="A73" t="s">
        <v>449</v>
      </c>
      <c r="B73" t="s">
        <v>96</v>
      </c>
      <c r="C73">
        <v>-71</v>
      </c>
      <c r="D73">
        <v>-46</v>
      </c>
      <c r="E73">
        <v>0</v>
      </c>
      <c r="F73">
        <v>-2263</v>
      </c>
      <c r="G73" s="17">
        <v>0</v>
      </c>
    </row>
    <row r="74" spans="1:7" x14ac:dyDescent="0.25">
      <c r="A74" t="s">
        <v>450</v>
      </c>
      <c r="B74" t="s">
        <v>96</v>
      </c>
      <c r="C74">
        <v>-195</v>
      </c>
      <c r="D74">
        <v>-200</v>
      </c>
      <c r="E74">
        <v>6739</v>
      </c>
      <c r="F74">
        <v>17690</v>
      </c>
      <c r="G74" s="17">
        <v>0</v>
      </c>
    </row>
    <row r="75" spans="1:7" x14ac:dyDescent="0.25">
      <c r="A75" t="s">
        <v>451</v>
      </c>
      <c r="B75" t="s">
        <v>96</v>
      </c>
      <c r="C75">
        <v>-116</v>
      </c>
      <c r="D75">
        <v>-130</v>
      </c>
      <c r="E75">
        <v>2959</v>
      </c>
      <c r="F75">
        <v>-6071</v>
      </c>
      <c r="G75" s="17">
        <v>0</v>
      </c>
    </row>
    <row r="76" spans="1:7" x14ac:dyDescent="0.25">
      <c r="A76" t="s">
        <v>452</v>
      </c>
      <c r="B76" t="s">
        <v>96</v>
      </c>
      <c r="C76">
        <v>-147</v>
      </c>
      <c r="D76">
        <v>-121</v>
      </c>
      <c r="E76">
        <v>0</v>
      </c>
      <c r="F76">
        <v>15978</v>
      </c>
      <c r="G76" s="17">
        <v>0</v>
      </c>
    </row>
    <row r="77" spans="1:7" x14ac:dyDescent="0.25">
      <c r="A77" t="s">
        <v>346</v>
      </c>
      <c r="B77" t="s">
        <v>98</v>
      </c>
      <c r="C77">
        <v>-1283</v>
      </c>
      <c r="D77">
        <v>-1250</v>
      </c>
      <c r="E77">
        <v>-37</v>
      </c>
      <c r="F77">
        <v>26746</v>
      </c>
      <c r="G77" s="17">
        <v>0</v>
      </c>
    </row>
    <row r="78" spans="1:7" x14ac:dyDescent="0.25">
      <c r="A78" t="s">
        <v>449</v>
      </c>
      <c r="B78" t="s">
        <v>98</v>
      </c>
      <c r="C78">
        <v>-1143</v>
      </c>
      <c r="D78">
        <v>1712</v>
      </c>
      <c r="E78">
        <v>-12</v>
      </c>
      <c r="F78">
        <v>15540</v>
      </c>
      <c r="G78" s="17">
        <v>0</v>
      </c>
    </row>
    <row r="79" spans="1:7" x14ac:dyDescent="0.25">
      <c r="A79" t="s">
        <v>450</v>
      </c>
      <c r="B79" t="s">
        <v>98</v>
      </c>
      <c r="C79">
        <v>-607</v>
      </c>
      <c r="D79">
        <v>-83</v>
      </c>
      <c r="E79">
        <v>4770</v>
      </c>
      <c r="F79">
        <v>-11879</v>
      </c>
      <c r="G79" s="17">
        <v>0</v>
      </c>
    </row>
    <row r="80" spans="1:7" x14ac:dyDescent="0.25">
      <c r="A80" t="s">
        <v>451</v>
      </c>
      <c r="B80" t="s">
        <v>98</v>
      </c>
      <c r="C80">
        <v>-981</v>
      </c>
      <c r="D80">
        <v>-657</v>
      </c>
      <c r="E80">
        <v>0</v>
      </c>
      <c r="F80">
        <v>2987</v>
      </c>
      <c r="G80" s="17">
        <v>0</v>
      </c>
    </row>
    <row r="81" spans="1:7" x14ac:dyDescent="0.25">
      <c r="A81" t="s">
        <v>452</v>
      </c>
      <c r="B81" t="s">
        <v>98</v>
      </c>
      <c r="C81">
        <v>-885</v>
      </c>
      <c r="D81">
        <v>-387</v>
      </c>
      <c r="E81">
        <v>0</v>
      </c>
      <c r="F81">
        <v>13068</v>
      </c>
      <c r="G81" s="17">
        <v>0</v>
      </c>
    </row>
    <row r="82" spans="1:7" x14ac:dyDescent="0.25">
      <c r="A82" t="s">
        <v>346</v>
      </c>
      <c r="B82" t="s">
        <v>102</v>
      </c>
      <c r="C82">
        <v>-1232</v>
      </c>
      <c r="D82">
        <v>-2912</v>
      </c>
      <c r="E82">
        <v>54</v>
      </c>
      <c r="F82">
        <v>12053</v>
      </c>
      <c r="G82" s="17">
        <v>0</v>
      </c>
    </row>
    <row r="83" spans="1:7" x14ac:dyDescent="0.25">
      <c r="A83" t="s">
        <v>449</v>
      </c>
      <c r="B83" t="s">
        <v>102</v>
      </c>
      <c r="C83">
        <v>-1110</v>
      </c>
      <c r="D83">
        <v>-1057</v>
      </c>
      <c r="E83">
        <v>-710</v>
      </c>
      <c r="F83">
        <v>55469</v>
      </c>
      <c r="G83" s="17">
        <v>0</v>
      </c>
    </row>
    <row r="84" spans="1:7" x14ac:dyDescent="0.25">
      <c r="A84" t="s">
        <v>450</v>
      </c>
      <c r="B84" t="s">
        <v>102</v>
      </c>
      <c r="C84">
        <v>-940</v>
      </c>
      <c r="D84">
        <v>-880</v>
      </c>
      <c r="E84">
        <v>60</v>
      </c>
      <c r="F84">
        <v>12828</v>
      </c>
      <c r="G84" s="17">
        <v>0</v>
      </c>
    </row>
    <row r="85" spans="1:7" x14ac:dyDescent="0.25">
      <c r="A85" t="s">
        <v>451</v>
      </c>
      <c r="B85" t="s">
        <v>102</v>
      </c>
      <c r="C85">
        <v>-666</v>
      </c>
      <c r="D85">
        <v>-655</v>
      </c>
      <c r="E85">
        <v>-175</v>
      </c>
      <c r="F85">
        <v>-10088</v>
      </c>
      <c r="G85" s="17">
        <v>0</v>
      </c>
    </row>
    <row r="86" spans="1:7" x14ac:dyDescent="0.25">
      <c r="A86" t="s">
        <v>452</v>
      </c>
      <c r="B86" t="s">
        <v>102</v>
      </c>
      <c r="C86">
        <v>-258</v>
      </c>
      <c r="D86">
        <v>-222</v>
      </c>
      <c r="E86">
        <v>-3094</v>
      </c>
      <c r="F86">
        <v>12632</v>
      </c>
      <c r="G86" s="17">
        <v>0</v>
      </c>
    </row>
    <row r="87" spans="1:7" x14ac:dyDescent="0.25">
      <c r="A87" t="s">
        <v>346</v>
      </c>
      <c r="B87" t="s">
        <v>105</v>
      </c>
      <c r="C87">
        <v>-486</v>
      </c>
      <c r="D87">
        <v>-485</v>
      </c>
      <c r="E87">
        <v>1505</v>
      </c>
      <c r="F87">
        <v>-7883</v>
      </c>
      <c r="G87" s="17">
        <v>0</v>
      </c>
    </row>
    <row r="88" spans="1:7" x14ac:dyDescent="0.25">
      <c r="A88" t="s">
        <v>449</v>
      </c>
      <c r="B88" t="s">
        <v>105</v>
      </c>
      <c r="C88">
        <v>-426</v>
      </c>
      <c r="D88">
        <v>-425</v>
      </c>
      <c r="E88">
        <v>-2028</v>
      </c>
      <c r="F88">
        <v>-1706</v>
      </c>
      <c r="G88" s="17">
        <v>0</v>
      </c>
    </row>
    <row r="89" spans="1:7" x14ac:dyDescent="0.25">
      <c r="A89" t="s">
        <v>450</v>
      </c>
      <c r="B89" t="s">
        <v>105</v>
      </c>
      <c r="C89">
        <v>-629</v>
      </c>
      <c r="D89">
        <v>-629</v>
      </c>
      <c r="E89">
        <v>2852</v>
      </c>
      <c r="F89">
        <v>34229</v>
      </c>
      <c r="G89" s="17">
        <v>0</v>
      </c>
    </row>
    <row r="90" spans="1:7" x14ac:dyDescent="0.25">
      <c r="A90" t="s">
        <v>451</v>
      </c>
      <c r="B90" t="s">
        <v>105</v>
      </c>
      <c r="C90">
        <v>-411</v>
      </c>
      <c r="D90">
        <v>-411</v>
      </c>
      <c r="E90">
        <v>4452</v>
      </c>
      <c r="F90">
        <v>-13231</v>
      </c>
      <c r="G90" s="17">
        <v>0</v>
      </c>
    </row>
    <row r="91" spans="1:7" x14ac:dyDescent="0.25">
      <c r="A91" t="s">
        <v>452</v>
      </c>
      <c r="B91" t="s">
        <v>105</v>
      </c>
      <c r="C91">
        <v>-395</v>
      </c>
      <c r="D91">
        <v>-394</v>
      </c>
      <c r="E91">
        <v>-368</v>
      </c>
      <c r="F91">
        <v>8756</v>
      </c>
      <c r="G91" s="17">
        <v>0</v>
      </c>
    </row>
    <row r="92" spans="1:7" x14ac:dyDescent="0.25">
      <c r="A92" t="s">
        <v>346</v>
      </c>
      <c r="B92" t="s">
        <v>108</v>
      </c>
      <c r="C92">
        <v>-1008</v>
      </c>
      <c r="D92">
        <v>-859</v>
      </c>
      <c r="E92">
        <v>-16</v>
      </c>
      <c r="F92">
        <v>-39533</v>
      </c>
      <c r="G92" s="17">
        <v>0</v>
      </c>
    </row>
    <row r="93" spans="1:7" x14ac:dyDescent="0.25">
      <c r="A93" t="s">
        <v>449</v>
      </c>
      <c r="B93" t="s">
        <v>108</v>
      </c>
      <c r="C93">
        <v>-712</v>
      </c>
      <c r="D93">
        <v>-392</v>
      </c>
      <c r="E93">
        <v>-3348</v>
      </c>
      <c r="F93">
        <v>183421</v>
      </c>
      <c r="G93" s="17">
        <v>0</v>
      </c>
    </row>
    <row r="94" spans="1:7" x14ac:dyDescent="0.25">
      <c r="A94" t="s">
        <v>450</v>
      </c>
      <c r="B94" t="s">
        <v>108</v>
      </c>
      <c r="C94">
        <v>-1621</v>
      </c>
      <c r="D94">
        <v>-1590</v>
      </c>
      <c r="E94">
        <v>-1886</v>
      </c>
      <c r="F94">
        <v>-56552</v>
      </c>
      <c r="G94" s="17">
        <v>0</v>
      </c>
    </row>
    <row r="95" spans="1:7" x14ac:dyDescent="0.25">
      <c r="A95" t="s">
        <v>451</v>
      </c>
      <c r="B95" t="s">
        <v>108</v>
      </c>
      <c r="C95">
        <v>-3002</v>
      </c>
      <c r="D95">
        <v>-2305</v>
      </c>
      <c r="E95">
        <v>-2986</v>
      </c>
      <c r="F95">
        <v>25603</v>
      </c>
      <c r="G95" s="17">
        <v>0</v>
      </c>
    </row>
    <row r="96" spans="1:7" x14ac:dyDescent="0.25">
      <c r="A96" t="s">
        <v>452</v>
      </c>
      <c r="B96" t="s">
        <v>108</v>
      </c>
      <c r="C96">
        <v>-1005</v>
      </c>
      <c r="D96">
        <v>-706</v>
      </c>
      <c r="E96">
        <v>3887</v>
      </c>
      <c r="F96">
        <v>25076</v>
      </c>
      <c r="G96" s="17">
        <v>0</v>
      </c>
    </row>
    <row r="97" spans="1:7" x14ac:dyDescent="0.25">
      <c r="A97" t="s">
        <v>346</v>
      </c>
      <c r="B97" t="s">
        <v>111</v>
      </c>
      <c r="C97">
        <v>-223</v>
      </c>
      <c r="D97">
        <v>-217</v>
      </c>
      <c r="E97">
        <v>-3161</v>
      </c>
      <c r="F97">
        <v>29818</v>
      </c>
      <c r="G97" s="17">
        <v>0</v>
      </c>
    </row>
    <row r="98" spans="1:7" x14ac:dyDescent="0.25">
      <c r="A98" t="s">
        <v>449</v>
      </c>
      <c r="B98" t="s">
        <v>111</v>
      </c>
      <c r="C98">
        <v>-241</v>
      </c>
      <c r="D98">
        <v>-236</v>
      </c>
      <c r="E98">
        <v>0</v>
      </c>
      <c r="F98">
        <v>1918</v>
      </c>
      <c r="G98" s="17">
        <v>0</v>
      </c>
    </row>
    <row r="99" spans="1:7" x14ac:dyDescent="0.25">
      <c r="A99" t="s">
        <v>450</v>
      </c>
      <c r="B99" t="s">
        <v>111</v>
      </c>
      <c r="C99">
        <v>-326</v>
      </c>
      <c r="D99">
        <v>-321</v>
      </c>
      <c r="E99">
        <v>0</v>
      </c>
      <c r="F99">
        <v>9634</v>
      </c>
      <c r="G99" s="17">
        <v>0</v>
      </c>
    </row>
    <row r="100" spans="1:7" x14ac:dyDescent="0.25">
      <c r="A100" t="s">
        <v>451</v>
      </c>
      <c r="B100" t="s">
        <v>111</v>
      </c>
      <c r="C100">
        <v>-132</v>
      </c>
      <c r="D100">
        <v>-130</v>
      </c>
      <c r="E100">
        <v>0</v>
      </c>
      <c r="F100">
        <v>5904</v>
      </c>
      <c r="G100" s="17">
        <v>0</v>
      </c>
    </row>
    <row r="101" spans="1:7" x14ac:dyDescent="0.25">
      <c r="A101" t="s">
        <v>452</v>
      </c>
      <c r="B101" t="s">
        <v>111</v>
      </c>
      <c r="C101">
        <v>-97</v>
      </c>
      <c r="D101">
        <v>-91</v>
      </c>
      <c r="E101">
        <v>-430</v>
      </c>
      <c r="F101">
        <v>12299</v>
      </c>
      <c r="G101" s="17">
        <v>0</v>
      </c>
    </row>
    <row r="102" spans="1:7" x14ac:dyDescent="0.25">
      <c r="A102" t="s">
        <v>346</v>
      </c>
      <c r="B102" t="s">
        <v>115</v>
      </c>
      <c r="C102">
        <v>-108</v>
      </c>
      <c r="D102">
        <v>-104</v>
      </c>
      <c r="E102">
        <v>28266</v>
      </c>
      <c r="F102">
        <v>11460</v>
      </c>
      <c r="G102" s="17">
        <v>0</v>
      </c>
    </row>
    <row r="103" spans="1:7" x14ac:dyDescent="0.25">
      <c r="A103" t="s">
        <v>449</v>
      </c>
      <c r="B103" t="s">
        <v>115</v>
      </c>
      <c r="C103">
        <v>-106</v>
      </c>
      <c r="D103">
        <v>-725</v>
      </c>
      <c r="E103">
        <v>300</v>
      </c>
      <c r="F103">
        <v>693</v>
      </c>
      <c r="G103" s="17">
        <v>0</v>
      </c>
    </row>
    <row r="104" spans="1:7" x14ac:dyDescent="0.25">
      <c r="A104" t="s">
        <v>450</v>
      </c>
      <c r="B104" t="s">
        <v>115</v>
      </c>
      <c r="C104">
        <v>-39</v>
      </c>
      <c r="D104">
        <v>25883</v>
      </c>
      <c r="E104">
        <v>-112</v>
      </c>
      <c r="F104">
        <v>5116</v>
      </c>
      <c r="G104" s="17">
        <v>0</v>
      </c>
    </row>
    <row r="105" spans="1:7" x14ac:dyDescent="0.25">
      <c r="A105" t="s">
        <v>451</v>
      </c>
      <c r="B105" t="s">
        <v>115</v>
      </c>
      <c r="C105">
        <v>-26</v>
      </c>
      <c r="D105">
        <v>5</v>
      </c>
      <c r="E105">
        <v>170</v>
      </c>
      <c r="F105">
        <v>1320</v>
      </c>
      <c r="G105" s="17">
        <v>0</v>
      </c>
    </row>
    <row r="106" spans="1:7" x14ac:dyDescent="0.25">
      <c r="A106" t="s">
        <v>452</v>
      </c>
      <c r="B106" t="s">
        <v>115</v>
      </c>
      <c r="C106">
        <v>-48</v>
      </c>
      <c r="D106">
        <v>-42</v>
      </c>
      <c r="E106">
        <v>-3416</v>
      </c>
      <c r="F106">
        <v>-3167</v>
      </c>
      <c r="G106" s="17">
        <v>0</v>
      </c>
    </row>
    <row r="107" spans="1:7" x14ac:dyDescent="0.25">
      <c r="A107" t="s">
        <v>346</v>
      </c>
      <c r="B107" t="s">
        <v>118</v>
      </c>
      <c r="C107">
        <v>-17353</v>
      </c>
      <c r="D107">
        <v>-12801</v>
      </c>
      <c r="E107">
        <v>7273</v>
      </c>
      <c r="F107">
        <v>9472</v>
      </c>
      <c r="G107" s="17">
        <v>-1161</v>
      </c>
    </row>
    <row r="108" spans="1:7" x14ac:dyDescent="0.25">
      <c r="A108" t="s">
        <v>449</v>
      </c>
      <c r="B108" t="s">
        <v>118</v>
      </c>
      <c r="C108">
        <v>-17888</v>
      </c>
      <c r="D108">
        <v>-24626</v>
      </c>
      <c r="E108">
        <v>-1778</v>
      </c>
      <c r="F108">
        <v>12278</v>
      </c>
      <c r="G108" s="17">
        <v>74</v>
      </c>
    </row>
    <row r="109" spans="1:7" x14ac:dyDescent="0.25">
      <c r="A109" t="s">
        <v>450</v>
      </c>
      <c r="B109" t="s">
        <v>118</v>
      </c>
      <c r="C109">
        <v>-11621</v>
      </c>
      <c r="D109">
        <v>-19669</v>
      </c>
      <c r="E109">
        <v>1740</v>
      </c>
      <c r="F109">
        <v>26721</v>
      </c>
      <c r="G109" s="17">
        <v>41117</v>
      </c>
    </row>
    <row r="110" spans="1:7" x14ac:dyDescent="0.25">
      <c r="A110" t="s">
        <v>451</v>
      </c>
      <c r="B110" t="s">
        <v>118</v>
      </c>
      <c r="C110">
        <v>-11916</v>
      </c>
      <c r="D110">
        <v>-18495</v>
      </c>
      <c r="E110">
        <v>16054</v>
      </c>
      <c r="F110">
        <v>11587</v>
      </c>
      <c r="G110" s="17">
        <v>12911</v>
      </c>
    </row>
    <row r="111" spans="1:7" x14ac:dyDescent="0.25">
      <c r="A111" t="s">
        <v>452</v>
      </c>
      <c r="B111" t="s">
        <v>118</v>
      </c>
      <c r="C111">
        <v>-20825</v>
      </c>
      <c r="D111">
        <v>-18064</v>
      </c>
      <c r="E111">
        <v>12378</v>
      </c>
      <c r="F111">
        <v>7715</v>
      </c>
      <c r="G111" s="17">
        <v>-8481</v>
      </c>
    </row>
    <row r="112" spans="1:7" x14ac:dyDescent="0.25">
      <c r="A112" t="s">
        <v>346</v>
      </c>
      <c r="B112" t="s">
        <v>125</v>
      </c>
      <c r="C112">
        <v>-761</v>
      </c>
      <c r="D112">
        <v>-578</v>
      </c>
      <c r="E112">
        <v>-934</v>
      </c>
      <c r="F112">
        <v>2845</v>
      </c>
      <c r="G112" s="17">
        <v>5313</v>
      </c>
    </row>
    <row r="113" spans="1:7" x14ac:dyDescent="0.25">
      <c r="A113" t="s">
        <v>449</v>
      </c>
      <c r="B113" t="s">
        <v>125</v>
      </c>
      <c r="C113">
        <v>-802</v>
      </c>
      <c r="D113">
        <v>-539</v>
      </c>
      <c r="E113">
        <v>-1712</v>
      </c>
      <c r="F113">
        <v>1343</v>
      </c>
      <c r="G113" s="17">
        <v>10399</v>
      </c>
    </row>
    <row r="114" spans="1:7" x14ac:dyDescent="0.25">
      <c r="A114" t="s">
        <v>450</v>
      </c>
      <c r="B114" t="s">
        <v>125</v>
      </c>
      <c r="C114">
        <v>-865</v>
      </c>
      <c r="D114">
        <v>-931</v>
      </c>
      <c r="E114">
        <v>-3212</v>
      </c>
      <c r="F114">
        <v>3921</v>
      </c>
      <c r="G114" s="17">
        <v>8284</v>
      </c>
    </row>
    <row r="115" spans="1:7" x14ac:dyDescent="0.25">
      <c r="A115" t="s">
        <v>451</v>
      </c>
      <c r="B115" t="s">
        <v>125</v>
      </c>
      <c r="C115">
        <v>-859</v>
      </c>
      <c r="D115">
        <v>-850</v>
      </c>
      <c r="E115">
        <v>126</v>
      </c>
      <c r="F115">
        <v>-852</v>
      </c>
      <c r="G115" s="17">
        <v>10355</v>
      </c>
    </row>
    <row r="116" spans="1:7" x14ac:dyDescent="0.25">
      <c r="A116" t="s">
        <v>452</v>
      </c>
      <c r="B116" t="s">
        <v>125</v>
      </c>
      <c r="C116">
        <v>-865</v>
      </c>
      <c r="D116">
        <v>-303</v>
      </c>
      <c r="E116">
        <v>-1492</v>
      </c>
      <c r="F116">
        <v>3751</v>
      </c>
      <c r="G116" s="17"/>
    </row>
    <row r="117" spans="1:7" x14ac:dyDescent="0.25">
      <c r="A117" t="s">
        <v>346</v>
      </c>
      <c r="B117" t="s">
        <v>132</v>
      </c>
      <c r="C117">
        <v>-2229</v>
      </c>
      <c r="D117">
        <v>-7824</v>
      </c>
      <c r="E117">
        <v>3546</v>
      </c>
      <c r="F117">
        <v>500</v>
      </c>
      <c r="G117" s="17">
        <v>801</v>
      </c>
    </row>
    <row r="118" spans="1:7" x14ac:dyDescent="0.25">
      <c r="A118" t="s">
        <v>449</v>
      </c>
      <c r="B118" t="s">
        <v>132</v>
      </c>
      <c r="C118">
        <v>-4165</v>
      </c>
      <c r="D118">
        <v>-26447</v>
      </c>
      <c r="E118">
        <v>21796</v>
      </c>
      <c r="F118">
        <v>-3789</v>
      </c>
      <c r="G118" s="17">
        <v>7558</v>
      </c>
    </row>
    <row r="119" spans="1:7" x14ac:dyDescent="0.25">
      <c r="A119" t="s">
        <v>450</v>
      </c>
      <c r="B119" t="s">
        <v>132</v>
      </c>
      <c r="C119">
        <v>-2805</v>
      </c>
      <c r="D119">
        <v>6346</v>
      </c>
      <c r="E119">
        <v>7096</v>
      </c>
      <c r="F119">
        <v>1144</v>
      </c>
      <c r="G119" s="17">
        <v>13709</v>
      </c>
    </row>
    <row r="120" spans="1:7" x14ac:dyDescent="0.25">
      <c r="A120" t="s">
        <v>451</v>
      </c>
      <c r="B120" t="s">
        <v>132</v>
      </c>
      <c r="C120">
        <v>-3678</v>
      </c>
      <c r="D120">
        <v>-33757</v>
      </c>
      <c r="E120">
        <v>33331</v>
      </c>
      <c r="F120">
        <v>1351</v>
      </c>
      <c r="G120" s="17">
        <v>2621</v>
      </c>
    </row>
    <row r="121" spans="1:7" x14ac:dyDescent="0.25">
      <c r="A121" t="s">
        <v>452</v>
      </c>
      <c r="B121" t="s">
        <v>132</v>
      </c>
      <c r="C121">
        <v>-3178</v>
      </c>
      <c r="D121">
        <v>-6011</v>
      </c>
      <c r="E121">
        <v>3117</v>
      </c>
      <c r="F121">
        <v>5104</v>
      </c>
      <c r="G121" s="17">
        <v>6626</v>
      </c>
    </row>
    <row r="122" spans="1:7" x14ac:dyDescent="0.25">
      <c r="A122" t="s">
        <v>346</v>
      </c>
      <c r="B122" t="s">
        <v>139</v>
      </c>
      <c r="C122">
        <v>-1580</v>
      </c>
      <c r="D122">
        <v>-2989</v>
      </c>
      <c r="E122">
        <v>-4293</v>
      </c>
      <c r="F122">
        <v>7887</v>
      </c>
      <c r="G122" s="17">
        <v>12100</v>
      </c>
    </row>
    <row r="123" spans="1:7" x14ac:dyDescent="0.25">
      <c r="A123" t="s">
        <v>449</v>
      </c>
      <c r="B123" t="s">
        <v>139</v>
      </c>
      <c r="C123">
        <v>-1457</v>
      </c>
      <c r="D123">
        <v>3473</v>
      </c>
      <c r="E123">
        <v>-12360</v>
      </c>
      <c r="F123">
        <v>8827</v>
      </c>
      <c r="G123" s="17">
        <v>10114</v>
      </c>
    </row>
    <row r="124" spans="1:7" x14ac:dyDescent="0.25">
      <c r="A124" t="s">
        <v>450</v>
      </c>
      <c r="B124" t="s">
        <v>139</v>
      </c>
      <c r="C124">
        <v>-1531</v>
      </c>
      <c r="D124">
        <v>-3933</v>
      </c>
      <c r="E124">
        <v>-5257</v>
      </c>
      <c r="F124">
        <v>9432</v>
      </c>
      <c r="G124" s="17">
        <v>13588</v>
      </c>
    </row>
    <row r="125" spans="1:7" x14ac:dyDescent="0.25">
      <c r="A125" t="s">
        <v>451</v>
      </c>
      <c r="B125" t="s">
        <v>139</v>
      </c>
      <c r="C125">
        <v>-1265</v>
      </c>
      <c r="D125">
        <v>-4802</v>
      </c>
      <c r="E125">
        <v>-5927</v>
      </c>
      <c r="F125">
        <v>10180</v>
      </c>
      <c r="G125" s="17">
        <v>14454</v>
      </c>
    </row>
    <row r="126" spans="1:7" x14ac:dyDescent="0.25">
      <c r="A126" t="s">
        <v>452</v>
      </c>
      <c r="B126" t="s">
        <v>139</v>
      </c>
      <c r="C126">
        <v>-2158</v>
      </c>
      <c r="D126">
        <v>-6748</v>
      </c>
      <c r="E126">
        <v>-3516</v>
      </c>
      <c r="F126">
        <v>11410</v>
      </c>
      <c r="G126" s="17">
        <v>10951</v>
      </c>
    </row>
    <row r="127" spans="1:7" x14ac:dyDescent="0.25">
      <c r="A127" t="s">
        <v>346</v>
      </c>
      <c r="B127" t="s">
        <v>143</v>
      </c>
      <c r="C127">
        <v>-273</v>
      </c>
      <c r="D127">
        <v>2726</v>
      </c>
      <c r="E127">
        <v>-3685</v>
      </c>
      <c r="F127">
        <v>1930</v>
      </c>
      <c r="G127" s="17">
        <v>5697</v>
      </c>
    </row>
    <row r="128" spans="1:7" x14ac:dyDescent="0.25">
      <c r="A128" t="s">
        <v>449</v>
      </c>
      <c r="B128" t="s">
        <v>143</v>
      </c>
      <c r="C128">
        <v>-533</v>
      </c>
      <c r="D128">
        <v>-1868</v>
      </c>
      <c r="E128">
        <v>-2048</v>
      </c>
      <c r="F128">
        <v>4379</v>
      </c>
      <c r="G128" s="17">
        <v>5554</v>
      </c>
    </row>
    <row r="129" spans="1:7" x14ac:dyDescent="0.25">
      <c r="A129" t="s">
        <v>450</v>
      </c>
      <c r="B129" t="s">
        <v>143</v>
      </c>
      <c r="C129">
        <v>-330</v>
      </c>
      <c r="D129">
        <v>-1223</v>
      </c>
      <c r="E129">
        <v>-1414</v>
      </c>
      <c r="F129">
        <v>3518</v>
      </c>
      <c r="G129" s="17">
        <v>3490</v>
      </c>
    </row>
    <row r="130" spans="1:7" x14ac:dyDescent="0.25">
      <c r="A130" t="s">
        <v>451</v>
      </c>
      <c r="B130" t="s">
        <v>143</v>
      </c>
      <c r="C130">
        <v>-367</v>
      </c>
      <c r="D130">
        <v>-1523</v>
      </c>
      <c r="E130">
        <v>-3995</v>
      </c>
      <c r="F130">
        <v>4129</v>
      </c>
      <c r="G130" s="17">
        <v>5248</v>
      </c>
    </row>
    <row r="131" spans="1:7" x14ac:dyDescent="0.25">
      <c r="A131" t="s">
        <v>452</v>
      </c>
      <c r="B131" t="s">
        <v>143</v>
      </c>
      <c r="C131">
        <v>-269</v>
      </c>
      <c r="D131">
        <v>-4109</v>
      </c>
      <c r="E131">
        <v>-1247</v>
      </c>
      <c r="F131">
        <v>5005</v>
      </c>
      <c r="G131" s="17">
        <v>5481</v>
      </c>
    </row>
    <row r="132" spans="1:7" x14ac:dyDescent="0.25">
      <c r="A132" t="s">
        <v>346</v>
      </c>
      <c r="B132" t="s">
        <v>147</v>
      </c>
      <c r="C132">
        <v>-5534</v>
      </c>
      <c r="D132">
        <v>-2925</v>
      </c>
      <c r="E132">
        <v>7282</v>
      </c>
      <c r="F132">
        <v>-1151</v>
      </c>
      <c r="G132" s="17">
        <v>12</v>
      </c>
    </row>
    <row r="133" spans="1:7" x14ac:dyDescent="0.25">
      <c r="A133" t="s">
        <v>449</v>
      </c>
      <c r="B133" t="s">
        <v>147</v>
      </c>
      <c r="C133">
        <v>-1217</v>
      </c>
      <c r="D133">
        <v>-1118</v>
      </c>
      <c r="E133">
        <v>3480</v>
      </c>
      <c r="F133">
        <v>-2393</v>
      </c>
      <c r="G133" s="17">
        <v>-2113</v>
      </c>
    </row>
    <row r="134" spans="1:7" x14ac:dyDescent="0.25">
      <c r="A134" t="s">
        <v>450</v>
      </c>
      <c r="B134" t="s">
        <v>147</v>
      </c>
      <c r="C134">
        <v>-175</v>
      </c>
      <c r="D134">
        <v>-883</v>
      </c>
      <c r="E134">
        <v>6393</v>
      </c>
      <c r="F134">
        <v>-6551</v>
      </c>
      <c r="G134" s="17">
        <v>4746</v>
      </c>
    </row>
    <row r="135" spans="1:7" x14ac:dyDescent="0.25">
      <c r="A135" t="s">
        <v>451</v>
      </c>
      <c r="B135" t="s">
        <v>147</v>
      </c>
      <c r="C135">
        <v>-294</v>
      </c>
      <c r="D135">
        <v>1143</v>
      </c>
      <c r="E135">
        <v>-369</v>
      </c>
      <c r="F135">
        <v>-3208</v>
      </c>
      <c r="G135" s="17">
        <v>2545</v>
      </c>
    </row>
    <row r="136" spans="1:7" x14ac:dyDescent="0.25">
      <c r="A136" t="s">
        <v>452</v>
      </c>
      <c r="B136" t="s">
        <v>147</v>
      </c>
      <c r="C136">
        <v>-2594</v>
      </c>
      <c r="D136">
        <v>-3101</v>
      </c>
      <c r="E136">
        <v>3400</v>
      </c>
      <c r="F136">
        <v>-2027</v>
      </c>
      <c r="G136" s="17">
        <v>6611</v>
      </c>
    </row>
    <row r="137" spans="1:7" x14ac:dyDescent="0.25">
      <c r="A137" t="s">
        <v>346</v>
      </c>
      <c r="B137" t="s">
        <v>153</v>
      </c>
      <c r="C137">
        <v>-523</v>
      </c>
      <c r="D137">
        <v>-10831</v>
      </c>
      <c r="E137">
        <v>7700</v>
      </c>
      <c r="F137">
        <v>3436</v>
      </c>
      <c r="G137" s="17">
        <v>1189</v>
      </c>
    </row>
    <row r="138" spans="1:7" x14ac:dyDescent="0.25">
      <c r="A138" t="s">
        <v>449</v>
      </c>
      <c r="B138" t="s">
        <v>153</v>
      </c>
      <c r="C138">
        <v>-4465</v>
      </c>
      <c r="D138">
        <v>1549</v>
      </c>
      <c r="E138">
        <v>-8606</v>
      </c>
      <c r="F138">
        <v>7976</v>
      </c>
      <c r="G138" s="17">
        <v>2359</v>
      </c>
    </row>
    <row r="139" spans="1:7" x14ac:dyDescent="0.25">
      <c r="A139" t="s">
        <v>450</v>
      </c>
      <c r="B139" t="s">
        <v>153</v>
      </c>
      <c r="C139">
        <v>-4977</v>
      </c>
      <c r="D139">
        <v>-11255</v>
      </c>
      <c r="E139">
        <v>7877</v>
      </c>
      <c r="F139">
        <v>171</v>
      </c>
      <c r="G139" s="17">
        <v>9840</v>
      </c>
    </row>
    <row r="140" spans="1:7" x14ac:dyDescent="0.25">
      <c r="A140" t="s">
        <v>451</v>
      </c>
      <c r="B140" t="s">
        <v>153</v>
      </c>
      <c r="C140">
        <v>-3911</v>
      </c>
      <c r="D140">
        <v>-8574</v>
      </c>
      <c r="E140">
        <v>2014</v>
      </c>
      <c r="F140">
        <v>10792</v>
      </c>
      <c r="G140" s="17">
        <v>-2949</v>
      </c>
    </row>
    <row r="141" spans="1:7" x14ac:dyDescent="0.25">
      <c r="A141" t="s">
        <v>452</v>
      </c>
      <c r="B141" t="s">
        <v>153</v>
      </c>
      <c r="C141">
        <v>-3067</v>
      </c>
      <c r="D141">
        <v>-5873</v>
      </c>
      <c r="E141">
        <v>6525</v>
      </c>
      <c r="F141">
        <v>-1286</v>
      </c>
      <c r="G141" s="17">
        <v>8680</v>
      </c>
    </row>
    <row r="142" spans="1:7" x14ac:dyDescent="0.25">
      <c r="A142" t="s">
        <v>346</v>
      </c>
      <c r="B142" t="s">
        <v>159</v>
      </c>
      <c r="C142">
        <v>-1474</v>
      </c>
      <c r="D142">
        <v>-8830</v>
      </c>
      <c r="E142">
        <v>4731</v>
      </c>
      <c r="F142">
        <v>5871</v>
      </c>
      <c r="G142" s="17">
        <v>1988</v>
      </c>
    </row>
    <row r="143" spans="1:7" x14ac:dyDescent="0.25">
      <c r="A143" t="s">
        <v>449</v>
      </c>
      <c r="B143" t="s">
        <v>159</v>
      </c>
      <c r="C143">
        <v>-2120</v>
      </c>
      <c r="D143">
        <v>3004</v>
      </c>
      <c r="E143">
        <v>-2706</v>
      </c>
      <c r="F143">
        <v>5092</v>
      </c>
      <c r="G143" s="17">
        <v>455</v>
      </c>
    </row>
    <row r="144" spans="1:7" x14ac:dyDescent="0.25">
      <c r="A144" t="s">
        <v>450</v>
      </c>
      <c r="B144" t="s">
        <v>159</v>
      </c>
      <c r="C144">
        <v>-1649</v>
      </c>
      <c r="D144">
        <v>-4445</v>
      </c>
      <c r="E144">
        <v>686</v>
      </c>
      <c r="F144">
        <v>-656</v>
      </c>
      <c r="G144" s="17">
        <v>4788</v>
      </c>
    </row>
    <row r="145" spans="1:7" x14ac:dyDescent="0.25">
      <c r="A145" t="s">
        <v>451</v>
      </c>
      <c r="B145" t="s">
        <v>159</v>
      </c>
      <c r="C145">
        <v>-1857</v>
      </c>
      <c r="D145">
        <v>-3843</v>
      </c>
      <c r="E145">
        <v>-2171</v>
      </c>
      <c r="F145">
        <v>5349</v>
      </c>
      <c r="G145" s="17">
        <v>-54</v>
      </c>
    </row>
    <row r="146" spans="1:7" x14ac:dyDescent="0.25">
      <c r="A146" t="s">
        <v>452</v>
      </c>
      <c r="B146" t="s">
        <v>159</v>
      </c>
      <c r="C146">
        <v>-2422</v>
      </c>
      <c r="D146">
        <v>-2467</v>
      </c>
      <c r="E146">
        <v>-662</v>
      </c>
      <c r="F146">
        <v>4181</v>
      </c>
      <c r="G146" s="17">
        <v>3879</v>
      </c>
    </row>
    <row r="147" spans="1:7" x14ac:dyDescent="0.25">
      <c r="A147" t="s">
        <v>346</v>
      </c>
      <c r="B147" t="s">
        <v>166</v>
      </c>
      <c r="C147">
        <v>-3979</v>
      </c>
      <c r="D147">
        <v>-6547</v>
      </c>
      <c r="E147">
        <v>-1168</v>
      </c>
      <c r="F147">
        <v>9520</v>
      </c>
      <c r="G147" s="17">
        <v>4373</v>
      </c>
    </row>
    <row r="148" spans="1:7" x14ac:dyDescent="0.25">
      <c r="A148" t="s">
        <v>449</v>
      </c>
      <c r="B148" t="s">
        <v>166</v>
      </c>
      <c r="C148">
        <v>-3215</v>
      </c>
      <c r="D148">
        <v>5757</v>
      </c>
      <c r="E148">
        <v>-9773</v>
      </c>
      <c r="F148">
        <v>5054</v>
      </c>
      <c r="G148" s="17">
        <v>6059</v>
      </c>
    </row>
    <row r="149" spans="1:7" x14ac:dyDescent="0.25">
      <c r="A149" t="s">
        <v>450</v>
      </c>
      <c r="B149" t="s">
        <v>166</v>
      </c>
      <c r="C149">
        <v>-2911</v>
      </c>
      <c r="D149">
        <v>-10413</v>
      </c>
      <c r="E149">
        <v>5365</v>
      </c>
      <c r="F149">
        <v>5840</v>
      </c>
      <c r="G149" s="17">
        <v>2787</v>
      </c>
    </row>
    <row r="150" spans="1:7" x14ac:dyDescent="0.25">
      <c r="A150" t="s">
        <v>451</v>
      </c>
      <c r="B150" t="s">
        <v>166</v>
      </c>
      <c r="C150">
        <v>-3018</v>
      </c>
      <c r="D150">
        <v>-8144</v>
      </c>
      <c r="E150">
        <v>3037</v>
      </c>
      <c r="F150">
        <v>6340</v>
      </c>
      <c r="G150" s="17">
        <v>901</v>
      </c>
    </row>
    <row r="151" spans="1:7" x14ac:dyDescent="0.25">
      <c r="A151" t="s">
        <v>452</v>
      </c>
      <c r="B151" t="s">
        <v>166</v>
      </c>
      <c r="C151">
        <v>-3233</v>
      </c>
      <c r="D151">
        <v>-3845</v>
      </c>
      <c r="E151">
        <v>-514</v>
      </c>
      <c r="F151">
        <v>3899</v>
      </c>
      <c r="G151" s="17">
        <v>2153</v>
      </c>
    </row>
    <row r="152" spans="1:7" x14ac:dyDescent="0.25">
      <c r="A152" t="s">
        <v>346</v>
      </c>
      <c r="B152" t="s">
        <v>172</v>
      </c>
      <c r="C152">
        <v>-253</v>
      </c>
      <c r="D152">
        <v>608</v>
      </c>
      <c r="E152">
        <v>-329</v>
      </c>
      <c r="F152">
        <v>-152</v>
      </c>
      <c r="G152" s="17">
        <v>1039</v>
      </c>
    </row>
    <row r="153" spans="1:7" x14ac:dyDescent="0.25">
      <c r="A153" t="s">
        <v>449</v>
      </c>
      <c r="B153" t="s">
        <v>172</v>
      </c>
      <c r="C153">
        <v>-3453</v>
      </c>
      <c r="D153">
        <v>-4031</v>
      </c>
      <c r="E153">
        <v>7225</v>
      </c>
      <c r="F153">
        <v>-3609</v>
      </c>
      <c r="G153" s="17">
        <v>2345</v>
      </c>
    </row>
    <row r="154" spans="1:7" x14ac:dyDescent="0.25">
      <c r="A154" t="s">
        <v>450</v>
      </c>
      <c r="B154" t="s">
        <v>172</v>
      </c>
      <c r="C154">
        <v>-2153</v>
      </c>
      <c r="D154">
        <v>-971</v>
      </c>
      <c r="E154">
        <v>10124</v>
      </c>
      <c r="F154">
        <v>-9012</v>
      </c>
      <c r="G154" s="17">
        <v>6366</v>
      </c>
    </row>
    <row r="155" spans="1:7" x14ac:dyDescent="0.25">
      <c r="A155" t="s">
        <v>451</v>
      </c>
      <c r="B155" t="s">
        <v>172</v>
      </c>
      <c r="C155">
        <v>-2129</v>
      </c>
      <c r="D155">
        <v>-614</v>
      </c>
      <c r="E155">
        <v>3593</v>
      </c>
      <c r="F155">
        <v>-2226</v>
      </c>
      <c r="G155" s="17">
        <v>-6550</v>
      </c>
    </row>
    <row r="156" spans="1:7" x14ac:dyDescent="0.25">
      <c r="A156" t="s">
        <v>452</v>
      </c>
      <c r="B156" t="s">
        <v>172</v>
      </c>
      <c r="C156">
        <v>-53</v>
      </c>
      <c r="D156">
        <v>182</v>
      </c>
      <c r="E156">
        <v>864</v>
      </c>
      <c r="F156">
        <v>-969</v>
      </c>
      <c r="G156" s="17">
        <v>1027</v>
      </c>
    </row>
    <row r="157" spans="1:7" x14ac:dyDescent="0.25">
      <c r="A157" t="s">
        <v>346</v>
      </c>
      <c r="B157" t="s">
        <v>176</v>
      </c>
      <c r="C157">
        <v>-9</v>
      </c>
      <c r="D157">
        <v>-9</v>
      </c>
      <c r="E157">
        <v>1743</v>
      </c>
      <c r="F157">
        <v>-743</v>
      </c>
      <c r="G157" s="17">
        <v>-310</v>
      </c>
    </row>
    <row r="158" spans="1:7" x14ac:dyDescent="0.25">
      <c r="A158" t="s">
        <v>449</v>
      </c>
      <c r="B158" t="s">
        <v>176</v>
      </c>
      <c r="C158">
        <v>-15</v>
      </c>
      <c r="D158">
        <v>-15</v>
      </c>
      <c r="E158">
        <v>436</v>
      </c>
      <c r="F158">
        <v>-2027</v>
      </c>
      <c r="G158" s="17">
        <v>5196</v>
      </c>
    </row>
    <row r="159" spans="1:7" x14ac:dyDescent="0.25">
      <c r="A159" t="s">
        <v>450</v>
      </c>
      <c r="B159" t="s">
        <v>176</v>
      </c>
      <c r="C159">
        <v>-22</v>
      </c>
      <c r="D159">
        <v>-22</v>
      </c>
      <c r="E159">
        <v>335</v>
      </c>
      <c r="F159">
        <v>1349</v>
      </c>
      <c r="G159" s="17">
        <v>-3967</v>
      </c>
    </row>
    <row r="160" spans="1:7" x14ac:dyDescent="0.25">
      <c r="A160" t="s">
        <v>451</v>
      </c>
      <c r="B160" t="s">
        <v>176</v>
      </c>
      <c r="C160">
        <v>-7</v>
      </c>
      <c r="D160">
        <v>-7</v>
      </c>
      <c r="E160">
        <v>176</v>
      </c>
      <c r="F160">
        <v>-13</v>
      </c>
      <c r="G160" s="17">
        <v>-321</v>
      </c>
    </row>
    <row r="161" spans="1:7" x14ac:dyDescent="0.25">
      <c r="A161" t="s">
        <v>452</v>
      </c>
      <c r="B161" t="s">
        <v>176</v>
      </c>
      <c r="C161">
        <v>-4</v>
      </c>
      <c r="D161">
        <v>-4</v>
      </c>
      <c r="E161">
        <v>-170</v>
      </c>
      <c r="F161">
        <v>-233</v>
      </c>
      <c r="G161" s="17">
        <v>237</v>
      </c>
    </row>
    <row r="162" spans="1:7" x14ac:dyDescent="0.25">
      <c r="A162" t="s">
        <v>346</v>
      </c>
      <c r="B162" t="s">
        <v>179</v>
      </c>
      <c r="C162">
        <v>-28</v>
      </c>
      <c r="D162">
        <v>-28</v>
      </c>
      <c r="E162">
        <v>1765</v>
      </c>
      <c r="F162">
        <v>-4553</v>
      </c>
      <c r="G162" s="17">
        <v>537</v>
      </c>
    </row>
    <row r="163" spans="1:7" x14ac:dyDescent="0.25">
      <c r="A163" t="s">
        <v>449</v>
      </c>
      <c r="B163" t="s">
        <v>179</v>
      </c>
      <c r="C163">
        <v>-36</v>
      </c>
      <c r="D163">
        <v>-35</v>
      </c>
      <c r="E163">
        <v>-8254</v>
      </c>
      <c r="F163">
        <v>6732</v>
      </c>
      <c r="G163" s="17">
        <v>2200</v>
      </c>
    </row>
    <row r="164" spans="1:7" x14ac:dyDescent="0.25">
      <c r="A164" t="s">
        <v>450</v>
      </c>
      <c r="B164" t="s">
        <v>179</v>
      </c>
      <c r="C164">
        <v>-25</v>
      </c>
      <c r="D164">
        <v>-25</v>
      </c>
      <c r="E164">
        <v>10088</v>
      </c>
      <c r="F164">
        <v>-3070</v>
      </c>
      <c r="G164" s="17">
        <v>289</v>
      </c>
    </row>
    <row r="165" spans="1:7" x14ac:dyDescent="0.25">
      <c r="A165" t="s">
        <v>451</v>
      </c>
      <c r="B165" t="s">
        <v>179</v>
      </c>
      <c r="C165">
        <v>-23</v>
      </c>
      <c r="D165">
        <v>-23</v>
      </c>
      <c r="E165">
        <v>3953</v>
      </c>
      <c r="F165">
        <v>-4631</v>
      </c>
      <c r="G165" s="17">
        <v>266</v>
      </c>
    </row>
    <row r="166" spans="1:7" x14ac:dyDescent="0.25">
      <c r="A166" t="s">
        <v>452</v>
      </c>
      <c r="B166" t="s">
        <v>179</v>
      </c>
      <c r="C166">
        <v>-28</v>
      </c>
      <c r="D166">
        <v>-28</v>
      </c>
      <c r="E166">
        <v>1661</v>
      </c>
      <c r="F166">
        <v>-844</v>
      </c>
      <c r="G166" s="17">
        <v>149</v>
      </c>
    </row>
    <row r="167" spans="1:7" x14ac:dyDescent="0.25">
      <c r="A167" t="s">
        <v>346</v>
      </c>
      <c r="B167" t="s">
        <v>182</v>
      </c>
      <c r="C167">
        <v>-8</v>
      </c>
      <c r="D167">
        <v>-8</v>
      </c>
      <c r="E167">
        <v>1728</v>
      </c>
      <c r="F167">
        <v>-4356</v>
      </c>
      <c r="G167" s="17">
        <v>526</v>
      </c>
    </row>
    <row r="168" spans="1:7" x14ac:dyDescent="0.25">
      <c r="A168" t="s">
        <v>449</v>
      </c>
      <c r="B168" t="s">
        <v>182</v>
      </c>
      <c r="C168">
        <v>-22</v>
      </c>
      <c r="D168">
        <v>-22</v>
      </c>
      <c r="E168">
        <v>-1428</v>
      </c>
      <c r="F168">
        <v>3742</v>
      </c>
      <c r="G168" s="17">
        <v>981</v>
      </c>
    </row>
    <row r="169" spans="1:7" x14ac:dyDescent="0.25">
      <c r="A169" t="s">
        <v>450</v>
      </c>
      <c r="B169" t="s">
        <v>182</v>
      </c>
      <c r="C169">
        <v>-6</v>
      </c>
      <c r="D169">
        <v>-6</v>
      </c>
      <c r="E169">
        <v>4246</v>
      </c>
      <c r="F169">
        <v>-3750</v>
      </c>
      <c r="G169" s="17">
        <v>1401</v>
      </c>
    </row>
    <row r="170" spans="1:7" x14ac:dyDescent="0.25">
      <c r="A170" t="s">
        <v>451</v>
      </c>
      <c r="B170" t="s">
        <v>182</v>
      </c>
      <c r="C170">
        <v>-14</v>
      </c>
      <c r="D170">
        <v>-13</v>
      </c>
      <c r="E170">
        <v>433</v>
      </c>
      <c r="F170">
        <v>-572</v>
      </c>
      <c r="G170" s="17">
        <v>975</v>
      </c>
    </row>
    <row r="171" spans="1:7" x14ac:dyDescent="0.25">
      <c r="A171" t="s">
        <v>452</v>
      </c>
      <c r="B171" t="s">
        <v>182</v>
      </c>
      <c r="C171">
        <v>-9</v>
      </c>
      <c r="D171">
        <v>-9</v>
      </c>
      <c r="E171">
        <v>0</v>
      </c>
      <c r="F171">
        <v>-341</v>
      </c>
      <c r="G171" s="17">
        <v>623</v>
      </c>
    </row>
    <row r="172" spans="1:7" x14ac:dyDescent="0.25">
      <c r="A172" t="s">
        <v>346</v>
      </c>
      <c r="B172" t="s">
        <v>185</v>
      </c>
      <c r="C172">
        <v>-24</v>
      </c>
      <c r="D172">
        <v>-21</v>
      </c>
      <c r="E172">
        <v>0</v>
      </c>
      <c r="F172">
        <v>-1189</v>
      </c>
      <c r="G172" s="17">
        <v>950</v>
      </c>
    </row>
    <row r="173" spans="1:7" x14ac:dyDescent="0.25">
      <c r="A173" t="s">
        <v>449</v>
      </c>
      <c r="B173" t="s">
        <v>185</v>
      </c>
      <c r="C173">
        <v>-2</v>
      </c>
      <c r="D173">
        <v>-1</v>
      </c>
      <c r="E173">
        <v>2939</v>
      </c>
      <c r="F173">
        <v>-1669</v>
      </c>
      <c r="G173" s="17">
        <v>302</v>
      </c>
    </row>
    <row r="174" spans="1:7" x14ac:dyDescent="0.25">
      <c r="A174" t="s">
        <v>450</v>
      </c>
      <c r="B174" t="s">
        <v>185</v>
      </c>
      <c r="C174">
        <v>-1</v>
      </c>
      <c r="D174">
        <v>1</v>
      </c>
      <c r="E174">
        <v>1847</v>
      </c>
      <c r="F174">
        <v>-1823</v>
      </c>
      <c r="G174" s="17">
        <v>737</v>
      </c>
    </row>
    <row r="175" spans="1:7" x14ac:dyDescent="0.25">
      <c r="A175" t="s">
        <v>451</v>
      </c>
      <c r="B175" t="s">
        <v>185</v>
      </c>
      <c r="C175">
        <v>-1</v>
      </c>
      <c r="D175">
        <v>0</v>
      </c>
      <c r="E175">
        <v>0</v>
      </c>
      <c r="F175">
        <v>-96</v>
      </c>
      <c r="G175" s="17">
        <v>154</v>
      </c>
    </row>
    <row r="176" spans="1:7" x14ac:dyDescent="0.25">
      <c r="A176" t="s">
        <v>452</v>
      </c>
      <c r="B176" t="s">
        <v>185</v>
      </c>
      <c r="C176">
        <v>0</v>
      </c>
      <c r="D176">
        <v>1</v>
      </c>
      <c r="E176">
        <v>125</v>
      </c>
      <c r="F176">
        <v>22</v>
      </c>
      <c r="G176" s="17">
        <v>305</v>
      </c>
    </row>
    <row r="177" spans="1:7" x14ac:dyDescent="0.25">
      <c r="A177" t="s">
        <v>346</v>
      </c>
      <c r="B177" t="s">
        <v>188</v>
      </c>
      <c r="C177">
        <v>-67</v>
      </c>
      <c r="D177">
        <v>-83</v>
      </c>
      <c r="E177">
        <v>312</v>
      </c>
      <c r="F177">
        <v>2175</v>
      </c>
      <c r="G177" s="17">
        <v>1516</v>
      </c>
    </row>
    <row r="178" spans="1:7" x14ac:dyDescent="0.25">
      <c r="A178" t="s">
        <v>449</v>
      </c>
      <c r="B178" t="s">
        <v>188</v>
      </c>
      <c r="C178">
        <v>-58</v>
      </c>
      <c r="D178">
        <v>-63</v>
      </c>
      <c r="E178">
        <v>2981</v>
      </c>
      <c r="F178">
        <v>-3063</v>
      </c>
      <c r="G178" s="17">
        <v>3652</v>
      </c>
    </row>
    <row r="179" spans="1:7" x14ac:dyDescent="0.25">
      <c r="A179" t="s">
        <v>450</v>
      </c>
      <c r="B179" t="s">
        <v>188</v>
      </c>
      <c r="C179">
        <v>-29</v>
      </c>
      <c r="D179">
        <v>-40</v>
      </c>
      <c r="E179">
        <v>15127</v>
      </c>
      <c r="F179">
        <v>-13359</v>
      </c>
      <c r="G179" s="17">
        <v>-1706</v>
      </c>
    </row>
    <row r="180" spans="1:7" x14ac:dyDescent="0.25">
      <c r="A180" t="s">
        <v>451</v>
      </c>
      <c r="B180" t="s">
        <v>188</v>
      </c>
      <c r="C180">
        <v>-12</v>
      </c>
      <c r="D180">
        <v>-14</v>
      </c>
      <c r="E180">
        <v>2383</v>
      </c>
      <c r="F180">
        <v>-2115</v>
      </c>
      <c r="G180" s="17">
        <v>461</v>
      </c>
    </row>
    <row r="181" spans="1:7" x14ac:dyDescent="0.25">
      <c r="A181" t="s">
        <v>452</v>
      </c>
      <c r="B181" t="s">
        <v>188</v>
      </c>
      <c r="C181">
        <v>-4</v>
      </c>
      <c r="D181">
        <v>-14</v>
      </c>
      <c r="E181">
        <v>314</v>
      </c>
      <c r="F181">
        <v>-602</v>
      </c>
      <c r="G181" s="17">
        <v>400</v>
      </c>
    </row>
    <row r="182" spans="1:7" x14ac:dyDescent="0.25">
      <c r="A182" t="s">
        <v>346</v>
      </c>
      <c r="B182" t="s">
        <v>191</v>
      </c>
      <c r="C182">
        <v>-2</v>
      </c>
      <c r="D182">
        <v>479</v>
      </c>
      <c r="E182">
        <v>-301</v>
      </c>
      <c r="F182">
        <v>-128</v>
      </c>
      <c r="G182" s="17">
        <v>7</v>
      </c>
    </row>
    <row r="183" spans="1:7" x14ac:dyDescent="0.25">
      <c r="A183" t="s">
        <v>449</v>
      </c>
      <c r="B183" t="s">
        <v>191</v>
      </c>
      <c r="C183">
        <v>-8</v>
      </c>
      <c r="D183">
        <v>-1451</v>
      </c>
      <c r="E183">
        <v>-1039</v>
      </c>
      <c r="F183">
        <v>2815</v>
      </c>
      <c r="G183" s="17">
        <v>-2796</v>
      </c>
    </row>
    <row r="184" spans="1:7" x14ac:dyDescent="0.25">
      <c r="A184" t="s">
        <v>450</v>
      </c>
      <c r="B184" t="s">
        <v>191</v>
      </c>
      <c r="C184">
        <v>-10</v>
      </c>
      <c r="D184">
        <v>-375</v>
      </c>
      <c r="E184">
        <v>-618</v>
      </c>
      <c r="F184">
        <v>872</v>
      </c>
      <c r="G184" s="17">
        <v>-613</v>
      </c>
    </row>
    <row r="185" spans="1:7" x14ac:dyDescent="0.25">
      <c r="A185" t="s">
        <v>451</v>
      </c>
      <c r="B185" t="s">
        <v>191</v>
      </c>
      <c r="C185">
        <v>-41</v>
      </c>
      <c r="D185">
        <v>-218</v>
      </c>
      <c r="E185">
        <v>572</v>
      </c>
      <c r="F185">
        <v>27</v>
      </c>
      <c r="G185" s="17">
        <v>353</v>
      </c>
    </row>
    <row r="186" spans="1:7" x14ac:dyDescent="0.25">
      <c r="A186" t="s">
        <v>452</v>
      </c>
      <c r="B186" t="s">
        <v>191</v>
      </c>
      <c r="C186">
        <v>-11</v>
      </c>
      <c r="D186">
        <v>-87</v>
      </c>
      <c r="E186">
        <v>-91</v>
      </c>
      <c r="F186">
        <v>-16</v>
      </c>
      <c r="G186" s="17">
        <v>533</v>
      </c>
    </row>
    <row r="187" spans="1:7" x14ac:dyDescent="0.25">
      <c r="A187" t="s">
        <v>346</v>
      </c>
      <c r="B187" t="s">
        <v>194</v>
      </c>
      <c r="C187">
        <v>-38</v>
      </c>
      <c r="D187">
        <v>226</v>
      </c>
      <c r="E187">
        <v>-221</v>
      </c>
      <c r="F187">
        <v>38</v>
      </c>
      <c r="G187" s="17">
        <v>-94</v>
      </c>
    </row>
    <row r="188" spans="1:7" x14ac:dyDescent="0.25">
      <c r="A188" t="s">
        <v>449</v>
      </c>
      <c r="B188" t="s">
        <v>194</v>
      </c>
      <c r="C188">
        <v>-31</v>
      </c>
      <c r="D188">
        <v>1037</v>
      </c>
      <c r="E188">
        <v>1306</v>
      </c>
      <c r="F188">
        <v>-2364</v>
      </c>
      <c r="G188" s="17">
        <v>2670</v>
      </c>
    </row>
    <row r="189" spans="1:7" x14ac:dyDescent="0.25">
      <c r="A189" t="s">
        <v>450</v>
      </c>
      <c r="B189" t="s">
        <v>194</v>
      </c>
      <c r="C189">
        <v>-54</v>
      </c>
      <c r="D189">
        <v>-1549</v>
      </c>
      <c r="E189">
        <v>1856</v>
      </c>
      <c r="F189">
        <v>-376</v>
      </c>
      <c r="G189" s="17">
        <v>1388</v>
      </c>
    </row>
    <row r="190" spans="1:7" x14ac:dyDescent="0.25">
      <c r="A190" t="s">
        <v>451</v>
      </c>
      <c r="B190" t="s">
        <v>194</v>
      </c>
      <c r="C190">
        <v>-16</v>
      </c>
      <c r="D190">
        <v>-177</v>
      </c>
      <c r="E190">
        <v>662</v>
      </c>
      <c r="F190">
        <v>-461</v>
      </c>
      <c r="G190" s="17">
        <v>1060</v>
      </c>
    </row>
    <row r="191" spans="1:7" x14ac:dyDescent="0.25">
      <c r="A191" t="s">
        <v>452</v>
      </c>
      <c r="B191" t="s">
        <v>194</v>
      </c>
      <c r="C191">
        <v>-111</v>
      </c>
      <c r="D191">
        <v>-263</v>
      </c>
      <c r="E191">
        <v>-48</v>
      </c>
      <c r="F191">
        <v>155</v>
      </c>
      <c r="G191" s="17">
        <v>566</v>
      </c>
    </row>
    <row r="192" spans="1:7" x14ac:dyDescent="0.25">
      <c r="A192" t="s">
        <v>346</v>
      </c>
      <c r="B192" t="s">
        <v>197</v>
      </c>
      <c r="C192">
        <v>-39</v>
      </c>
      <c r="D192">
        <v>1051</v>
      </c>
      <c r="E192">
        <v>-715</v>
      </c>
      <c r="F192">
        <v>1725</v>
      </c>
      <c r="G192" s="17">
        <v>134</v>
      </c>
    </row>
    <row r="193" spans="1:7" x14ac:dyDescent="0.25">
      <c r="A193" t="s">
        <v>449</v>
      </c>
      <c r="B193" t="s">
        <v>197</v>
      </c>
      <c r="C193">
        <v>-40</v>
      </c>
      <c r="D193">
        <v>2585</v>
      </c>
      <c r="E193">
        <v>-1133</v>
      </c>
      <c r="F193">
        <v>-2206</v>
      </c>
      <c r="G193" s="17">
        <v>2296</v>
      </c>
    </row>
    <row r="194" spans="1:7" x14ac:dyDescent="0.25">
      <c r="A194" t="s">
        <v>450</v>
      </c>
      <c r="B194" t="s">
        <v>197</v>
      </c>
      <c r="C194">
        <v>-26</v>
      </c>
      <c r="D194">
        <v>-2768</v>
      </c>
      <c r="E194">
        <v>5331</v>
      </c>
      <c r="F194">
        <v>-1966</v>
      </c>
      <c r="G194" s="17">
        <v>3365</v>
      </c>
    </row>
    <row r="195" spans="1:7" x14ac:dyDescent="0.25">
      <c r="A195" t="s">
        <v>451</v>
      </c>
      <c r="B195" t="s">
        <v>197</v>
      </c>
      <c r="C195">
        <v>-12</v>
      </c>
      <c r="D195">
        <v>-19</v>
      </c>
      <c r="E195">
        <v>332</v>
      </c>
      <c r="F195">
        <v>-504</v>
      </c>
      <c r="G195" s="17">
        <v>1316</v>
      </c>
    </row>
    <row r="196" spans="1:7" x14ac:dyDescent="0.25">
      <c r="A196" t="s">
        <v>452</v>
      </c>
      <c r="B196" t="s">
        <v>197</v>
      </c>
      <c r="C196">
        <v>-50</v>
      </c>
      <c r="D196">
        <v>-9</v>
      </c>
      <c r="E196">
        <v>114</v>
      </c>
      <c r="F196">
        <v>-245</v>
      </c>
      <c r="G196" s="17">
        <v>692</v>
      </c>
    </row>
    <row r="197" spans="1:7" x14ac:dyDescent="0.25">
      <c r="A197" t="s">
        <v>346</v>
      </c>
      <c r="B197" t="s">
        <v>200</v>
      </c>
      <c r="C197">
        <v>-129</v>
      </c>
      <c r="D197">
        <v>550</v>
      </c>
      <c r="E197">
        <v>-61</v>
      </c>
      <c r="F197">
        <v>-1131</v>
      </c>
      <c r="G197" s="17">
        <v>1348</v>
      </c>
    </row>
    <row r="198" spans="1:7" x14ac:dyDescent="0.25">
      <c r="A198" t="s">
        <v>449</v>
      </c>
      <c r="B198" t="s">
        <v>200</v>
      </c>
      <c r="C198">
        <v>-148</v>
      </c>
      <c r="D198">
        <v>237</v>
      </c>
      <c r="E198">
        <v>1848</v>
      </c>
      <c r="F198">
        <v>-3904</v>
      </c>
      <c r="G198" s="17">
        <v>4277</v>
      </c>
    </row>
    <row r="199" spans="1:7" x14ac:dyDescent="0.25">
      <c r="A199" t="s">
        <v>450</v>
      </c>
      <c r="B199" t="s">
        <v>200</v>
      </c>
      <c r="C199">
        <v>-38</v>
      </c>
      <c r="D199">
        <v>10</v>
      </c>
      <c r="E199">
        <v>-277</v>
      </c>
      <c r="F199">
        <v>1225</v>
      </c>
      <c r="G199" s="17">
        <v>2144</v>
      </c>
    </row>
    <row r="200" spans="1:7" x14ac:dyDescent="0.25">
      <c r="A200" t="s">
        <v>451</v>
      </c>
      <c r="B200" t="s">
        <v>200</v>
      </c>
      <c r="C200">
        <v>-89</v>
      </c>
      <c r="D200">
        <v>-334</v>
      </c>
      <c r="E200">
        <v>2101</v>
      </c>
      <c r="F200">
        <v>-780</v>
      </c>
      <c r="G200" s="17">
        <v>504</v>
      </c>
    </row>
    <row r="201" spans="1:7" x14ac:dyDescent="0.25">
      <c r="A201" t="s">
        <v>452</v>
      </c>
      <c r="B201" t="s">
        <v>200</v>
      </c>
      <c r="C201">
        <v>-228</v>
      </c>
      <c r="D201">
        <v>-1413</v>
      </c>
      <c r="E201">
        <v>2693</v>
      </c>
      <c r="F201">
        <v>-1646</v>
      </c>
      <c r="G201" s="17">
        <v>4909</v>
      </c>
    </row>
    <row r="202" spans="1:7" x14ac:dyDescent="0.25">
      <c r="A202" t="s">
        <v>346</v>
      </c>
      <c r="B202" t="s">
        <v>203</v>
      </c>
      <c r="C202">
        <v>-24</v>
      </c>
      <c r="D202">
        <v>81</v>
      </c>
      <c r="E202">
        <v>-182</v>
      </c>
      <c r="F202">
        <v>-186</v>
      </c>
      <c r="G202" s="17">
        <v>26</v>
      </c>
    </row>
    <row r="203" spans="1:7" x14ac:dyDescent="0.25">
      <c r="A203" t="s">
        <v>449</v>
      </c>
      <c r="B203" t="s">
        <v>203</v>
      </c>
      <c r="C203">
        <v>-85</v>
      </c>
      <c r="D203">
        <v>-146</v>
      </c>
      <c r="E203">
        <v>1572</v>
      </c>
      <c r="F203">
        <v>-2566</v>
      </c>
      <c r="G203" s="17">
        <v>3507</v>
      </c>
    </row>
    <row r="204" spans="1:7" x14ac:dyDescent="0.25">
      <c r="A204" t="s">
        <v>450</v>
      </c>
      <c r="B204" t="s">
        <v>203</v>
      </c>
      <c r="C204">
        <v>-105</v>
      </c>
      <c r="D204">
        <v>-130</v>
      </c>
      <c r="E204">
        <v>1492</v>
      </c>
      <c r="F204">
        <v>-875</v>
      </c>
      <c r="G204" s="17">
        <v>2424</v>
      </c>
    </row>
    <row r="205" spans="1:7" x14ac:dyDescent="0.25">
      <c r="A205" t="s">
        <v>451</v>
      </c>
      <c r="B205" t="s">
        <v>203</v>
      </c>
      <c r="C205">
        <v>-67</v>
      </c>
      <c r="D205">
        <v>-410</v>
      </c>
      <c r="E205">
        <v>193</v>
      </c>
      <c r="F205">
        <v>1013</v>
      </c>
      <c r="G205" s="17">
        <v>1023</v>
      </c>
    </row>
    <row r="206" spans="1:7" x14ac:dyDescent="0.25">
      <c r="A206" t="s">
        <v>452</v>
      </c>
      <c r="B206" t="s">
        <v>203</v>
      </c>
      <c r="C206">
        <v>-93</v>
      </c>
      <c r="D206">
        <v>-652</v>
      </c>
      <c r="E206">
        <v>1342</v>
      </c>
      <c r="F206">
        <v>-661</v>
      </c>
      <c r="G206" s="17">
        <v>3320</v>
      </c>
    </row>
    <row r="207" spans="1:7" x14ac:dyDescent="0.25">
      <c r="A207" t="s">
        <v>346</v>
      </c>
      <c r="B207" t="s">
        <v>207</v>
      </c>
      <c r="C207">
        <v>-4</v>
      </c>
      <c r="D207">
        <v>-193</v>
      </c>
      <c r="E207">
        <v>13</v>
      </c>
      <c r="F207">
        <v>180</v>
      </c>
      <c r="G207" s="17">
        <v>116</v>
      </c>
    </row>
    <row r="208" spans="1:7" x14ac:dyDescent="0.25">
      <c r="A208" t="s">
        <v>449</v>
      </c>
      <c r="B208" t="s">
        <v>207</v>
      </c>
      <c r="C208">
        <v>-20</v>
      </c>
      <c r="D208">
        <v>-482</v>
      </c>
      <c r="E208">
        <v>346</v>
      </c>
      <c r="F208">
        <v>86</v>
      </c>
      <c r="G208" s="17">
        <v>803</v>
      </c>
    </row>
    <row r="209" spans="1:7" x14ac:dyDescent="0.25">
      <c r="A209" t="s">
        <v>450</v>
      </c>
      <c r="B209" t="s">
        <v>207</v>
      </c>
      <c r="C209">
        <v>-21</v>
      </c>
      <c r="D209">
        <v>-47</v>
      </c>
      <c r="E209">
        <v>388</v>
      </c>
      <c r="F209">
        <v>-309</v>
      </c>
      <c r="G209" s="17">
        <v>949</v>
      </c>
    </row>
    <row r="210" spans="1:7" x14ac:dyDescent="0.25">
      <c r="A210" t="s">
        <v>451</v>
      </c>
      <c r="B210" t="s">
        <v>207</v>
      </c>
      <c r="C210">
        <v>-311</v>
      </c>
      <c r="D210">
        <v>-395</v>
      </c>
      <c r="E210">
        <v>93</v>
      </c>
      <c r="F210">
        <v>277</v>
      </c>
      <c r="G210" s="17">
        <v>-82</v>
      </c>
    </row>
    <row r="211" spans="1:7" x14ac:dyDescent="0.25">
      <c r="A211" t="s">
        <v>452</v>
      </c>
      <c r="B211" t="s">
        <v>207</v>
      </c>
      <c r="C211">
        <v>-11</v>
      </c>
      <c r="D211">
        <v>-417</v>
      </c>
      <c r="E211">
        <v>306</v>
      </c>
      <c r="F211">
        <v>82</v>
      </c>
      <c r="G211" s="17">
        <v>199</v>
      </c>
    </row>
    <row r="212" spans="1:7" x14ac:dyDescent="0.25">
      <c r="A212" t="s">
        <v>346</v>
      </c>
      <c r="B212" t="s">
        <v>210</v>
      </c>
      <c r="C212">
        <v>-90</v>
      </c>
      <c r="D212">
        <v>-232</v>
      </c>
      <c r="E212">
        <v>-668</v>
      </c>
      <c r="F212">
        <v>461</v>
      </c>
      <c r="G212" s="17">
        <v>1573</v>
      </c>
    </row>
    <row r="213" spans="1:7" x14ac:dyDescent="0.25">
      <c r="A213" t="s">
        <v>449</v>
      </c>
      <c r="B213" t="s">
        <v>210</v>
      </c>
      <c r="C213">
        <v>-429</v>
      </c>
      <c r="D213">
        <v>-80</v>
      </c>
      <c r="E213">
        <v>-1309</v>
      </c>
      <c r="F213">
        <v>1942</v>
      </c>
      <c r="G213" s="17">
        <v>1383</v>
      </c>
    </row>
    <row r="214" spans="1:7" x14ac:dyDescent="0.25">
      <c r="A214" t="s">
        <v>450</v>
      </c>
      <c r="B214" t="s">
        <v>210</v>
      </c>
      <c r="C214">
        <v>-1993</v>
      </c>
      <c r="D214">
        <v>-2074</v>
      </c>
      <c r="E214">
        <v>845</v>
      </c>
      <c r="F214">
        <v>1057</v>
      </c>
      <c r="G214" s="17">
        <v>-427</v>
      </c>
    </row>
    <row r="215" spans="1:7" x14ac:dyDescent="0.25">
      <c r="A215" t="s">
        <v>451</v>
      </c>
      <c r="B215" t="s">
        <v>210</v>
      </c>
      <c r="C215">
        <v>-1835</v>
      </c>
      <c r="D215">
        <v>-2055</v>
      </c>
      <c r="E215">
        <v>688</v>
      </c>
      <c r="F215">
        <v>1426</v>
      </c>
      <c r="G215" s="17">
        <v>-216</v>
      </c>
    </row>
    <row r="216" spans="1:7" x14ac:dyDescent="0.25">
      <c r="A216" t="s">
        <v>452</v>
      </c>
      <c r="B216" t="s">
        <v>210</v>
      </c>
      <c r="C216">
        <v>-2179</v>
      </c>
      <c r="D216">
        <v>-2615</v>
      </c>
      <c r="E216">
        <v>1888</v>
      </c>
      <c r="F216">
        <v>758</v>
      </c>
      <c r="G216" s="17">
        <v>-747</v>
      </c>
    </row>
    <row r="217" spans="1:7" x14ac:dyDescent="0.25">
      <c r="A217" t="s">
        <v>346</v>
      </c>
      <c r="B217" t="s">
        <v>214</v>
      </c>
      <c r="C217">
        <v>-430</v>
      </c>
      <c r="D217">
        <v>3548</v>
      </c>
      <c r="E217">
        <v>1256</v>
      </c>
      <c r="F217">
        <v>-5128</v>
      </c>
      <c r="G217" s="17">
        <v>6022</v>
      </c>
    </row>
    <row r="218" spans="1:7" x14ac:dyDescent="0.25">
      <c r="A218" t="s">
        <v>449</v>
      </c>
      <c r="B218" t="s">
        <v>214</v>
      </c>
      <c r="C218">
        <v>-16</v>
      </c>
      <c r="D218">
        <v>1091</v>
      </c>
      <c r="E218">
        <v>-1299</v>
      </c>
      <c r="F218">
        <v>-235</v>
      </c>
      <c r="G218" s="17">
        <v>453</v>
      </c>
    </row>
    <row r="219" spans="1:7" x14ac:dyDescent="0.25">
      <c r="A219" t="s">
        <v>450</v>
      </c>
      <c r="B219" t="s">
        <v>214</v>
      </c>
      <c r="C219">
        <v>-1</v>
      </c>
      <c r="D219">
        <v>-1519</v>
      </c>
      <c r="E219">
        <v>2137</v>
      </c>
      <c r="F219">
        <v>62</v>
      </c>
      <c r="G219" s="17">
        <v>916</v>
      </c>
    </row>
    <row r="220" spans="1:7" x14ac:dyDescent="0.25">
      <c r="A220" t="s">
        <v>451</v>
      </c>
      <c r="B220" t="s">
        <v>214</v>
      </c>
      <c r="C220">
        <v>1168</v>
      </c>
      <c r="D220">
        <v>-1840</v>
      </c>
      <c r="E220">
        <v>3552</v>
      </c>
      <c r="F220">
        <v>-1197</v>
      </c>
      <c r="G220" s="17">
        <v>4078</v>
      </c>
    </row>
    <row r="221" spans="1:7" x14ac:dyDescent="0.25">
      <c r="A221" t="s">
        <v>452</v>
      </c>
      <c r="B221" t="s">
        <v>214</v>
      </c>
      <c r="C221">
        <v>-728</v>
      </c>
      <c r="D221">
        <v>-1949</v>
      </c>
      <c r="E221">
        <v>459</v>
      </c>
      <c r="F221">
        <v>1488</v>
      </c>
      <c r="G221" s="17">
        <v>-1283</v>
      </c>
    </row>
    <row r="222" spans="1:7" x14ac:dyDescent="0.25">
      <c r="A222" t="s">
        <v>346</v>
      </c>
      <c r="B222" t="s">
        <v>217</v>
      </c>
      <c r="C222">
        <v>-1319</v>
      </c>
      <c r="D222">
        <v>338</v>
      </c>
      <c r="E222">
        <v>-3402</v>
      </c>
      <c r="F222">
        <v>2167</v>
      </c>
      <c r="G222" s="17">
        <v>1194</v>
      </c>
    </row>
    <row r="223" spans="1:7" x14ac:dyDescent="0.25">
      <c r="A223" t="s">
        <v>449</v>
      </c>
      <c r="B223" t="s">
        <v>217</v>
      </c>
      <c r="C223">
        <v>-274</v>
      </c>
      <c r="D223">
        <v>-523</v>
      </c>
      <c r="E223">
        <v>861</v>
      </c>
      <c r="F223">
        <v>-1218</v>
      </c>
      <c r="G223" s="17">
        <v>1744</v>
      </c>
    </row>
    <row r="224" spans="1:7" x14ac:dyDescent="0.25">
      <c r="A224" t="s">
        <v>450</v>
      </c>
      <c r="B224" t="s">
        <v>217</v>
      </c>
      <c r="C224">
        <v>-240</v>
      </c>
      <c r="D224">
        <v>-3151</v>
      </c>
      <c r="E224">
        <v>5896</v>
      </c>
      <c r="F224">
        <v>-1232</v>
      </c>
      <c r="G224" s="17">
        <v>2886</v>
      </c>
    </row>
    <row r="225" spans="1:7" x14ac:dyDescent="0.25">
      <c r="A225" t="s">
        <v>451</v>
      </c>
      <c r="B225" t="s">
        <v>217</v>
      </c>
      <c r="C225">
        <v>-213</v>
      </c>
      <c r="D225">
        <v>-480</v>
      </c>
      <c r="E225">
        <v>3791</v>
      </c>
      <c r="F225">
        <v>-2913</v>
      </c>
      <c r="G225" s="17">
        <v>3088</v>
      </c>
    </row>
    <row r="226" spans="1:7" x14ac:dyDescent="0.25">
      <c r="A226" t="s">
        <v>452</v>
      </c>
      <c r="B226" t="s">
        <v>217</v>
      </c>
      <c r="C226">
        <v>-275</v>
      </c>
      <c r="D226">
        <v>-75</v>
      </c>
      <c r="E226">
        <v>-1037</v>
      </c>
      <c r="F226">
        <v>1539</v>
      </c>
      <c r="G226" s="17">
        <v>234</v>
      </c>
    </row>
    <row r="227" spans="1:7" x14ac:dyDescent="0.25">
      <c r="A227" t="s">
        <v>346</v>
      </c>
      <c r="B227" t="s">
        <v>220</v>
      </c>
      <c r="C227">
        <v>-183</v>
      </c>
      <c r="D227">
        <v>2826</v>
      </c>
      <c r="E227">
        <v>-293</v>
      </c>
      <c r="F227">
        <v>-1556</v>
      </c>
      <c r="G227" s="17">
        <v>1594</v>
      </c>
    </row>
    <row r="228" spans="1:7" x14ac:dyDescent="0.25">
      <c r="A228" t="s">
        <v>449</v>
      </c>
      <c r="B228" t="s">
        <v>220</v>
      </c>
      <c r="C228">
        <v>-61</v>
      </c>
      <c r="D228">
        <v>-797</v>
      </c>
      <c r="E228">
        <v>3231</v>
      </c>
      <c r="F228">
        <v>-1047</v>
      </c>
      <c r="G228" s="17">
        <v>2248</v>
      </c>
    </row>
    <row r="229" spans="1:7" x14ac:dyDescent="0.25">
      <c r="A229" t="s">
        <v>450</v>
      </c>
      <c r="B229" t="s">
        <v>220</v>
      </c>
      <c r="C229">
        <v>-58</v>
      </c>
      <c r="D229">
        <v>-106</v>
      </c>
      <c r="E229">
        <v>1646</v>
      </c>
      <c r="F229">
        <v>-2010</v>
      </c>
      <c r="G229" s="17">
        <v>3915</v>
      </c>
    </row>
    <row r="230" spans="1:7" x14ac:dyDescent="0.25">
      <c r="A230" t="s">
        <v>451</v>
      </c>
      <c r="B230" t="s">
        <v>220</v>
      </c>
      <c r="C230">
        <v>-48</v>
      </c>
      <c r="D230">
        <v>12</v>
      </c>
      <c r="E230">
        <v>486</v>
      </c>
      <c r="F230">
        <v>163</v>
      </c>
      <c r="G230" s="17">
        <v>2207</v>
      </c>
    </row>
    <row r="231" spans="1:7" x14ac:dyDescent="0.25">
      <c r="A231" t="s">
        <v>452</v>
      </c>
      <c r="B231" t="s">
        <v>220</v>
      </c>
      <c r="C231">
        <v>-235</v>
      </c>
      <c r="D231">
        <v>-201</v>
      </c>
      <c r="E231">
        <v>-296</v>
      </c>
      <c r="F231">
        <v>-164</v>
      </c>
      <c r="G231" s="17">
        <v>1691</v>
      </c>
    </row>
    <row r="232" spans="1:7" x14ac:dyDescent="0.25">
      <c r="A232" t="s">
        <v>346</v>
      </c>
      <c r="B232" t="s">
        <v>223</v>
      </c>
      <c r="C232">
        <v>-38</v>
      </c>
      <c r="D232">
        <v>-11</v>
      </c>
      <c r="E232">
        <v>-50</v>
      </c>
      <c r="F232">
        <v>19</v>
      </c>
      <c r="G232" s="17">
        <v>48</v>
      </c>
    </row>
    <row r="233" spans="1:7" x14ac:dyDescent="0.25">
      <c r="A233" t="s">
        <v>449</v>
      </c>
      <c r="B233" t="s">
        <v>223</v>
      </c>
      <c r="C233">
        <v>-182</v>
      </c>
      <c r="D233">
        <v>-180</v>
      </c>
      <c r="E233">
        <v>761</v>
      </c>
      <c r="F233">
        <v>-551</v>
      </c>
      <c r="G233" s="17">
        <v>480</v>
      </c>
    </row>
    <row r="234" spans="1:7" x14ac:dyDescent="0.25">
      <c r="A234" t="s">
        <v>450</v>
      </c>
      <c r="B234" t="s">
        <v>223</v>
      </c>
      <c r="C234">
        <v>-161</v>
      </c>
      <c r="D234">
        <v>-89</v>
      </c>
      <c r="E234">
        <v>372</v>
      </c>
      <c r="F234">
        <v>-287</v>
      </c>
      <c r="G234" s="17">
        <v>128</v>
      </c>
    </row>
    <row r="235" spans="1:7" x14ac:dyDescent="0.25">
      <c r="A235" t="s">
        <v>451</v>
      </c>
      <c r="B235" t="s">
        <v>223</v>
      </c>
      <c r="C235">
        <v>-3</v>
      </c>
      <c r="D235">
        <v>-54</v>
      </c>
      <c r="E235">
        <v>415</v>
      </c>
      <c r="F235">
        <v>-347</v>
      </c>
      <c r="G235" s="17">
        <v>370</v>
      </c>
    </row>
    <row r="236" spans="1:7" x14ac:dyDescent="0.25">
      <c r="A236" t="s">
        <v>452</v>
      </c>
      <c r="B236" t="s">
        <v>223</v>
      </c>
      <c r="C236">
        <v>-16</v>
      </c>
      <c r="D236">
        <v>-15</v>
      </c>
      <c r="E236">
        <v>64</v>
      </c>
      <c r="F236">
        <v>-198</v>
      </c>
      <c r="G236" s="17">
        <v>222</v>
      </c>
    </row>
    <row r="237" spans="1:7" x14ac:dyDescent="0.25">
      <c r="A237" t="s">
        <v>346</v>
      </c>
      <c r="B237" t="s">
        <v>226</v>
      </c>
      <c r="C237">
        <v>-27</v>
      </c>
      <c r="D237">
        <v>222</v>
      </c>
      <c r="E237">
        <v>731</v>
      </c>
      <c r="F237">
        <v>-2186</v>
      </c>
      <c r="G237" s="17">
        <v>2658</v>
      </c>
    </row>
    <row r="238" spans="1:7" x14ac:dyDescent="0.25">
      <c r="A238" t="s">
        <v>449</v>
      </c>
      <c r="B238" t="s">
        <v>226</v>
      </c>
      <c r="C238">
        <v>-73</v>
      </c>
      <c r="D238">
        <v>452</v>
      </c>
      <c r="E238">
        <v>1241</v>
      </c>
      <c r="F238">
        <v>-1031</v>
      </c>
      <c r="G238" s="17">
        <v>2065</v>
      </c>
    </row>
    <row r="239" spans="1:7" x14ac:dyDescent="0.25">
      <c r="A239" t="s">
        <v>450</v>
      </c>
      <c r="B239" t="s">
        <v>226</v>
      </c>
      <c r="C239">
        <v>-19</v>
      </c>
      <c r="D239">
        <v>-2006</v>
      </c>
      <c r="E239">
        <v>2749</v>
      </c>
      <c r="F239">
        <v>1296</v>
      </c>
      <c r="G239" s="17">
        <v>441</v>
      </c>
    </row>
    <row r="240" spans="1:7" x14ac:dyDescent="0.25">
      <c r="A240" t="s">
        <v>451</v>
      </c>
      <c r="B240" t="s">
        <v>226</v>
      </c>
      <c r="C240">
        <v>-44</v>
      </c>
      <c r="D240">
        <v>-1043</v>
      </c>
      <c r="E240">
        <v>1326</v>
      </c>
      <c r="F240">
        <v>-1111</v>
      </c>
      <c r="G240" s="17">
        <v>1901</v>
      </c>
    </row>
    <row r="241" spans="1:7" x14ac:dyDescent="0.25">
      <c r="A241" t="s">
        <v>452</v>
      </c>
      <c r="B241" t="s">
        <v>226</v>
      </c>
      <c r="C241">
        <v>-64</v>
      </c>
      <c r="D241">
        <v>-377</v>
      </c>
      <c r="E241">
        <v>-131</v>
      </c>
      <c r="F241">
        <v>325</v>
      </c>
      <c r="G241" s="17">
        <v>1001</v>
      </c>
    </row>
    <row r="242" spans="1:7" x14ac:dyDescent="0.25">
      <c r="A242" t="s">
        <v>346</v>
      </c>
      <c r="B242" t="s">
        <v>229</v>
      </c>
      <c r="C242">
        <v>-108</v>
      </c>
      <c r="D242">
        <v>489</v>
      </c>
      <c r="E242">
        <v>-674</v>
      </c>
      <c r="F242">
        <v>428</v>
      </c>
      <c r="G242" s="17">
        <v>-198</v>
      </c>
    </row>
    <row r="243" spans="1:7" x14ac:dyDescent="0.25">
      <c r="A243" t="s">
        <v>449</v>
      </c>
      <c r="B243" t="s">
        <v>229</v>
      </c>
      <c r="C243">
        <v>-81</v>
      </c>
      <c r="D243">
        <v>2585</v>
      </c>
      <c r="E243">
        <v>962</v>
      </c>
      <c r="F243">
        <v>-3779</v>
      </c>
      <c r="G243" s="17">
        <v>5071</v>
      </c>
    </row>
    <row r="244" spans="1:7" x14ac:dyDescent="0.25">
      <c r="A244" t="s">
        <v>450</v>
      </c>
      <c r="B244" t="s">
        <v>229</v>
      </c>
      <c r="C244">
        <v>-45</v>
      </c>
      <c r="D244">
        <v>-2753</v>
      </c>
      <c r="E244">
        <v>2397</v>
      </c>
      <c r="F244">
        <v>797</v>
      </c>
      <c r="G244" s="17">
        <v>2740</v>
      </c>
    </row>
    <row r="245" spans="1:7" x14ac:dyDescent="0.25">
      <c r="A245" t="s">
        <v>451</v>
      </c>
      <c r="B245" t="s">
        <v>229</v>
      </c>
      <c r="C245">
        <v>-485</v>
      </c>
      <c r="D245">
        <v>-4293</v>
      </c>
      <c r="E245">
        <v>-685</v>
      </c>
      <c r="F245">
        <v>4385</v>
      </c>
      <c r="G245" s="17">
        <v>-2506</v>
      </c>
    </row>
    <row r="246" spans="1:7" x14ac:dyDescent="0.25">
      <c r="A246" t="s">
        <v>452</v>
      </c>
      <c r="B246" t="s">
        <v>229</v>
      </c>
      <c r="C246">
        <v>-101</v>
      </c>
      <c r="D246">
        <v>-697</v>
      </c>
      <c r="E246">
        <v>2172</v>
      </c>
      <c r="F246">
        <v>-1018</v>
      </c>
      <c r="G246" s="17">
        <v>2667</v>
      </c>
    </row>
    <row r="247" spans="1:7" x14ac:dyDescent="0.25">
      <c r="A247" t="s">
        <v>346</v>
      </c>
      <c r="B247" t="s">
        <v>232</v>
      </c>
      <c r="C247">
        <v>-718</v>
      </c>
      <c r="D247">
        <v>-690</v>
      </c>
      <c r="E247">
        <v>27</v>
      </c>
      <c r="F247">
        <v>620</v>
      </c>
      <c r="G247" s="17">
        <v>-499</v>
      </c>
    </row>
    <row r="248" spans="1:7" x14ac:dyDescent="0.25">
      <c r="A248" t="s">
        <v>449</v>
      </c>
      <c r="B248" t="s">
        <v>232</v>
      </c>
      <c r="C248">
        <v>-907</v>
      </c>
      <c r="D248">
        <v>-871</v>
      </c>
      <c r="E248">
        <v>299</v>
      </c>
      <c r="F248">
        <v>638</v>
      </c>
      <c r="G248" s="17">
        <v>-268</v>
      </c>
    </row>
    <row r="249" spans="1:7" x14ac:dyDescent="0.25">
      <c r="A249" t="s">
        <v>450</v>
      </c>
      <c r="B249" t="s">
        <v>232</v>
      </c>
      <c r="C249">
        <v>-1099</v>
      </c>
      <c r="D249">
        <v>-1068</v>
      </c>
      <c r="E249">
        <v>474</v>
      </c>
      <c r="F249">
        <v>704</v>
      </c>
      <c r="G249" s="17">
        <v>-696</v>
      </c>
    </row>
    <row r="250" spans="1:7" x14ac:dyDescent="0.25">
      <c r="A250" t="s">
        <v>451</v>
      </c>
      <c r="B250" t="s">
        <v>232</v>
      </c>
      <c r="C250">
        <v>-1477</v>
      </c>
      <c r="D250">
        <v>-1416</v>
      </c>
      <c r="E250">
        <v>602</v>
      </c>
      <c r="F250">
        <v>611</v>
      </c>
      <c r="G250" s="17">
        <v>-1443</v>
      </c>
    </row>
    <row r="251" spans="1:7" x14ac:dyDescent="0.25">
      <c r="A251" t="s">
        <v>452</v>
      </c>
      <c r="B251" t="s">
        <v>232</v>
      </c>
      <c r="C251">
        <v>-468</v>
      </c>
      <c r="D251">
        <v>-474</v>
      </c>
      <c r="E251">
        <v>-42</v>
      </c>
      <c r="F251">
        <v>572</v>
      </c>
      <c r="G251" s="17">
        <v>-573</v>
      </c>
    </row>
    <row r="252" spans="1:7" x14ac:dyDescent="0.25">
      <c r="A252" t="s">
        <v>346</v>
      </c>
      <c r="B252" t="s">
        <v>235</v>
      </c>
      <c r="C252">
        <v>-4</v>
      </c>
      <c r="D252">
        <v>-34</v>
      </c>
      <c r="E252">
        <v>-153</v>
      </c>
      <c r="F252">
        <v>179</v>
      </c>
      <c r="G252" s="17">
        <v>94</v>
      </c>
    </row>
    <row r="253" spans="1:7" x14ac:dyDescent="0.25">
      <c r="A253" t="s">
        <v>449</v>
      </c>
      <c r="B253" t="s">
        <v>235</v>
      </c>
      <c r="C253">
        <v>-3</v>
      </c>
      <c r="D253">
        <v>-8</v>
      </c>
      <c r="E253">
        <v>403</v>
      </c>
      <c r="F253">
        <v>-658</v>
      </c>
      <c r="G253" s="17">
        <v>840</v>
      </c>
    </row>
    <row r="254" spans="1:7" x14ac:dyDescent="0.25">
      <c r="A254" t="s">
        <v>450</v>
      </c>
      <c r="B254" t="s">
        <v>235</v>
      </c>
      <c r="C254">
        <v>-2</v>
      </c>
      <c r="D254">
        <v>-6</v>
      </c>
      <c r="E254">
        <v>521</v>
      </c>
      <c r="F254">
        <v>-398</v>
      </c>
      <c r="G254" s="17">
        <v>423</v>
      </c>
    </row>
    <row r="255" spans="1:7" x14ac:dyDescent="0.25">
      <c r="A255" t="s">
        <v>451</v>
      </c>
      <c r="B255" t="s">
        <v>235</v>
      </c>
      <c r="C255">
        <v>-1</v>
      </c>
      <c r="D255">
        <v>0</v>
      </c>
      <c r="E255">
        <v>105</v>
      </c>
      <c r="F255">
        <v>62</v>
      </c>
      <c r="G255" s="17">
        <v>-175</v>
      </c>
    </row>
    <row r="256" spans="1:7" x14ac:dyDescent="0.25">
      <c r="A256" t="s">
        <v>452</v>
      </c>
      <c r="B256" t="s">
        <v>235</v>
      </c>
      <c r="C256">
        <v>-2</v>
      </c>
      <c r="D256">
        <v>0</v>
      </c>
      <c r="E256">
        <v>20</v>
      </c>
      <c r="F256">
        <v>-4</v>
      </c>
      <c r="G256" s="17">
        <v>60</v>
      </c>
    </row>
    <row r="257" spans="1:7" x14ac:dyDescent="0.25">
      <c r="A257" t="s">
        <v>346</v>
      </c>
      <c r="B257" t="s">
        <v>238</v>
      </c>
      <c r="C257">
        <v>-55</v>
      </c>
      <c r="D257">
        <v>38</v>
      </c>
      <c r="E257">
        <v>424</v>
      </c>
      <c r="F257">
        <v>-755</v>
      </c>
      <c r="G257" s="17">
        <v>1828</v>
      </c>
    </row>
    <row r="258" spans="1:7" x14ac:dyDescent="0.25">
      <c r="A258" t="s">
        <v>449</v>
      </c>
      <c r="B258" t="s">
        <v>238</v>
      </c>
      <c r="C258">
        <v>-740</v>
      </c>
      <c r="D258">
        <v>-1935</v>
      </c>
      <c r="E258">
        <v>957</v>
      </c>
      <c r="F258">
        <v>345</v>
      </c>
      <c r="G258" s="17">
        <v>-107</v>
      </c>
    </row>
    <row r="259" spans="1:7" x14ac:dyDescent="0.25">
      <c r="A259" t="s">
        <v>450</v>
      </c>
      <c r="B259" t="s">
        <v>238</v>
      </c>
      <c r="C259">
        <v>-90</v>
      </c>
      <c r="D259">
        <v>-1211</v>
      </c>
      <c r="E259">
        <v>764</v>
      </c>
      <c r="F259">
        <v>539</v>
      </c>
      <c r="G259" s="17">
        <v>-39</v>
      </c>
    </row>
    <row r="260" spans="1:7" x14ac:dyDescent="0.25">
      <c r="A260" t="s">
        <v>451</v>
      </c>
      <c r="B260" t="s">
        <v>238</v>
      </c>
      <c r="C260">
        <v>-305</v>
      </c>
      <c r="D260">
        <v>-325</v>
      </c>
      <c r="E260">
        <v>-1005</v>
      </c>
      <c r="F260">
        <v>1710</v>
      </c>
      <c r="G260" s="17">
        <v>-1934</v>
      </c>
    </row>
    <row r="261" spans="1:7" x14ac:dyDescent="0.25">
      <c r="A261" t="s">
        <v>452</v>
      </c>
      <c r="B261" t="s">
        <v>238</v>
      </c>
      <c r="C261">
        <v>-613</v>
      </c>
      <c r="D261">
        <v>-465</v>
      </c>
      <c r="E261">
        <v>1782</v>
      </c>
      <c r="F261">
        <v>-761</v>
      </c>
      <c r="G261" s="17">
        <v>1174</v>
      </c>
    </row>
    <row r="262" spans="1:7" x14ac:dyDescent="0.25">
      <c r="A262" t="s">
        <v>346</v>
      </c>
      <c r="B262" t="s">
        <v>241</v>
      </c>
      <c r="C262">
        <v>-1303</v>
      </c>
      <c r="D262">
        <v>-1005</v>
      </c>
      <c r="E262">
        <v>199</v>
      </c>
      <c r="F262">
        <v>701</v>
      </c>
      <c r="G262" s="17">
        <v>-447</v>
      </c>
    </row>
    <row r="263" spans="1:7" x14ac:dyDescent="0.25">
      <c r="A263" t="s">
        <v>449</v>
      </c>
      <c r="B263" t="s">
        <v>241</v>
      </c>
      <c r="C263">
        <v>-4599</v>
      </c>
      <c r="D263">
        <v>-4405</v>
      </c>
      <c r="E263">
        <v>3993</v>
      </c>
      <c r="F263">
        <v>496</v>
      </c>
      <c r="G263" s="17">
        <v>-3280</v>
      </c>
    </row>
    <row r="264" spans="1:7" x14ac:dyDescent="0.25">
      <c r="A264" t="s">
        <v>450</v>
      </c>
      <c r="B264" t="s">
        <v>241</v>
      </c>
      <c r="C264">
        <v>-5861</v>
      </c>
      <c r="D264">
        <v>-5883</v>
      </c>
      <c r="E264">
        <v>3456</v>
      </c>
      <c r="F264">
        <v>2542</v>
      </c>
      <c r="G264" s="17">
        <v>-3284</v>
      </c>
    </row>
    <row r="265" spans="1:7" x14ac:dyDescent="0.25">
      <c r="A265" t="s">
        <v>451</v>
      </c>
      <c r="B265" t="s">
        <v>241</v>
      </c>
      <c r="C265">
        <v>-779</v>
      </c>
      <c r="D265">
        <v>-937</v>
      </c>
      <c r="E265">
        <v>547</v>
      </c>
      <c r="F265">
        <v>421</v>
      </c>
      <c r="G265" s="17">
        <v>40</v>
      </c>
    </row>
    <row r="266" spans="1:7" x14ac:dyDescent="0.25">
      <c r="A266" t="s">
        <v>452</v>
      </c>
      <c r="B266" t="s">
        <v>241</v>
      </c>
      <c r="C266">
        <v>-2668</v>
      </c>
      <c r="D266">
        <v>-2642</v>
      </c>
      <c r="E266">
        <v>2471</v>
      </c>
      <c r="F266">
        <v>-333</v>
      </c>
      <c r="G266" s="17">
        <v>-1245</v>
      </c>
    </row>
    <row r="267" spans="1:7" x14ac:dyDescent="0.25">
      <c r="A267" t="s">
        <v>346</v>
      </c>
      <c r="B267" t="s">
        <v>244</v>
      </c>
      <c r="C267">
        <v>-3</v>
      </c>
      <c r="D267">
        <v>-1090</v>
      </c>
      <c r="E267">
        <v>-150</v>
      </c>
      <c r="F267">
        <v>857</v>
      </c>
      <c r="G267" s="17">
        <v>1360</v>
      </c>
    </row>
    <row r="268" spans="1:7" x14ac:dyDescent="0.25">
      <c r="A268" t="s">
        <v>449</v>
      </c>
      <c r="B268" t="s">
        <v>244</v>
      </c>
      <c r="C268">
        <v>-1</v>
      </c>
      <c r="D268">
        <v>-946</v>
      </c>
      <c r="E268">
        <v>-54</v>
      </c>
      <c r="F268">
        <v>1383</v>
      </c>
      <c r="G268" s="17">
        <v>1794</v>
      </c>
    </row>
    <row r="269" spans="1:7" x14ac:dyDescent="0.25">
      <c r="A269" t="s">
        <v>450</v>
      </c>
      <c r="B269" t="s">
        <v>244</v>
      </c>
      <c r="C269">
        <v>-3</v>
      </c>
      <c r="D269">
        <v>9</v>
      </c>
      <c r="E269">
        <v>-1143</v>
      </c>
      <c r="F269">
        <v>1074</v>
      </c>
      <c r="G269" s="17">
        <v>1353</v>
      </c>
    </row>
    <row r="270" spans="1:7" x14ac:dyDescent="0.25">
      <c r="A270" t="s">
        <v>451</v>
      </c>
      <c r="B270" t="s">
        <v>244</v>
      </c>
      <c r="C270">
        <v>-1</v>
      </c>
      <c r="D270">
        <v>218</v>
      </c>
      <c r="E270">
        <v>-1830</v>
      </c>
      <c r="F270">
        <v>1222</v>
      </c>
      <c r="G270" s="17">
        <v>1407</v>
      </c>
    </row>
    <row r="271" spans="1:7" x14ac:dyDescent="0.25">
      <c r="A271" t="s">
        <v>452</v>
      </c>
      <c r="B271" t="s">
        <v>244</v>
      </c>
      <c r="C271">
        <v>-5</v>
      </c>
      <c r="D271">
        <v>-187</v>
      </c>
      <c r="E271">
        <v>-1344</v>
      </c>
      <c r="F271">
        <v>1917</v>
      </c>
      <c r="G271" s="17">
        <v>896</v>
      </c>
    </row>
    <row r="272" spans="1:7" x14ac:dyDescent="0.25">
      <c r="A272" t="s">
        <v>346</v>
      </c>
      <c r="B272" t="s">
        <v>247</v>
      </c>
      <c r="C272">
        <v>-11</v>
      </c>
      <c r="D272">
        <v>529</v>
      </c>
      <c r="E272">
        <v>-257</v>
      </c>
      <c r="F272">
        <v>-309</v>
      </c>
      <c r="G272" s="17">
        <v>712</v>
      </c>
    </row>
    <row r="273" spans="1:7" x14ac:dyDescent="0.25">
      <c r="A273" t="s">
        <v>449</v>
      </c>
      <c r="B273" t="s">
        <v>247</v>
      </c>
      <c r="C273">
        <v>-75</v>
      </c>
      <c r="D273">
        <v>756</v>
      </c>
      <c r="E273">
        <v>-144</v>
      </c>
      <c r="F273">
        <v>-1078</v>
      </c>
      <c r="G273" s="17">
        <v>1874</v>
      </c>
    </row>
    <row r="274" spans="1:7" x14ac:dyDescent="0.25">
      <c r="A274" t="s">
        <v>450</v>
      </c>
      <c r="B274" t="s">
        <v>247</v>
      </c>
      <c r="C274">
        <v>-16</v>
      </c>
      <c r="D274">
        <v>1553</v>
      </c>
      <c r="E274">
        <v>-1830</v>
      </c>
      <c r="F274">
        <v>531</v>
      </c>
      <c r="G274" s="17">
        <v>-690</v>
      </c>
    </row>
    <row r="275" spans="1:7" x14ac:dyDescent="0.25">
      <c r="A275" t="s">
        <v>451</v>
      </c>
      <c r="B275" t="s">
        <v>247</v>
      </c>
      <c r="C275">
        <v>-50</v>
      </c>
      <c r="D275">
        <v>-135</v>
      </c>
      <c r="E275">
        <v>-736</v>
      </c>
      <c r="F275">
        <v>904</v>
      </c>
      <c r="G275" s="17">
        <v>865</v>
      </c>
    </row>
    <row r="276" spans="1:7" x14ac:dyDescent="0.25">
      <c r="A276" t="s">
        <v>452</v>
      </c>
      <c r="B276" t="s">
        <v>247</v>
      </c>
      <c r="C276">
        <v>-35</v>
      </c>
      <c r="D276">
        <v>869</v>
      </c>
      <c r="E276">
        <v>-1039</v>
      </c>
      <c r="F276">
        <v>267</v>
      </c>
      <c r="G276" s="17">
        <v>1925</v>
      </c>
    </row>
    <row r="277" spans="1:7" x14ac:dyDescent="0.25">
      <c r="A277" t="s">
        <v>346</v>
      </c>
      <c r="B277" t="s">
        <v>250</v>
      </c>
      <c r="C277">
        <v>-49</v>
      </c>
      <c r="D277">
        <v>-42</v>
      </c>
      <c r="E277">
        <v>-1036</v>
      </c>
      <c r="F277">
        <v>1081</v>
      </c>
      <c r="G277" s="17">
        <v>1953</v>
      </c>
    </row>
    <row r="278" spans="1:7" x14ac:dyDescent="0.25">
      <c r="A278" t="s">
        <v>449</v>
      </c>
      <c r="B278" t="s">
        <v>250</v>
      </c>
      <c r="C278">
        <v>-159</v>
      </c>
      <c r="D278">
        <v>-150</v>
      </c>
      <c r="E278">
        <v>-1277</v>
      </c>
      <c r="F278">
        <v>1507</v>
      </c>
      <c r="G278" s="17">
        <v>2005</v>
      </c>
    </row>
    <row r="279" spans="1:7" x14ac:dyDescent="0.25">
      <c r="A279" t="s">
        <v>450</v>
      </c>
      <c r="B279" t="s">
        <v>250</v>
      </c>
      <c r="C279">
        <v>-328</v>
      </c>
      <c r="D279">
        <v>-325</v>
      </c>
      <c r="E279">
        <v>-392</v>
      </c>
      <c r="F279">
        <v>754</v>
      </c>
      <c r="G279" s="17">
        <v>884</v>
      </c>
    </row>
    <row r="280" spans="1:7" x14ac:dyDescent="0.25">
      <c r="A280" t="s">
        <v>451</v>
      </c>
      <c r="B280" t="s">
        <v>250</v>
      </c>
      <c r="C280">
        <v>-822</v>
      </c>
      <c r="D280">
        <v>-688</v>
      </c>
      <c r="E280">
        <v>397</v>
      </c>
      <c r="F280">
        <v>235</v>
      </c>
      <c r="G280" s="17">
        <v>-603</v>
      </c>
    </row>
    <row r="281" spans="1:7" x14ac:dyDescent="0.25">
      <c r="A281" t="s">
        <v>452</v>
      </c>
      <c r="B281" t="s">
        <v>250</v>
      </c>
      <c r="C281">
        <v>-1043</v>
      </c>
      <c r="D281">
        <v>-992</v>
      </c>
      <c r="E281">
        <v>717</v>
      </c>
      <c r="F281">
        <v>189</v>
      </c>
      <c r="G281" s="17">
        <v>-749</v>
      </c>
    </row>
    <row r="282" spans="1:7" x14ac:dyDescent="0.25">
      <c r="A282" t="s">
        <v>346</v>
      </c>
      <c r="B282" t="s">
        <v>253</v>
      </c>
      <c r="C282">
        <v>-948</v>
      </c>
      <c r="D282">
        <v>-1203</v>
      </c>
      <c r="E282">
        <v>523</v>
      </c>
      <c r="F282">
        <v>1062</v>
      </c>
      <c r="G282" s="17">
        <v>313</v>
      </c>
    </row>
    <row r="283" spans="1:7" x14ac:dyDescent="0.25">
      <c r="A283" t="s">
        <v>449</v>
      </c>
      <c r="B283" t="s">
        <v>253</v>
      </c>
      <c r="C283">
        <v>-825</v>
      </c>
      <c r="D283">
        <v>-1650</v>
      </c>
      <c r="E283">
        <v>146</v>
      </c>
      <c r="F283">
        <v>1303</v>
      </c>
      <c r="G283" s="17">
        <v>265</v>
      </c>
    </row>
    <row r="284" spans="1:7" x14ac:dyDescent="0.25">
      <c r="A284" t="s">
        <v>450</v>
      </c>
      <c r="B284" t="s">
        <v>253</v>
      </c>
      <c r="C284">
        <v>-770</v>
      </c>
      <c r="D284">
        <v>-1081</v>
      </c>
      <c r="E284">
        <v>-63</v>
      </c>
      <c r="F284">
        <v>892</v>
      </c>
      <c r="G284" s="17">
        <v>692</v>
      </c>
    </row>
    <row r="285" spans="1:7" x14ac:dyDescent="0.25">
      <c r="A285" t="s">
        <v>451</v>
      </c>
      <c r="B285" t="s">
        <v>253</v>
      </c>
      <c r="C285">
        <v>-1732</v>
      </c>
      <c r="D285">
        <v>-1888</v>
      </c>
      <c r="E285">
        <v>1391</v>
      </c>
      <c r="F285">
        <v>1150</v>
      </c>
      <c r="G285" s="17">
        <v>-869</v>
      </c>
    </row>
    <row r="286" spans="1:7" x14ac:dyDescent="0.25">
      <c r="A286" t="s">
        <v>452</v>
      </c>
      <c r="B286" t="s">
        <v>253</v>
      </c>
      <c r="C286">
        <v>-668</v>
      </c>
      <c r="D286">
        <v>-702</v>
      </c>
      <c r="E286">
        <v>147</v>
      </c>
      <c r="F286">
        <v>463</v>
      </c>
      <c r="G286" s="17">
        <v>649</v>
      </c>
    </row>
    <row r="287" spans="1:7" x14ac:dyDescent="0.25">
      <c r="A287" t="s">
        <v>346</v>
      </c>
      <c r="B287" t="s">
        <v>257</v>
      </c>
      <c r="C287">
        <v>-666</v>
      </c>
      <c r="D287">
        <v>-646</v>
      </c>
      <c r="E287">
        <v>0</v>
      </c>
      <c r="F287">
        <v>9231</v>
      </c>
      <c r="G287" s="17">
        <v>0</v>
      </c>
    </row>
    <row r="288" spans="1:7" x14ac:dyDescent="0.25">
      <c r="A288" t="s">
        <v>449</v>
      </c>
      <c r="B288" t="s">
        <v>257</v>
      </c>
      <c r="C288">
        <v>-219</v>
      </c>
      <c r="D288">
        <v>-176</v>
      </c>
      <c r="E288">
        <v>0</v>
      </c>
      <c r="F288">
        <v>10398</v>
      </c>
      <c r="G288" s="17">
        <v>0</v>
      </c>
    </row>
    <row r="289" spans="1:7" x14ac:dyDescent="0.25">
      <c r="A289" t="s">
        <v>450</v>
      </c>
      <c r="B289" t="s">
        <v>257</v>
      </c>
      <c r="C289">
        <v>-132</v>
      </c>
      <c r="D289">
        <v>-115</v>
      </c>
      <c r="E289">
        <v>0</v>
      </c>
      <c r="F289">
        <v>-7711</v>
      </c>
      <c r="G289" s="17">
        <v>0</v>
      </c>
    </row>
    <row r="290" spans="1:7" x14ac:dyDescent="0.25">
      <c r="A290" t="s">
        <v>451</v>
      </c>
      <c r="B290" t="s">
        <v>257</v>
      </c>
      <c r="C290">
        <v>-95</v>
      </c>
      <c r="D290">
        <v>-44</v>
      </c>
      <c r="E290">
        <v>0</v>
      </c>
      <c r="F290">
        <v>4180</v>
      </c>
      <c r="G290" s="17">
        <v>0</v>
      </c>
    </row>
    <row r="291" spans="1:7" x14ac:dyDescent="0.25">
      <c r="A291" t="s">
        <v>452</v>
      </c>
      <c r="B291" t="s">
        <v>257</v>
      </c>
      <c r="C291">
        <v>-141</v>
      </c>
      <c r="D291">
        <v>306</v>
      </c>
      <c r="E291">
        <v>0</v>
      </c>
      <c r="F291">
        <v>6100</v>
      </c>
      <c r="G291" s="17">
        <v>0</v>
      </c>
    </row>
    <row r="292" spans="1:7" x14ac:dyDescent="0.25">
      <c r="A292" t="s">
        <v>346</v>
      </c>
      <c r="B292" t="s">
        <v>260</v>
      </c>
      <c r="C292">
        <v>-428</v>
      </c>
      <c r="D292">
        <v>-419</v>
      </c>
      <c r="E292">
        <v>5000</v>
      </c>
      <c r="F292">
        <v>2764</v>
      </c>
      <c r="G292" s="17">
        <v>0</v>
      </c>
    </row>
    <row r="293" spans="1:7" x14ac:dyDescent="0.25">
      <c r="A293" t="s">
        <v>449</v>
      </c>
      <c r="B293" t="s">
        <v>260</v>
      </c>
      <c r="C293">
        <v>-145</v>
      </c>
      <c r="D293">
        <v>-91</v>
      </c>
      <c r="E293">
        <v>3000</v>
      </c>
      <c r="F293">
        <v>7860</v>
      </c>
      <c r="G293" s="17">
        <v>0</v>
      </c>
    </row>
    <row r="294" spans="1:7" x14ac:dyDescent="0.25">
      <c r="A294" t="s">
        <v>450</v>
      </c>
      <c r="B294" t="s">
        <v>260</v>
      </c>
      <c r="C294">
        <v>-354</v>
      </c>
      <c r="D294">
        <v>-354</v>
      </c>
      <c r="E294">
        <v>0</v>
      </c>
      <c r="F294">
        <v>10459</v>
      </c>
      <c r="G294" s="17">
        <v>0</v>
      </c>
    </row>
    <row r="295" spans="1:7" x14ac:dyDescent="0.25">
      <c r="A295" t="s">
        <v>451</v>
      </c>
      <c r="B295" t="s">
        <v>260</v>
      </c>
      <c r="C295">
        <v>-317</v>
      </c>
      <c r="D295">
        <v>-308</v>
      </c>
      <c r="E295">
        <v>0</v>
      </c>
      <c r="F295">
        <v>7011</v>
      </c>
      <c r="G295" s="17">
        <v>0</v>
      </c>
    </row>
    <row r="296" spans="1:7" x14ac:dyDescent="0.25">
      <c r="A296" t="s">
        <v>452</v>
      </c>
      <c r="B296" t="s">
        <v>260</v>
      </c>
      <c r="C296">
        <v>-434</v>
      </c>
      <c r="D296">
        <v>-430</v>
      </c>
      <c r="E296">
        <v>1006</v>
      </c>
      <c r="F296">
        <v>4394</v>
      </c>
      <c r="G296" s="17">
        <v>0</v>
      </c>
    </row>
    <row r="297" spans="1:7" x14ac:dyDescent="0.25">
      <c r="A297" t="s">
        <v>346</v>
      </c>
      <c r="B297" t="s">
        <v>263</v>
      </c>
      <c r="C297">
        <v>-120</v>
      </c>
      <c r="D297">
        <v>-118</v>
      </c>
      <c r="E297">
        <v>0</v>
      </c>
      <c r="F297">
        <v>21985</v>
      </c>
      <c r="G297" s="17">
        <v>0</v>
      </c>
    </row>
    <row r="298" spans="1:7" x14ac:dyDescent="0.25">
      <c r="A298" t="s">
        <v>449</v>
      </c>
      <c r="B298" t="s">
        <v>263</v>
      </c>
      <c r="C298">
        <v>-175</v>
      </c>
      <c r="D298">
        <v>-172</v>
      </c>
      <c r="E298">
        <v>0</v>
      </c>
      <c r="F298">
        <v>10728</v>
      </c>
      <c r="G298" s="17">
        <v>0</v>
      </c>
    </row>
    <row r="299" spans="1:7" x14ac:dyDescent="0.25">
      <c r="A299" t="s">
        <v>450</v>
      </c>
      <c r="B299" t="s">
        <v>263</v>
      </c>
      <c r="C299">
        <v>-100</v>
      </c>
      <c r="D299">
        <v>195</v>
      </c>
      <c r="E299">
        <v>1132</v>
      </c>
      <c r="F299">
        <v>4377</v>
      </c>
      <c r="G299" s="17">
        <v>0</v>
      </c>
    </row>
    <row r="300" spans="1:7" x14ac:dyDescent="0.25">
      <c r="A300" t="s">
        <v>451</v>
      </c>
      <c r="B300" t="s">
        <v>263</v>
      </c>
      <c r="C300">
        <v>-88</v>
      </c>
      <c r="D300">
        <v>110</v>
      </c>
      <c r="E300">
        <v>0</v>
      </c>
      <c r="F300">
        <v>-6221</v>
      </c>
      <c r="G300" s="17">
        <v>0</v>
      </c>
    </row>
    <row r="301" spans="1:7" x14ac:dyDescent="0.25">
      <c r="A301" t="s">
        <v>452</v>
      </c>
      <c r="B301" t="s">
        <v>263</v>
      </c>
      <c r="C301">
        <v>-124</v>
      </c>
      <c r="D301">
        <v>17</v>
      </c>
      <c r="E301">
        <v>0</v>
      </c>
      <c r="F301">
        <v>2919</v>
      </c>
      <c r="G301" s="17">
        <v>0</v>
      </c>
    </row>
    <row r="302" spans="1:7" x14ac:dyDescent="0.25">
      <c r="A302" t="s">
        <v>346</v>
      </c>
      <c r="B302" t="s">
        <v>266</v>
      </c>
      <c r="C302">
        <v>-382</v>
      </c>
      <c r="D302">
        <v>968</v>
      </c>
      <c r="E302">
        <v>0</v>
      </c>
      <c r="F302">
        <v>16636</v>
      </c>
      <c r="G302" s="17">
        <v>0</v>
      </c>
    </row>
    <row r="303" spans="1:7" x14ac:dyDescent="0.25">
      <c r="A303" t="s">
        <v>449</v>
      </c>
      <c r="B303" t="s">
        <v>266</v>
      </c>
      <c r="C303">
        <v>-3135</v>
      </c>
      <c r="D303">
        <v>-1534</v>
      </c>
      <c r="E303">
        <v>0</v>
      </c>
      <c r="F303">
        <v>-1718</v>
      </c>
      <c r="G303" s="17">
        <v>0</v>
      </c>
    </row>
    <row r="304" spans="1:7" x14ac:dyDescent="0.25">
      <c r="A304" t="s">
        <v>450</v>
      </c>
      <c r="B304" t="s">
        <v>266</v>
      </c>
      <c r="C304">
        <v>-125</v>
      </c>
      <c r="D304">
        <v>-66</v>
      </c>
      <c r="E304">
        <v>-1</v>
      </c>
      <c r="F304">
        <v>5556</v>
      </c>
      <c r="G304" s="17">
        <v>0</v>
      </c>
    </row>
    <row r="305" spans="1:7" x14ac:dyDescent="0.25">
      <c r="A305" t="s">
        <v>451</v>
      </c>
      <c r="B305" t="s">
        <v>266</v>
      </c>
      <c r="C305">
        <v>-48</v>
      </c>
      <c r="D305">
        <v>-31</v>
      </c>
      <c r="E305">
        <v>2420</v>
      </c>
      <c r="F305">
        <v>681</v>
      </c>
      <c r="G305" s="17">
        <v>0</v>
      </c>
    </row>
    <row r="306" spans="1:7" x14ac:dyDescent="0.25">
      <c r="A306" t="s">
        <v>452</v>
      </c>
      <c r="B306" t="s">
        <v>266</v>
      </c>
      <c r="C306">
        <v>-122</v>
      </c>
      <c r="D306">
        <v>-80</v>
      </c>
      <c r="E306">
        <v>142</v>
      </c>
      <c r="F306">
        <v>2381</v>
      </c>
      <c r="G306" s="17">
        <v>0</v>
      </c>
    </row>
    <row r="307" spans="1:7" x14ac:dyDescent="0.25">
      <c r="A307" t="s">
        <v>346</v>
      </c>
      <c r="B307" t="s">
        <v>269</v>
      </c>
      <c r="C307">
        <v>-88</v>
      </c>
      <c r="D307">
        <v>-164</v>
      </c>
      <c r="E307">
        <v>-15</v>
      </c>
      <c r="F307">
        <v>237</v>
      </c>
      <c r="G307" s="17">
        <v>221</v>
      </c>
    </row>
    <row r="308" spans="1:7" x14ac:dyDescent="0.25">
      <c r="A308" t="s">
        <v>449</v>
      </c>
      <c r="B308" t="s">
        <v>269</v>
      </c>
      <c r="C308">
        <v>-77</v>
      </c>
      <c r="D308">
        <v>-48</v>
      </c>
      <c r="E308">
        <v>-164</v>
      </c>
      <c r="F308">
        <v>304</v>
      </c>
      <c r="G308" s="17">
        <v>581</v>
      </c>
    </row>
    <row r="309" spans="1:7" x14ac:dyDescent="0.25">
      <c r="A309" t="s">
        <v>450</v>
      </c>
      <c r="B309" t="s">
        <v>269</v>
      </c>
      <c r="C309">
        <v>-156</v>
      </c>
      <c r="D309">
        <v>-189</v>
      </c>
      <c r="E309">
        <v>-232</v>
      </c>
      <c r="F309">
        <v>317</v>
      </c>
      <c r="G309" s="17">
        <v>687</v>
      </c>
    </row>
    <row r="310" spans="1:7" x14ac:dyDescent="0.25">
      <c r="A310" t="s">
        <v>451</v>
      </c>
      <c r="B310" t="s">
        <v>269</v>
      </c>
      <c r="C310">
        <v>-61</v>
      </c>
      <c r="D310">
        <v>-56</v>
      </c>
      <c r="E310">
        <v>-373</v>
      </c>
      <c r="F310">
        <v>475</v>
      </c>
      <c r="G310" s="17">
        <v>442</v>
      </c>
    </row>
    <row r="311" spans="1:7" x14ac:dyDescent="0.25">
      <c r="A311" t="s">
        <v>452</v>
      </c>
      <c r="B311" t="s">
        <v>269</v>
      </c>
      <c r="C311">
        <v>-25</v>
      </c>
      <c r="D311">
        <v>-19</v>
      </c>
      <c r="E311">
        <v>-46</v>
      </c>
      <c r="F311">
        <v>192</v>
      </c>
      <c r="G311" s="17">
        <v>281</v>
      </c>
    </row>
    <row r="312" spans="1:7" x14ac:dyDescent="0.25">
      <c r="A312" t="s">
        <v>346</v>
      </c>
      <c r="B312" t="s">
        <v>273</v>
      </c>
      <c r="C312">
        <v>-184</v>
      </c>
      <c r="D312">
        <v>-433</v>
      </c>
      <c r="E312">
        <v>-207</v>
      </c>
      <c r="F312">
        <v>797</v>
      </c>
      <c r="G312" s="17">
        <v>31</v>
      </c>
    </row>
    <row r="313" spans="1:7" x14ac:dyDescent="0.25">
      <c r="A313" t="s">
        <v>449</v>
      </c>
      <c r="B313" t="s">
        <v>273</v>
      </c>
      <c r="C313">
        <v>-283</v>
      </c>
      <c r="D313">
        <v>-209</v>
      </c>
      <c r="E313">
        <v>-389</v>
      </c>
      <c r="F313">
        <v>735</v>
      </c>
      <c r="G313" s="17">
        <v>586</v>
      </c>
    </row>
    <row r="314" spans="1:7" x14ac:dyDescent="0.25">
      <c r="A314" t="s">
        <v>450</v>
      </c>
      <c r="B314" t="s">
        <v>273</v>
      </c>
      <c r="C314">
        <v>-518</v>
      </c>
      <c r="D314">
        <v>-363</v>
      </c>
      <c r="E314">
        <v>172</v>
      </c>
      <c r="F314">
        <v>160</v>
      </c>
      <c r="G314" s="17">
        <v>885</v>
      </c>
    </row>
    <row r="315" spans="1:7" x14ac:dyDescent="0.25">
      <c r="A315" t="s">
        <v>451</v>
      </c>
      <c r="B315" t="s">
        <v>273</v>
      </c>
      <c r="C315">
        <v>-480</v>
      </c>
      <c r="D315">
        <v>-498</v>
      </c>
      <c r="E315">
        <v>-291</v>
      </c>
      <c r="F315">
        <v>830</v>
      </c>
      <c r="G315" s="17">
        <v>-160</v>
      </c>
    </row>
    <row r="316" spans="1:7" x14ac:dyDescent="0.25">
      <c r="A316" t="s">
        <v>452</v>
      </c>
      <c r="B316" t="s">
        <v>273</v>
      </c>
      <c r="C316">
        <v>-613</v>
      </c>
      <c r="D316">
        <v>-501</v>
      </c>
      <c r="E316">
        <v>337</v>
      </c>
      <c r="F316">
        <v>223</v>
      </c>
      <c r="G316" s="17">
        <v>457</v>
      </c>
    </row>
    <row r="317" spans="1:7" x14ac:dyDescent="0.25">
      <c r="A317" t="s">
        <v>346</v>
      </c>
      <c r="B317" t="s">
        <v>277</v>
      </c>
      <c r="C317">
        <v>-244</v>
      </c>
      <c r="D317">
        <v>-220</v>
      </c>
      <c r="E317">
        <v>1107</v>
      </c>
      <c r="F317">
        <v>527</v>
      </c>
      <c r="G317" s="17">
        <v>2236</v>
      </c>
    </row>
    <row r="318" spans="1:7" x14ac:dyDescent="0.25">
      <c r="A318" t="s">
        <v>449</v>
      </c>
      <c r="B318" t="s">
        <v>277</v>
      </c>
      <c r="C318">
        <v>-379</v>
      </c>
      <c r="D318">
        <v>-345</v>
      </c>
      <c r="E318">
        <v>-3275</v>
      </c>
      <c r="F318">
        <v>3197</v>
      </c>
      <c r="G318" s="17">
        <v>-3186</v>
      </c>
    </row>
    <row r="319" spans="1:7" x14ac:dyDescent="0.25">
      <c r="A319" t="s">
        <v>450</v>
      </c>
      <c r="B319" t="s">
        <v>277</v>
      </c>
      <c r="C319">
        <v>-391</v>
      </c>
      <c r="D319">
        <v>-202</v>
      </c>
      <c r="E319">
        <v>-1400</v>
      </c>
      <c r="F319">
        <v>2107</v>
      </c>
      <c r="G319" s="17">
        <v>8511</v>
      </c>
    </row>
    <row r="320" spans="1:7" x14ac:dyDescent="0.25">
      <c r="A320" t="s">
        <v>451</v>
      </c>
      <c r="B320" t="s">
        <v>277</v>
      </c>
      <c r="C320">
        <v>-387</v>
      </c>
      <c r="D320">
        <v>-295</v>
      </c>
      <c r="E320">
        <v>-1966</v>
      </c>
      <c r="F320">
        <v>2320</v>
      </c>
      <c r="G320" s="17">
        <v>2915</v>
      </c>
    </row>
    <row r="321" spans="1:7" x14ac:dyDescent="0.25">
      <c r="A321" t="s">
        <v>452</v>
      </c>
      <c r="B321" t="s">
        <v>277</v>
      </c>
      <c r="C321">
        <v>-705</v>
      </c>
      <c r="D321">
        <v>-653</v>
      </c>
      <c r="E321">
        <v>-2769</v>
      </c>
      <c r="F321">
        <v>3422</v>
      </c>
      <c r="G321" s="17">
        <v>490</v>
      </c>
    </row>
    <row r="322" spans="1:7" x14ac:dyDescent="0.25">
      <c r="A322" t="s">
        <v>346</v>
      </c>
      <c r="B322" t="s">
        <v>280</v>
      </c>
      <c r="C322">
        <v>-130</v>
      </c>
      <c r="D322">
        <v>-151</v>
      </c>
      <c r="E322">
        <v>-347</v>
      </c>
      <c r="F322">
        <v>278</v>
      </c>
      <c r="G322" s="17">
        <v>407</v>
      </c>
    </row>
    <row r="323" spans="1:7" x14ac:dyDescent="0.25">
      <c r="A323" t="s">
        <v>449</v>
      </c>
      <c r="B323" t="s">
        <v>280</v>
      </c>
      <c r="C323">
        <v>-211</v>
      </c>
      <c r="D323">
        <v>33</v>
      </c>
      <c r="E323">
        <v>1049</v>
      </c>
      <c r="F323">
        <v>-828</v>
      </c>
      <c r="G323" s="17">
        <v>898</v>
      </c>
    </row>
    <row r="324" spans="1:7" x14ac:dyDescent="0.25">
      <c r="A324" t="s">
        <v>450</v>
      </c>
      <c r="B324" t="s">
        <v>280</v>
      </c>
      <c r="C324">
        <v>-145</v>
      </c>
      <c r="D324">
        <v>-309</v>
      </c>
      <c r="E324">
        <v>1150</v>
      </c>
      <c r="F324">
        <v>-308</v>
      </c>
      <c r="G324" s="17">
        <v>5894</v>
      </c>
    </row>
    <row r="325" spans="1:7" x14ac:dyDescent="0.25">
      <c r="A325" t="s">
        <v>451</v>
      </c>
      <c r="B325" t="s">
        <v>280</v>
      </c>
      <c r="C325">
        <v>-54</v>
      </c>
      <c r="D325">
        <v>346</v>
      </c>
      <c r="E325">
        <v>-218</v>
      </c>
      <c r="F325">
        <v>16</v>
      </c>
      <c r="G325" s="17">
        <v>1273</v>
      </c>
    </row>
    <row r="326" spans="1:7" x14ac:dyDescent="0.25">
      <c r="A326" t="s">
        <v>452</v>
      </c>
      <c r="B326" t="s">
        <v>280</v>
      </c>
      <c r="C326">
        <v>-96</v>
      </c>
      <c r="D326">
        <v>-230</v>
      </c>
      <c r="E326">
        <v>-1336</v>
      </c>
      <c r="F326">
        <v>1181</v>
      </c>
      <c r="G326" s="17">
        <v>-556</v>
      </c>
    </row>
    <row r="327" spans="1:7" x14ac:dyDescent="0.25">
      <c r="A327" t="s">
        <v>346</v>
      </c>
      <c r="B327" t="s">
        <v>283</v>
      </c>
      <c r="C327">
        <v>-577</v>
      </c>
      <c r="D327">
        <v>-1598</v>
      </c>
      <c r="E327">
        <v>-177</v>
      </c>
      <c r="F327">
        <v>2560</v>
      </c>
      <c r="G327" s="17">
        <v>-2203</v>
      </c>
    </row>
    <row r="328" spans="1:7" x14ac:dyDescent="0.25">
      <c r="A328" t="s">
        <v>449</v>
      </c>
      <c r="B328" t="s">
        <v>283</v>
      </c>
      <c r="C328">
        <v>-168</v>
      </c>
      <c r="D328">
        <v>-1094</v>
      </c>
      <c r="E328">
        <v>631</v>
      </c>
      <c r="F328">
        <v>97</v>
      </c>
      <c r="G328" s="17">
        <v>504</v>
      </c>
    </row>
    <row r="329" spans="1:7" x14ac:dyDescent="0.25">
      <c r="A329" t="s">
        <v>450</v>
      </c>
      <c r="B329" t="s">
        <v>283</v>
      </c>
      <c r="C329">
        <v>-669</v>
      </c>
      <c r="D329">
        <v>-150</v>
      </c>
      <c r="E329">
        <v>739</v>
      </c>
      <c r="F329">
        <v>444</v>
      </c>
      <c r="G329" s="17">
        <v>-7</v>
      </c>
    </row>
    <row r="330" spans="1:7" x14ac:dyDescent="0.25">
      <c r="A330" t="s">
        <v>451</v>
      </c>
      <c r="B330" t="s">
        <v>283</v>
      </c>
      <c r="C330">
        <v>-271</v>
      </c>
      <c r="D330">
        <v>35</v>
      </c>
      <c r="E330">
        <v>26</v>
      </c>
      <c r="F330">
        <v>613</v>
      </c>
      <c r="G330" s="17">
        <v>155</v>
      </c>
    </row>
    <row r="331" spans="1:7" x14ac:dyDescent="0.25">
      <c r="A331" t="s">
        <v>452</v>
      </c>
      <c r="B331" t="s">
        <v>283</v>
      </c>
      <c r="C331">
        <v>-504</v>
      </c>
      <c r="D331">
        <v>-860</v>
      </c>
      <c r="E331">
        <v>17</v>
      </c>
      <c r="F331">
        <v>489</v>
      </c>
      <c r="G331" s="17">
        <v>318</v>
      </c>
    </row>
    <row r="332" spans="1:7" x14ac:dyDescent="0.25">
      <c r="A332" t="s">
        <v>346</v>
      </c>
      <c r="B332" t="s">
        <v>286</v>
      </c>
      <c r="C332">
        <v>-543</v>
      </c>
      <c r="D332">
        <v>-1470</v>
      </c>
      <c r="E332">
        <v>-745</v>
      </c>
      <c r="F332">
        <v>2305</v>
      </c>
      <c r="G332" s="17">
        <v>1761</v>
      </c>
    </row>
    <row r="333" spans="1:7" x14ac:dyDescent="0.25">
      <c r="A333" t="s">
        <v>449</v>
      </c>
      <c r="B333" t="s">
        <v>286</v>
      </c>
      <c r="C333">
        <v>-147</v>
      </c>
      <c r="D333">
        <v>-2385</v>
      </c>
      <c r="E333">
        <v>-1631</v>
      </c>
      <c r="F333">
        <v>5732</v>
      </c>
      <c r="G333" s="17">
        <v>6419</v>
      </c>
    </row>
    <row r="334" spans="1:7" x14ac:dyDescent="0.25">
      <c r="A334" t="s">
        <v>450</v>
      </c>
      <c r="B334" t="s">
        <v>286</v>
      </c>
      <c r="C334">
        <v>-157</v>
      </c>
      <c r="D334">
        <v>-2102</v>
      </c>
      <c r="E334">
        <v>-549</v>
      </c>
      <c r="F334">
        <v>2569</v>
      </c>
      <c r="G334" s="17">
        <v>3859</v>
      </c>
    </row>
    <row r="335" spans="1:7" x14ac:dyDescent="0.25">
      <c r="A335" t="s">
        <v>451</v>
      </c>
      <c r="B335" t="s">
        <v>286</v>
      </c>
      <c r="C335">
        <v>-273</v>
      </c>
      <c r="D335">
        <v>-461</v>
      </c>
      <c r="E335">
        <v>-1280</v>
      </c>
      <c r="F335">
        <v>1781</v>
      </c>
      <c r="G335" s="17">
        <v>1862</v>
      </c>
    </row>
    <row r="336" spans="1:7" x14ac:dyDescent="0.25">
      <c r="A336" t="s">
        <v>452</v>
      </c>
      <c r="B336" t="s">
        <v>286</v>
      </c>
      <c r="C336">
        <v>-415</v>
      </c>
      <c r="D336">
        <v>210</v>
      </c>
      <c r="E336">
        <v>-1395</v>
      </c>
      <c r="F336">
        <v>1371</v>
      </c>
      <c r="G336" s="17">
        <v>1565</v>
      </c>
    </row>
    <row r="337" spans="1:7" x14ac:dyDescent="0.25">
      <c r="A337" t="s">
        <v>346</v>
      </c>
      <c r="B337" t="s">
        <v>290</v>
      </c>
      <c r="C337">
        <v>-258</v>
      </c>
      <c r="D337">
        <v>-1498</v>
      </c>
      <c r="E337">
        <v>-789</v>
      </c>
      <c r="F337">
        <v>1812</v>
      </c>
      <c r="G337" s="17">
        <v>4353</v>
      </c>
    </row>
    <row r="338" spans="1:7" x14ac:dyDescent="0.25">
      <c r="A338" t="s">
        <v>449</v>
      </c>
      <c r="B338" t="s">
        <v>290</v>
      </c>
      <c r="C338">
        <v>-157</v>
      </c>
      <c r="D338">
        <v>-3828</v>
      </c>
      <c r="E338">
        <v>-697</v>
      </c>
      <c r="F338">
        <v>5937</v>
      </c>
      <c r="G338" s="17">
        <v>5798</v>
      </c>
    </row>
    <row r="339" spans="1:7" x14ac:dyDescent="0.25">
      <c r="A339" t="s">
        <v>450</v>
      </c>
      <c r="B339" t="s">
        <v>290</v>
      </c>
      <c r="C339">
        <v>-253</v>
      </c>
      <c r="D339">
        <v>-2241</v>
      </c>
      <c r="E339">
        <v>-537</v>
      </c>
      <c r="F339">
        <v>2620</v>
      </c>
      <c r="G339" s="17">
        <v>2492</v>
      </c>
    </row>
    <row r="340" spans="1:7" x14ac:dyDescent="0.25">
      <c r="A340" t="s">
        <v>451</v>
      </c>
      <c r="B340" t="s">
        <v>290</v>
      </c>
      <c r="C340">
        <v>-243</v>
      </c>
      <c r="D340">
        <v>-1101</v>
      </c>
      <c r="E340">
        <v>183</v>
      </c>
      <c r="F340">
        <v>1073</v>
      </c>
      <c r="G340" s="17">
        <v>1031</v>
      </c>
    </row>
    <row r="341" spans="1:7" x14ac:dyDescent="0.25">
      <c r="A341" t="s">
        <v>452</v>
      </c>
      <c r="B341" t="s">
        <v>290</v>
      </c>
      <c r="C341">
        <v>-111</v>
      </c>
      <c r="D341">
        <v>-478</v>
      </c>
      <c r="E341">
        <v>-515</v>
      </c>
      <c r="F341">
        <v>847</v>
      </c>
      <c r="G341" s="17">
        <v>681</v>
      </c>
    </row>
    <row r="342" spans="1:7" x14ac:dyDescent="0.25">
      <c r="A342" t="s">
        <v>346</v>
      </c>
      <c r="B342" t="s">
        <v>293</v>
      </c>
      <c r="C342">
        <v>-165</v>
      </c>
      <c r="D342">
        <v>1749</v>
      </c>
      <c r="E342">
        <v>-3438</v>
      </c>
      <c r="F342">
        <v>838</v>
      </c>
      <c r="G342" s="17">
        <v>214</v>
      </c>
    </row>
    <row r="343" spans="1:7" x14ac:dyDescent="0.25">
      <c r="A343" t="s">
        <v>449</v>
      </c>
      <c r="B343" t="s">
        <v>293</v>
      </c>
      <c r="C343">
        <v>-77</v>
      </c>
      <c r="D343">
        <v>-3227</v>
      </c>
      <c r="E343">
        <v>-2177</v>
      </c>
      <c r="F343">
        <v>4961</v>
      </c>
      <c r="G343" s="17">
        <v>6956</v>
      </c>
    </row>
    <row r="344" spans="1:7" x14ac:dyDescent="0.25">
      <c r="A344" t="s">
        <v>450</v>
      </c>
      <c r="B344" t="s">
        <v>293</v>
      </c>
      <c r="C344">
        <v>-222</v>
      </c>
      <c r="D344">
        <v>-1319</v>
      </c>
      <c r="E344">
        <v>-702</v>
      </c>
      <c r="F344">
        <v>2516</v>
      </c>
      <c r="G344" s="17">
        <v>4829</v>
      </c>
    </row>
    <row r="345" spans="1:7" x14ac:dyDescent="0.25">
      <c r="A345" t="s">
        <v>451</v>
      </c>
      <c r="B345" t="s">
        <v>293</v>
      </c>
      <c r="C345">
        <v>-82</v>
      </c>
      <c r="D345">
        <v>-1066</v>
      </c>
      <c r="E345">
        <v>-669</v>
      </c>
      <c r="F345">
        <v>787</v>
      </c>
      <c r="G345" s="17">
        <v>1614</v>
      </c>
    </row>
    <row r="346" spans="1:7" x14ac:dyDescent="0.25">
      <c r="A346" t="s">
        <v>452</v>
      </c>
      <c r="B346" t="s">
        <v>293</v>
      </c>
      <c r="C346">
        <v>-118</v>
      </c>
      <c r="D346">
        <v>-54</v>
      </c>
      <c r="E346">
        <v>-445</v>
      </c>
      <c r="F346">
        <v>1759</v>
      </c>
      <c r="G346" s="17">
        <v>126</v>
      </c>
    </row>
    <row r="347" spans="1:7" x14ac:dyDescent="0.25">
      <c r="A347" t="s">
        <v>346</v>
      </c>
      <c r="B347" t="s">
        <v>296</v>
      </c>
      <c r="C347">
        <v>-71</v>
      </c>
      <c r="D347">
        <v>346</v>
      </c>
      <c r="E347">
        <v>-663</v>
      </c>
      <c r="F347">
        <v>298</v>
      </c>
      <c r="G347" s="17">
        <v>792</v>
      </c>
    </row>
    <row r="348" spans="1:7" x14ac:dyDescent="0.25">
      <c r="A348" t="s">
        <v>449</v>
      </c>
      <c r="B348" t="s">
        <v>296</v>
      </c>
      <c r="C348">
        <v>-127</v>
      </c>
      <c r="D348">
        <v>-231</v>
      </c>
      <c r="E348">
        <v>-523</v>
      </c>
      <c r="F348">
        <v>780</v>
      </c>
      <c r="G348" s="17">
        <v>1046</v>
      </c>
    </row>
    <row r="349" spans="1:7" x14ac:dyDescent="0.25">
      <c r="A349" t="s">
        <v>450</v>
      </c>
      <c r="B349" t="s">
        <v>296</v>
      </c>
      <c r="C349">
        <v>-115</v>
      </c>
      <c r="D349">
        <v>315</v>
      </c>
      <c r="E349">
        <v>-858</v>
      </c>
      <c r="F349">
        <v>255</v>
      </c>
      <c r="G349" s="17">
        <v>551</v>
      </c>
    </row>
    <row r="350" spans="1:7" x14ac:dyDescent="0.25">
      <c r="A350" t="s">
        <v>451</v>
      </c>
      <c r="B350" t="s">
        <v>296</v>
      </c>
      <c r="C350">
        <v>-89</v>
      </c>
      <c r="D350">
        <v>-751</v>
      </c>
      <c r="E350">
        <v>-275</v>
      </c>
      <c r="F350">
        <v>784</v>
      </c>
      <c r="G350" s="17">
        <v>1348</v>
      </c>
    </row>
    <row r="351" spans="1:7" x14ac:dyDescent="0.25">
      <c r="A351" t="s">
        <v>452</v>
      </c>
      <c r="B351" t="s">
        <v>296</v>
      </c>
      <c r="C351">
        <v>-169</v>
      </c>
      <c r="D351">
        <v>-54</v>
      </c>
      <c r="E351">
        <v>-280</v>
      </c>
      <c r="F351">
        <v>641</v>
      </c>
      <c r="G351" s="17">
        <v>-108</v>
      </c>
    </row>
    <row r="352" spans="1:7" x14ac:dyDescent="0.25">
      <c r="A352" t="s">
        <v>346</v>
      </c>
      <c r="B352" t="s">
        <v>299</v>
      </c>
      <c r="C352">
        <v>-50</v>
      </c>
      <c r="D352">
        <v>302</v>
      </c>
      <c r="E352">
        <v>-307</v>
      </c>
      <c r="F352">
        <v>14</v>
      </c>
      <c r="G352" s="17">
        <v>-9</v>
      </c>
    </row>
    <row r="353" spans="1:7" x14ac:dyDescent="0.25">
      <c r="A353" t="s">
        <v>449</v>
      </c>
      <c r="B353" t="s">
        <v>299</v>
      </c>
      <c r="C353">
        <v>-275</v>
      </c>
      <c r="D353">
        <v>57</v>
      </c>
      <c r="E353">
        <v>-334</v>
      </c>
      <c r="F353">
        <v>266</v>
      </c>
      <c r="G353" s="17">
        <v>1151</v>
      </c>
    </row>
    <row r="354" spans="1:7" x14ac:dyDescent="0.25">
      <c r="A354" t="s">
        <v>450</v>
      </c>
      <c r="B354" t="s">
        <v>299</v>
      </c>
      <c r="C354">
        <v>-238</v>
      </c>
      <c r="D354">
        <v>-300</v>
      </c>
      <c r="E354">
        <v>49</v>
      </c>
      <c r="F354">
        <v>250</v>
      </c>
      <c r="G354" s="17">
        <v>-30</v>
      </c>
    </row>
    <row r="355" spans="1:7" x14ac:dyDescent="0.25">
      <c r="A355" t="s">
        <v>451</v>
      </c>
      <c r="B355" t="s">
        <v>299</v>
      </c>
      <c r="C355">
        <v>-605</v>
      </c>
      <c r="D355">
        <v>-205</v>
      </c>
      <c r="E355">
        <v>254</v>
      </c>
      <c r="F355">
        <v>-30</v>
      </c>
      <c r="G355" s="17">
        <v>-96</v>
      </c>
    </row>
    <row r="356" spans="1:7" x14ac:dyDescent="0.25">
      <c r="A356" t="s">
        <v>452</v>
      </c>
      <c r="B356" t="s">
        <v>299</v>
      </c>
      <c r="C356">
        <v>-432</v>
      </c>
      <c r="D356">
        <v>-252</v>
      </c>
      <c r="E356">
        <v>-120</v>
      </c>
      <c r="F356">
        <v>328</v>
      </c>
      <c r="G356" s="17">
        <v>792</v>
      </c>
    </row>
    <row r="357" spans="1:7" x14ac:dyDescent="0.25">
      <c r="A357" t="s">
        <v>346</v>
      </c>
      <c r="B357" t="s">
        <v>303</v>
      </c>
      <c r="C357">
        <v>-240</v>
      </c>
      <c r="D357">
        <v>14</v>
      </c>
      <c r="E357">
        <v>831</v>
      </c>
      <c r="F357">
        <v>-335</v>
      </c>
      <c r="G357" s="17">
        <v>1215</v>
      </c>
    </row>
    <row r="358" spans="1:7" x14ac:dyDescent="0.25">
      <c r="A358" t="s">
        <v>449</v>
      </c>
      <c r="B358" t="s">
        <v>303</v>
      </c>
      <c r="C358">
        <v>-1483</v>
      </c>
      <c r="D358">
        <v>-452</v>
      </c>
      <c r="E358">
        <v>1049</v>
      </c>
      <c r="F358">
        <v>-340</v>
      </c>
      <c r="G358" s="17">
        <v>1163</v>
      </c>
    </row>
    <row r="359" spans="1:7" x14ac:dyDescent="0.25">
      <c r="A359" t="s">
        <v>450</v>
      </c>
      <c r="B359" t="s">
        <v>303</v>
      </c>
      <c r="C359">
        <v>-610</v>
      </c>
      <c r="D359">
        <v>-794</v>
      </c>
      <c r="E359">
        <v>-487</v>
      </c>
      <c r="F359">
        <v>1088</v>
      </c>
      <c r="G359" s="17">
        <v>313</v>
      </c>
    </row>
    <row r="360" spans="1:7" x14ac:dyDescent="0.25">
      <c r="A360" t="s">
        <v>451</v>
      </c>
      <c r="B360" t="s">
        <v>303</v>
      </c>
      <c r="C360">
        <v>-2158</v>
      </c>
      <c r="D360">
        <v>-1503</v>
      </c>
      <c r="E360">
        <v>1318</v>
      </c>
      <c r="F360">
        <v>144</v>
      </c>
      <c r="G360" s="17">
        <v>-1023</v>
      </c>
    </row>
    <row r="361" spans="1:7" x14ac:dyDescent="0.25">
      <c r="A361" t="s">
        <v>452</v>
      </c>
      <c r="B361" t="s">
        <v>303</v>
      </c>
      <c r="C361">
        <v>-2945</v>
      </c>
      <c r="D361">
        <v>-2794</v>
      </c>
      <c r="E361">
        <v>2353</v>
      </c>
      <c r="F361">
        <v>763</v>
      </c>
      <c r="G361" s="17">
        <v>-1996</v>
      </c>
    </row>
    <row r="362" spans="1:7" x14ac:dyDescent="0.25">
      <c r="A362" t="s">
        <v>346</v>
      </c>
      <c r="B362" t="s">
        <v>307</v>
      </c>
      <c r="C362">
        <v>-445</v>
      </c>
      <c r="D362">
        <v>-403</v>
      </c>
      <c r="E362">
        <v>1276</v>
      </c>
      <c r="F362">
        <v>-908</v>
      </c>
      <c r="G362" s="17">
        <v>1512</v>
      </c>
    </row>
    <row r="363" spans="1:7" x14ac:dyDescent="0.25">
      <c r="A363" t="s">
        <v>449</v>
      </c>
      <c r="B363" t="s">
        <v>307</v>
      </c>
      <c r="C363">
        <v>-1189</v>
      </c>
      <c r="D363">
        <v>-818</v>
      </c>
      <c r="E363">
        <v>933</v>
      </c>
      <c r="F363">
        <v>312</v>
      </c>
      <c r="G363" s="17">
        <v>-533</v>
      </c>
    </row>
    <row r="364" spans="1:7" x14ac:dyDescent="0.25">
      <c r="A364" t="s">
        <v>450</v>
      </c>
      <c r="B364" t="s">
        <v>307</v>
      </c>
      <c r="C364">
        <v>-296</v>
      </c>
      <c r="D364">
        <v>-272</v>
      </c>
      <c r="E364">
        <v>-347</v>
      </c>
      <c r="F364">
        <v>586</v>
      </c>
      <c r="G364" s="17">
        <v>1663</v>
      </c>
    </row>
    <row r="365" spans="1:7" x14ac:dyDescent="0.25">
      <c r="A365" t="s">
        <v>451</v>
      </c>
      <c r="B365" t="s">
        <v>307</v>
      </c>
      <c r="C365">
        <v>-569</v>
      </c>
      <c r="D365">
        <v>-584</v>
      </c>
      <c r="E365">
        <v>-1518</v>
      </c>
      <c r="F365">
        <v>2169</v>
      </c>
      <c r="G365" s="17">
        <v>1058</v>
      </c>
    </row>
    <row r="366" spans="1:7" x14ac:dyDescent="0.25">
      <c r="A366" t="s">
        <v>452</v>
      </c>
      <c r="B366" t="s">
        <v>307</v>
      </c>
      <c r="C366">
        <v>-859</v>
      </c>
      <c r="D366">
        <v>-874</v>
      </c>
      <c r="E366">
        <v>395</v>
      </c>
      <c r="F366">
        <v>495</v>
      </c>
      <c r="G366" s="17">
        <v>-230</v>
      </c>
    </row>
    <row r="367" spans="1:7" x14ac:dyDescent="0.25">
      <c r="A367" t="s">
        <v>346</v>
      </c>
      <c r="B367" t="s">
        <v>310</v>
      </c>
      <c r="C367">
        <v>-398</v>
      </c>
      <c r="D367">
        <v>458</v>
      </c>
      <c r="E367">
        <v>-294</v>
      </c>
      <c r="F367">
        <v>-194</v>
      </c>
      <c r="G367" s="17">
        <v>3065</v>
      </c>
    </row>
    <row r="368" spans="1:7" x14ac:dyDescent="0.25">
      <c r="A368" t="s">
        <v>449</v>
      </c>
      <c r="B368" t="s">
        <v>310</v>
      </c>
      <c r="C368">
        <v>-544</v>
      </c>
      <c r="D368">
        <v>250</v>
      </c>
      <c r="E368">
        <v>-293</v>
      </c>
      <c r="F368">
        <v>37</v>
      </c>
      <c r="G368" s="17">
        <v>1853</v>
      </c>
    </row>
    <row r="369" spans="1:7" x14ac:dyDescent="0.25">
      <c r="A369" t="s">
        <v>450</v>
      </c>
      <c r="B369" t="s">
        <v>310</v>
      </c>
      <c r="C369">
        <v>-1216</v>
      </c>
      <c r="D369">
        <v>1289</v>
      </c>
      <c r="E369">
        <v>-667</v>
      </c>
      <c r="F369">
        <v>-640</v>
      </c>
      <c r="G369" s="17">
        <v>698</v>
      </c>
    </row>
    <row r="370" spans="1:7" x14ac:dyDescent="0.25">
      <c r="A370" t="s">
        <v>451</v>
      </c>
      <c r="B370" t="s">
        <v>310</v>
      </c>
      <c r="C370">
        <v>-2335</v>
      </c>
      <c r="D370">
        <v>-1468</v>
      </c>
      <c r="E370">
        <v>3074</v>
      </c>
      <c r="F370">
        <v>-1764</v>
      </c>
      <c r="G370" s="17">
        <v>-1625</v>
      </c>
    </row>
    <row r="371" spans="1:7" x14ac:dyDescent="0.25">
      <c r="A371" t="s">
        <v>452</v>
      </c>
      <c r="B371" t="s">
        <v>310</v>
      </c>
      <c r="C371">
        <v>-4680</v>
      </c>
      <c r="D371">
        <v>6232</v>
      </c>
      <c r="E371">
        <v>-3778</v>
      </c>
      <c r="F371">
        <v>-2538</v>
      </c>
      <c r="G371" s="17">
        <v>-1338</v>
      </c>
    </row>
    <row r="372" spans="1:7" x14ac:dyDescent="0.25">
      <c r="A372" t="s">
        <v>346</v>
      </c>
      <c r="B372" t="s">
        <v>313</v>
      </c>
      <c r="C372">
        <v>-120</v>
      </c>
      <c r="D372">
        <v>595</v>
      </c>
      <c r="E372">
        <v>-350</v>
      </c>
      <c r="F372">
        <v>840</v>
      </c>
      <c r="G372" s="17">
        <v>-1067</v>
      </c>
    </row>
    <row r="373" spans="1:7" x14ac:dyDescent="0.25">
      <c r="A373" t="s">
        <v>449</v>
      </c>
      <c r="B373" t="s">
        <v>313</v>
      </c>
      <c r="C373">
        <v>-258</v>
      </c>
      <c r="D373">
        <v>-300</v>
      </c>
      <c r="E373">
        <v>499</v>
      </c>
      <c r="F373">
        <v>-381</v>
      </c>
      <c r="G373" s="17">
        <v>1083</v>
      </c>
    </row>
    <row r="374" spans="1:7" x14ac:dyDescent="0.25">
      <c r="A374" t="s">
        <v>450</v>
      </c>
      <c r="B374" t="s">
        <v>313</v>
      </c>
      <c r="C374">
        <v>-227</v>
      </c>
      <c r="D374">
        <v>-1243</v>
      </c>
      <c r="E374">
        <v>1443</v>
      </c>
      <c r="F374">
        <v>-21</v>
      </c>
      <c r="G374" s="17">
        <v>1234</v>
      </c>
    </row>
    <row r="375" spans="1:7" x14ac:dyDescent="0.25">
      <c r="A375" t="s">
        <v>451</v>
      </c>
      <c r="B375" t="s">
        <v>313</v>
      </c>
      <c r="C375">
        <v>-115</v>
      </c>
      <c r="D375">
        <v>334</v>
      </c>
      <c r="E375">
        <v>147</v>
      </c>
      <c r="F375">
        <v>97</v>
      </c>
      <c r="G375" s="17">
        <v>556</v>
      </c>
    </row>
    <row r="376" spans="1:7" x14ac:dyDescent="0.25">
      <c r="A376" t="s">
        <v>452</v>
      </c>
      <c r="B376" t="s">
        <v>313</v>
      </c>
      <c r="C376">
        <v>-50</v>
      </c>
      <c r="D376">
        <v>262</v>
      </c>
      <c r="E376">
        <v>-681</v>
      </c>
      <c r="F376">
        <v>299</v>
      </c>
      <c r="G376" s="17">
        <v>238</v>
      </c>
    </row>
    <row r="377" spans="1:7" x14ac:dyDescent="0.25">
      <c r="A377" t="s">
        <v>346</v>
      </c>
      <c r="B377" t="s">
        <v>316</v>
      </c>
      <c r="C377">
        <v>-352</v>
      </c>
      <c r="D377">
        <v>943</v>
      </c>
      <c r="E377">
        <v>3613</v>
      </c>
      <c r="F377">
        <v>-4599</v>
      </c>
      <c r="G377" s="17">
        <v>1468</v>
      </c>
    </row>
    <row r="378" spans="1:7" x14ac:dyDescent="0.25">
      <c r="A378" t="s">
        <v>449</v>
      </c>
      <c r="B378" t="s">
        <v>316</v>
      </c>
      <c r="C378">
        <v>-672</v>
      </c>
      <c r="D378">
        <v>-1937</v>
      </c>
      <c r="E378">
        <v>-107</v>
      </c>
      <c r="F378">
        <v>1045</v>
      </c>
      <c r="G378" s="17">
        <v>681</v>
      </c>
    </row>
    <row r="379" spans="1:7" x14ac:dyDescent="0.25">
      <c r="A379" t="s">
        <v>450</v>
      </c>
      <c r="B379" t="s">
        <v>316</v>
      </c>
      <c r="C379">
        <v>-592</v>
      </c>
      <c r="D379">
        <v>807</v>
      </c>
      <c r="E379">
        <v>1436</v>
      </c>
      <c r="F379">
        <v>-1427</v>
      </c>
      <c r="G379" s="17">
        <v>79</v>
      </c>
    </row>
    <row r="380" spans="1:7" x14ac:dyDescent="0.25">
      <c r="A380" t="s">
        <v>451</v>
      </c>
      <c r="B380" t="s">
        <v>316</v>
      </c>
      <c r="C380">
        <v>-246</v>
      </c>
      <c r="D380">
        <v>-447</v>
      </c>
      <c r="E380">
        <v>503</v>
      </c>
      <c r="F380">
        <v>-224</v>
      </c>
      <c r="G380" s="17">
        <v>920</v>
      </c>
    </row>
    <row r="381" spans="1:7" x14ac:dyDescent="0.25">
      <c r="A381" t="s">
        <v>452</v>
      </c>
      <c r="B381" t="s">
        <v>316</v>
      </c>
      <c r="C381">
        <v>-829</v>
      </c>
      <c r="D381">
        <v>-1162</v>
      </c>
      <c r="E381">
        <v>822</v>
      </c>
      <c r="F381">
        <v>-4</v>
      </c>
      <c r="G381" s="17">
        <v>-603</v>
      </c>
    </row>
    <row r="382" spans="1:7" x14ac:dyDescent="0.25">
      <c r="A382" t="s">
        <v>346</v>
      </c>
      <c r="B382" t="s">
        <v>319</v>
      </c>
      <c r="C382">
        <v>-375</v>
      </c>
      <c r="D382">
        <v>-1268</v>
      </c>
      <c r="E382">
        <v>2692</v>
      </c>
      <c r="F382">
        <v>513</v>
      </c>
      <c r="G382" s="17">
        <v>722</v>
      </c>
    </row>
    <row r="383" spans="1:7" x14ac:dyDescent="0.25">
      <c r="A383" t="s">
        <v>449</v>
      </c>
      <c r="B383" t="s">
        <v>319</v>
      </c>
      <c r="C383">
        <v>-178</v>
      </c>
      <c r="D383">
        <v>-1139</v>
      </c>
      <c r="E383">
        <v>1412</v>
      </c>
      <c r="F383">
        <v>71</v>
      </c>
      <c r="G383" s="17">
        <v>2099</v>
      </c>
    </row>
    <row r="384" spans="1:7" x14ac:dyDescent="0.25">
      <c r="A384" t="s">
        <v>450</v>
      </c>
      <c r="B384" t="s">
        <v>319</v>
      </c>
      <c r="C384">
        <v>-349</v>
      </c>
      <c r="D384">
        <v>-1799</v>
      </c>
      <c r="E384">
        <v>2086</v>
      </c>
      <c r="F384">
        <v>900</v>
      </c>
      <c r="G384" s="17">
        <v>1135</v>
      </c>
    </row>
    <row r="385" spans="1:7" x14ac:dyDescent="0.25">
      <c r="A385" t="s">
        <v>451</v>
      </c>
      <c r="B385" t="s">
        <v>319</v>
      </c>
      <c r="C385">
        <v>-422</v>
      </c>
      <c r="D385">
        <v>-115</v>
      </c>
      <c r="E385">
        <v>448</v>
      </c>
      <c r="F385">
        <v>84</v>
      </c>
      <c r="G385" s="17">
        <v>797</v>
      </c>
    </row>
    <row r="386" spans="1:7" x14ac:dyDescent="0.25">
      <c r="A386" t="s">
        <v>452</v>
      </c>
      <c r="B386" t="s">
        <v>319</v>
      </c>
      <c r="C386">
        <v>-1249</v>
      </c>
      <c r="D386">
        <v>-1557</v>
      </c>
      <c r="E386">
        <v>101</v>
      </c>
      <c r="F386">
        <v>1318</v>
      </c>
      <c r="G386" s="17">
        <v>-2683</v>
      </c>
    </row>
    <row r="387" spans="1:7" x14ac:dyDescent="0.25">
      <c r="A387" t="s">
        <v>346</v>
      </c>
      <c r="B387" t="s">
        <v>322</v>
      </c>
      <c r="C387">
        <v>-560</v>
      </c>
      <c r="D387">
        <v>-680</v>
      </c>
      <c r="E387">
        <v>-93</v>
      </c>
      <c r="F387">
        <v>464</v>
      </c>
      <c r="G387" s="17">
        <v>1302</v>
      </c>
    </row>
    <row r="388" spans="1:7" x14ac:dyDescent="0.25">
      <c r="A388" t="s">
        <v>449</v>
      </c>
      <c r="B388" t="s">
        <v>322</v>
      </c>
      <c r="C388">
        <v>-1131</v>
      </c>
      <c r="D388">
        <v>-1528</v>
      </c>
      <c r="E388">
        <v>284</v>
      </c>
      <c r="F388">
        <v>1604</v>
      </c>
      <c r="G388" s="17">
        <v>2373</v>
      </c>
    </row>
    <row r="389" spans="1:7" x14ac:dyDescent="0.25">
      <c r="A389" t="s">
        <v>450</v>
      </c>
      <c r="B389" t="s">
        <v>322</v>
      </c>
      <c r="C389">
        <v>-588</v>
      </c>
      <c r="D389">
        <v>-843</v>
      </c>
      <c r="E389">
        <v>665</v>
      </c>
      <c r="F389">
        <v>332</v>
      </c>
      <c r="G389" s="17">
        <v>1287</v>
      </c>
    </row>
    <row r="390" spans="1:7" x14ac:dyDescent="0.25">
      <c r="A390" t="s">
        <v>451</v>
      </c>
      <c r="B390" t="s">
        <v>322</v>
      </c>
      <c r="C390">
        <v>-554</v>
      </c>
      <c r="D390">
        <v>-384</v>
      </c>
      <c r="E390">
        <v>-53</v>
      </c>
      <c r="F390">
        <v>392</v>
      </c>
      <c r="G390" s="17">
        <v>784</v>
      </c>
    </row>
    <row r="391" spans="1:7" x14ac:dyDescent="0.25">
      <c r="A391" t="s">
        <v>452</v>
      </c>
      <c r="B391" t="s">
        <v>322</v>
      </c>
      <c r="C391">
        <v>-378</v>
      </c>
      <c r="D391">
        <v>-743</v>
      </c>
      <c r="E391">
        <v>-703</v>
      </c>
      <c r="F391">
        <v>1489</v>
      </c>
      <c r="G391" s="17">
        <v>445</v>
      </c>
    </row>
    <row r="392" spans="1:7" x14ac:dyDescent="0.25">
      <c r="A392" t="s">
        <v>346</v>
      </c>
      <c r="B392" t="s">
        <v>325</v>
      </c>
      <c r="C392">
        <v>-82</v>
      </c>
      <c r="D392">
        <v>-577</v>
      </c>
      <c r="E392">
        <v>-909</v>
      </c>
      <c r="F392">
        <v>1503</v>
      </c>
      <c r="G392" s="17">
        <v>2528</v>
      </c>
    </row>
    <row r="393" spans="1:7" x14ac:dyDescent="0.25">
      <c r="A393" t="s">
        <v>449</v>
      </c>
      <c r="B393" t="s">
        <v>325</v>
      </c>
      <c r="C393">
        <v>-52</v>
      </c>
      <c r="D393">
        <v>-371</v>
      </c>
      <c r="E393">
        <v>792</v>
      </c>
      <c r="F393">
        <v>101</v>
      </c>
      <c r="G393" s="17">
        <v>3642</v>
      </c>
    </row>
    <row r="394" spans="1:7" x14ac:dyDescent="0.25">
      <c r="A394" t="s">
        <v>450</v>
      </c>
      <c r="B394" t="s">
        <v>325</v>
      </c>
      <c r="C394">
        <v>-61</v>
      </c>
      <c r="D394">
        <v>-48</v>
      </c>
      <c r="E394">
        <v>704</v>
      </c>
      <c r="F394">
        <v>-722</v>
      </c>
      <c r="G394" s="17">
        <v>2846</v>
      </c>
    </row>
    <row r="395" spans="1:7" x14ac:dyDescent="0.25">
      <c r="A395" t="s">
        <v>451</v>
      </c>
      <c r="B395" t="s">
        <v>325</v>
      </c>
      <c r="C395">
        <v>-85</v>
      </c>
      <c r="D395">
        <v>-84</v>
      </c>
      <c r="E395">
        <v>-1085</v>
      </c>
      <c r="F395">
        <v>1497</v>
      </c>
      <c r="G395" s="17">
        <v>731</v>
      </c>
    </row>
    <row r="396" spans="1:7" x14ac:dyDescent="0.25">
      <c r="A396" t="s">
        <v>452</v>
      </c>
      <c r="B396" t="s">
        <v>325</v>
      </c>
      <c r="C396">
        <v>-224</v>
      </c>
      <c r="D396">
        <v>-222</v>
      </c>
      <c r="E396">
        <v>771</v>
      </c>
      <c r="F396">
        <v>-661</v>
      </c>
      <c r="G396" s="17">
        <v>2964</v>
      </c>
    </row>
    <row r="397" spans="1:7" x14ac:dyDescent="0.25">
      <c r="A397" t="s">
        <v>346</v>
      </c>
      <c r="B397" t="s">
        <v>331</v>
      </c>
      <c r="C397">
        <v>-22</v>
      </c>
      <c r="D397">
        <v>10</v>
      </c>
      <c r="E397">
        <v>-354</v>
      </c>
      <c r="F397">
        <v>455</v>
      </c>
      <c r="G397" s="17">
        <v>533</v>
      </c>
    </row>
    <row r="398" spans="1:7" x14ac:dyDescent="0.25">
      <c r="A398" t="s">
        <v>449</v>
      </c>
      <c r="B398" t="s">
        <v>331</v>
      </c>
      <c r="C398">
        <v>-37</v>
      </c>
      <c r="D398">
        <v>-156</v>
      </c>
      <c r="E398">
        <v>-439</v>
      </c>
      <c r="F398">
        <v>588</v>
      </c>
      <c r="G398" s="17">
        <v>693</v>
      </c>
    </row>
    <row r="399" spans="1:7" x14ac:dyDescent="0.25">
      <c r="A399" t="s">
        <v>450</v>
      </c>
      <c r="B399" t="s">
        <v>331</v>
      </c>
      <c r="C399">
        <v>-6</v>
      </c>
      <c r="D399">
        <v>-298</v>
      </c>
      <c r="E399">
        <v>-271</v>
      </c>
      <c r="F399">
        <v>591</v>
      </c>
      <c r="G399" s="17">
        <v>625</v>
      </c>
    </row>
    <row r="400" spans="1:7" x14ac:dyDescent="0.25">
      <c r="A400" t="s">
        <v>451</v>
      </c>
      <c r="B400" t="s">
        <v>331</v>
      </c>
      <c r="C400">
        <v>-4</v>
      </c>
      <c r="D400">
        <v>-107</v>
      </c>
      <c r="E400">
        <v>-427</v>
      </c>
      <c r="F400">
        <v>504</v>
      </c>
      <c r="G400" s="17">
        <v>536</v>
      </c>
    </row>
    <row r="401" spans="1:7" x14ac:dyDescent="0.25">
      <c r="A401" t="s">
        <v>452</v>
      </c>
      <c r="B401" t="s">
        <v>331</v>
      </c>
      <c r="C401">
        <v>-14</v>
      </c>
      <c r="D401">
        <v>-194</v>
      </c>
      <c r="E401">
        <v>-349</v>
      </c>
      <c r="F401">
        <v>562</v>
      </c>
      <c r="G401" s="17">
        <v>542</v>
      </c>
    </row>
    <row r="402" spans="1:7" x14ac:dyDescent="0.25">
      <c r="A402" t="s">
        <v>346</v>
      </c>
      <c r="B402" t="s">
        <v>334</v>
      </c>
      <c r="C402">
        <v>-30</v>
      </c>
      <c r="D402">
        <v>-117</v>
      </c>
      <c r="E402">
        <v>171</v>
      </c>
      <c r="F402">
        <v>568</v>
      </c>
      <c r="G402" s="17">
        <v>50</v>
      </c>
    </row>
    <row r="403" spans="1:7" x14ac:dyDescent="0.25">
      <c r="A403" t="s">
        <v>449</v>
      </c>
      <c r="B403" t="s">
        <v>334</v>
      </c>
      <c r="C403">
        <v>-8</v>
      </c>
      <c r="D403">
        <v>-285</v>
      </c>
      <c r="E403">
        <v>729</v>
      </c>
      <c r="F403">
        <v>-1110</v>
      </c>
      <c r="G403" s="17">
        <v>2587</v>
      </c>
    </row>
    <row r="404" spans="1:7" x14ac:dyDescent="0.25">
      <c r="A404" t="s">
        <v>450</v>
      </c>
      <c r="B404" t="s">
        <v>334</v>
      </c>
      <c r="C404">
        <v>-12</v>
      </c>
      <c r="D404">
        <v>12</v>
      </c>
      <c r="E404">
        <v>455</v>
      </c>
      <c r="F404">
        <v>149</v>
      </c>
      <c r="G404" s="17">
        <v>1116</v>
      </c>
    </row>
    <row r="405" spans="1:7" x14ac:dyDescent="0.25">
      <c r="A405" t="s">
        <v>451</v>
      </c>
      <c r="B405" t="s">
        <v>334</v>
      </c>
      <c r="C405">
        <v>-13</v>
      </c>
      <c r="D405">
        <v>-58</v>
      </c>
      <c r="E405">
        <v>-22</v>
      </c>
      <c r="F405">
        <v>826</v>
      </c>
      <c r="G405" s="17">
        <v>-324</v>
      </c>
    </row>
    <row r="406" spans="1:7" x14ac:dyDescent="0.25">
      <c r="A406" t="s">
        <v>452</v>
      </c>
      <c r="B406" t="s">
        <v>334</v>
      </c>
      <c r="C406">
        <v>-2</v>
      </c>
      <c r="D406">
        <v>-2</v>
      </c>
      <c r="E406">
        <v>-226</v>
      </c>
      <c r="F406">
        <v>287</v>
      </c>
      <c r="G406" s="17">
        <v>81</v>
      </c>
    </row>
    <row r="407" spans="1:7" x14ac:dyDescent="0.25">
      <c r="A407" t="s">
        <v>346</v>
      </c>
      <c r="B407" t="s">
        <v>337</v>
      </c>
      <c r="C407">
        <v>-705</v>
      </c>
      <c r="D407">
        <v>-672</v>
      </c>
      <c r="E407">
        <v>2713</v>
      </c>
      <c r="F407">
        <v>-1826</v>
      </c>
      <c r="G407" s="17">
        <v>883</v>
      </c>
    </row>
    <row r="408" spans="1:7" x14ac:dyDescent="0.25">
      <c r="A408" t="s">
        <v>449</v>
      </c>
      <c r="B408" t="s">
        <v>337</v>
      </c>
      <c r="C408">
        <v>-454</v>
      </c>
      <c r="D408">
        <v>1924</v>
      </c>
      <c r="E408">
        <v>-712</v>
      </c>
      <c r="F408">
        <v>-1572</v>
      </c>
      <c r="G408" s="17">
        <v>1949</v>
      </c>
    </row>
    <row r="409" spans="1:7" x14ac:dyDescent="0.25">
      <c r="A409" t="s">
        <v>450</v>
      </c>
      <c r="B409" t="s">
        <v>337</v>
      </c>
      <c r="C409">
        <v>-2</v>
      </c>
      <c r="D409">
        <v>-1686</v>
      </c>
      <c r="E409">
        <v>3564</v>
      </c>
      <c r="F409">
        <v>-1474</v>
      </c>
      <c r="G409" s="17">
        <v>2206</v>
      </c>
    </row>
    <row r="410" spans="1:7" x14ac:dyDescent="0.25">
      <c r="A410" t="s">
        <v>451</v>
      </c>
      <c r="B410" t="s">
        <v>337</v>
      </c>
      <c r="C410">
        <v>-3</v>
      </c>
      <c r="D410">
        <v>-396</v>
      </c>
      <c r="E410">
        <v>-1273</v>
      </c>
      <c r="F410">
        <v>1518</v>
      </c>
      <c r="G410" s="17">
        <v>-1512</v>
      </c>
    </row>
    <row r="411" spans="1:7" x14ac:dyDescent="0.25">
      <c r="A411" t="s">
        <v>452</v>
      </c>
      <c r="B411" t="s">
        <v>337</v>
      </c>
      <c r="C411">
        <v>-4</v>
      </c>
      <c r="D411">
        <v>-647</v>
      </c>
      <c r="E411">
        <v>676</v>
      </c>
      <c r="F411">
        <v>-108</v>
      </c>
      <c r="G411" s="17">
        <v>472</v>
      </c>
    </row>
    <row r="412" spans="1:7" x14ac:dyDescent="0.25">
      <c r="A412" t="s">
        <v>346</v>
      </c>
      <c r="B412" t="s">
        <v>340</v>
      </c>
      <c r="C412">
        <v>-146</v>
      </c>
      <c r="D412">
        <v>-868</v>
      </c>
      <c r="E412">
        <v>-590</v>
      </c>
      <c r="F412">
        <v>1573</v>
      </c>
      <c r="G412" s="17">
        <v>1281</v>
      </c>
    </row>
    <row r="413" spans="1:7" x14ac:dyDescent="0.25">
      <c r="A413" t="s">
        <v>449</v>
      </c>
      <c r="B413" t="s">
        <v>340</v>
      </c>
      <c r="C413">
        <v>-155</v>
      </c>
      <c r="D413">
        <v>1208</v>
      </c>
      <c r="E413">
        <v>-238</v>
      </c>
      <c r="F413">
        <v>-83</v>
      </c>
      <c r="G413" s="17">
        <v>1484</v>
      </c>
    </row>
    <row r="414" spans="1:7" x14ac:dyDescent="0.25">
      <c r="A414" t="s">
        <v>450</v>
      </c>
      <c r="B414" t="s">
        <v>340</v>
      </c>
      <c r="C414">
        <v>-608</v>
      </c>
      <c r="D414">
        <v>457</v>
      </c>
      <c r="E414">
        <v>151</v>
      </c>
      <c r="F414">
        <v>-376</v>
      </c>
      <c r="G414" s="17">
        <v>618</v>
      </c>
    </row>
    <row r="415" spans="1:7" x14ac:dyDescent="0.25">
      <c r="A415" t="s">
        <v>451</v>
      </c>
      <c r="B415" t="s">
        <v>340</v>
      </c>
      <c r="C415">
        <v>-579</v>
      </c>
      <c r="D415">
        <v>-1255</v>
      </c>
      <c r="E415">
        <v>127</v>
      </c>
      <c r="F415">
        <v>164</v>
      </c>
      <c r="G415" s="17">
        <v>298</v>
      </c>
    </row>
    <row r="416" spans="1:7" x14ac:dyDescent="0.25">
      <c r="A416" t="s">
        <v>452</v>
      </c>
      <c r="B416" t="s">
        <v>340</v>
      </c>
      <c r="C416">
        <v>-53</v>
      </c>
      <c r="D416">
        <v>-223</v>
      </c>
      <c r="E416">
        <v>-87</v>
      </c>
      <c r="F416">
        <v>-77</v>
      </c>
      <c r="G416" s="17">
        <v>1240</v>
      </c>
    </row>
    <row r="417" spans="1:7" x14ac:dyDescent="0.25">
      <c r="A417" t="s">
        <v>346</v>
      </c>
      <c r="B417" t="s">
        <v>344</v>
      </c>
      <c r="C417">
        <v>-64</v>
      </c>
      <c r="D417">
        <v>70</v>
      </c>
      <c r="E417">
        <v>-112</v>
      </c>
      <c r="F417">
        <v>-30</v>
      </c>
      <c r="G417" s="17">
        <v>700</v>
      </c>
    </row>
    <row r="418" spans="1:7" x14ac:dyDescent="0.25">
      <c r="A418" t="s">
        <v>449</v>
      </c>
      <c r="B418" t="s">
        <v>344</v>
      </c>
      <c r="C418">
        <v>-99</v>
      </c>
      <c r="D418">
        <v>-199</v>
      </c>
      <c r="E418">
        <v>-272</v>
      </c>
      <c r="F418">
        <v>379</v>
      </c>
      <c r="G418" s="17">
        <v>87</v>
      </c>
    </row>
    <row r="419" spans="1:7" x14ac:dyDescent="0.25">
      <c r="A419" t="s">
        <v>450</v>
      </c>
      <c r="B419" t="s">
        <v>344</v>
      </c>
      <c r="C419">
        <v>-53</v>
      </c>
      <c r="D419">
        <v>-83</v>
      </c>
      <c r="E419">
        <v>34</v>
      </c>
      <c r="F419">
        <v>235</v>
      </c>
      <c r="G419" s="17">
        <v>193</v>
      </c>
    </row>
    <row r="420" spans="1:7" x14ac:dyDescent="0.25">
      <c r="A420" t="s">
        <v>451</v>
      </c>
      <c r="B420" t="s">
        <v>344</v>
      </c>
      <c r="C420">
        <v>-90</v>
      </c>
      <c r="D420">
        <v>-136</v>
      </c>
      <c r="E420">
        <v>74</v>
      </c>
      <c r="F420">
        <v>73</v>
      </c>
      <c r="G420" s="17">
        <v>362</v>
      </c>
    </row>
    <row r="421" spans="1:7" x14ac:dyDescent="0.25">
      <c r="A421" t="s">
        <v>452</v>
      </c>
      <c r="B421" t="s">
        <v>344</v>
      </c>
      <c r="C421">
        <v>-131</v>
      </c>
      <c r="D421">
        <v>-121</v>
      </c>
      <c r="E421">
        <v>-61</v>
      </c>
      <c r="F421">
        <v>67</v>
      </c>
      <c r="G421" s="17">
        <v>214</v>
      </c>
    </row>
    <row r="422" spans="1:7" x14ac:dyDescent="0.25">
      <c r="A422" t="s">
        <v>346</v>
      </c>
      <c r="B422" t="s">
        <v>351</v>
      </c>
      <c r="C422">
        <v>-8</v>
      </c>
      <c r="D422">
        <v>160</v>
      </c>
      <c r="E422">
        <v>-350</v>
      </c>
      <c r="F422">
        <v>354</v>
      </c>
      <c r="G422" s="17">
        <v>11</v>
      </c>
    </row>
    <row r="423" spans="1:7" x14ac:dyDescent="0.25">
      <c r="A423" t="s">
        <v>449</v>
      </c>
      <c r="B423" t="s">
        <v>351</v>
      </c>
      <c r="C423">
        <v>-62</v>
      </c>
      <c r="D423">
        <v>-723</v>
      </c>
      <c r="E423">
        <v>-212</v>
      </c>
      <c r="F423">
        <v>433</v>
      </c>
      <c r="G423" s="17">
        <v>-250</v>
      </c>
    </row>
    <row r="424" spans="1:7" x14ac:dyDescent="0.25">
      <c r="A424" t="s">
        <v>450</v>
      </c>
      <c r="B424" t="s">
        <v>351</v>
      </c>
      <c r="C424">
        <v>-94</v>
      </c>
      <c r="D424">
        <v>-246</v>
      </c>
      <c r="E424">
        <v>1832</v>
      </c>
      <c r="F424">
        <v>-1044</v>
      </c>
      <c r="G424" s="17">
        <v>1199</v>
      </c>
    </row>
    <row r="425" spans="1:7" x14ac:dyDescent="0.25">
      <c r="A425" t="s">
        <v>451</v>
      </c>
      <c r="B425" t="s">
        <v>351</v>
      </c>
      <c r="C425">
        <v>-120</v>
      </c>
      <c r="D425">
        <v>31</v>
      </c>
      <c r="E425">
        <v>589</v>
      </c>
      <c r="F425">
        <v>-545</v>
      </c>
      <c r="G425" s="17">
        <v>567</v>
      </c>
    </row>
    <row r="426" spans="1:7" x14ac:dyDescent="0.25">
      <c r="A426" t="s">
        <v>452</v>
      </c>
      <c r="B426" t="s">
        <v>351</v>
      </c>
      <c r="C426">
        <v>-14</v>
      </c>
      <c r="D426">
        <v>74</v>
      </c>
      <c r="E426">
        <v>-1156</v>
      </c>
      <c r="F426">
        <v>1193</v>
      </c>
      <c r="G426" s="17">
        <v>-969</v>
      </c>
    </row>
    <row r="427" spans="1:7" x14ac:dyDescent="0.25">
      <c r="A427" t="s">
        <v>449</v>
      </c>
      <c r="B427" t="s">
        <v>356</v>
      </c>
      <c r="C427">
        <v>-551</v>
      </c>
      <c r="D427">
        <v>-506</v>
      </c>
      <c r="E427">
        <v>-3</v>
      </c>
      <c r="F427">
        <v>474</v>
      </c>
      <c r="G427" s="17">
        <v>217</v>
      </c>
    </row>
    <row r="428" spans="1:7" x14ac:dyDescent="0.25">
      <c r="A428" t="s">
        <v>450</v>
      </c>
      <c r="B428" t="s">
        <v>356</v>
      </c>
      <c r="C428">
        <v>-610</v>
      </c>
      <c r="D428">
        <v>-663</v>
      </c>
      <c r="E428">
        <v>144</v>
      </c>
      <c r="F428">
        <v>547</v>
      </c>
      <c r="G428" s="17">
        <v>-228</v>
      </c>
    </row>
    <row r="429" spans="1:7" x14ac:dyDescent="0.25">
      <c r="A429" t="s">
        <v>451</v>
      </c>
      <c r="B429" t="s">
        <v>356</v>
      </c>
      <c r="C429">
        <v>-464</v>
      </c>
      <c r="D429">
        <v>-327</v>
      </c>
      <c r="E429">
        <v>-30</v>
      </c>
      <c r="F429">
        <v>448</v>
      </c>
      <c r="G429" s="17">
        <v>-175</v>
      </c>
    </row>
    <row r="430" spans="1:7" x14ac:dyDescent="0.25">
      <c r="A430" t="s">
        <v>452</v>
      </c>
      <c r="B430" t="s">
        <v>356</v>
      </c>
      <c r="C430">
        <v>-438</v>
      </c>
      <c r="D430">
        <v>-1287</v>
      </c>
      <c r="E430">
        <v>1179</v>
      </c>
      <c r="F430">
        <v>185</v>
      </c>
      <c r="G430" s="17">
        <v>21</v>
      </c>
    </row>
    <row r="431" spans="1:7" x14ac:dyDescent="0.25">
      <c r="A431" t="s">
        <v>453</v>
      </c>
      <c r="B431" t="s">
        <v>356</v>
      </c>
      <c r="C431">
        <v>-363</v>
      </c>
      <c r="D431">
        <v>-403</v>
      </c>
      <c r="E431">
        <v>-39</v>
      </c>
      <c r="F431">
        <v>279</v>
      </c>
      <c r="G431" s="17"/>
    </row>
    <row r="432" spans="1:7" x14ac:dyDescent="0.25">
      <c r="A432" t="s">
        <v>346</v>
      </c>
      <c r="B432" t="s">
        <v>361</v>
      </c>
      <c r="C432">
        <v>-78</v>
      </c>
      <c r="D432">
        <v>-194</v>
      </c>
      <c r="E432">
        <v>-966</v>
      </c>
      <c r="F432">
        <v>1623</v>
      </c>
      <c r="G432" s="17">
        <v>668</v>
      </c>
    </row>
    <row r="433" spans="1:7" x14ac:dyDescent="0.25">
      <c r="A433" t="s">
        <v>449</v>
      </c>
      <c r="B433" t="s">
        <v>361</v>
      </c>
      <c r="C433">
        <v>-70</v>
      </c>
      <c r="D433">
        <v>-145</v>
      </c>
      <c r="E433">
        <v>-469</v>
      </c>
      <c r="F433">
        <v>799</v>
      </c>
      <c r="G433" s="17">
        <v>854</v>
      </c>
    </row>
    <row r="434" spans="1:7" x14ac:dyDescent="0.25">
      <c r="A434" t="s">
        <v>450</v>
      </c>
      <c r="B434" t="s">
        <v>361</v>
      </c>
      <c r="C434">
        <v>-159</v>
      </c>
      <c r="D434">
        <v>291</v>
      </c>
      <c r="E434">
        <v>-283</v>
      </c>
      <c r="F434">
        <v>-31</v>
      </c>
      <c r="G434" s="17">
        <v>615</v>
      </c>
    </row>
    <row r="435" spans="1:7" x14ac:dyDescent="0.25">
      <c r="A435" t="s">
        <v>451</v>
      </c>
      <c r="B435" t="s">
        <v>361</v>
      </c>
      <c r="C435">
        <v>-96</v>
      </c>
      <c r="D435">
        <v>-558</v>
      </c>
      <c r="E435">
        <v>-479</v>
      </c>
      <c r="F435">
        <v>919</v>
      </c>
      <c r="G435" s="17">
        <v>355</v>
      </c>
    </row>
    <row r="436" spans="1:7" x14ac:dyDescent="0.25">
      <c r="A436" t="s">
        <v>452</v>
      </c>
      <c r="B436" t="s">
        <v>361</v>
      </c>
      <c r="C436">
        <v>-209</v>
      </c>
      <c r="D436">
        <v>-691</v>
      </c>
      <c r="E436">
        <v>-371</v>
      </c>
      <c r="F436">
        <v>964</v>
      </c>
      <c r="G436" s="17">
        <v>47</v>
      </c>
    </row>
    <row r="437" spans="1:7" x14ac:dyDescent="0.25">
      <c r="A437" t="s">
        <v>346</v>
      </c>
      <c r="B437" t="s">
        <v>367</v>
      </c>
      <c r="C437">
        <v>-477</v>
      </c>
      <c r="D437">
        <v>1120</v>
      </c>
      <c r="E437">
        <v>1686</v>
      </c>
      <c r="F437">
        <v>-1891</v>
      </c>
      <c r="G437" s="17">
        <v>1277</v>
      </c>
    </row>
    <row r="438" spans="1:7" x14ac:dyDescent="0.25">
      <c r="A438" t="s">
        <v>449</v>
      </c>
      <c r="B438" t="s">
        <v>367</v>
      </c>
      <c r="C438">
        <v>-251</v>
      </c>
      <c r="D438">
        <v>-22</v>
      </c>
      <c r="E438">
        <v>-1364</v>
      </c>
      <c r="F438">
        <v>973</v>
      </c>
      <c r="G438" s="17">
        <v>184</v>
      </c>
    </row>
    <row r="439" spans="1:7" x14ac:dyDescent="0.25">
      <c r="A439" t="s">
        <v>450</v>
      </c>
      <c r="B439" t="s">
        <v>367</v>
      </c>
      <c r="C439">
        <v>-436</v>
      </c>
      <c r="D439">
        <v>737</v>
      </c>
      <c r="E439">
        <v>395</v>
      </c>
      <c r="F439">
        <v>-882</v>
      </c>
      <c r="G439" s="17">
        <v>417</v>
      </c>
    </row>
    <row r="440" spans="1:7" x14ac:dyDescent="0.25">
      <c r="A440" t="s">
        <v>451</v>
      </c>
      <c r="B440" t="s">
        <v>367</v>
      </c>
      <c r="C440">
        <v>-391</v>
      </c>
      <c r="D440">
        <v>-720</v>
      </c>
      <c r="E440">
        <v>1916</v>
      </c>
      <c r="F440">
        <v>-1394</v>
      </c>
      <c r="G440" s="17">
        <v>1256</v>
      </c>
    </row>
    <row r="441" spans="1:7" x14ac:dyDescent="0.25">
      <c r="A441" t="s">
        <v>452</v>
      </c>
      <c r="B441" t="s">
        <v>367</v>
      </c>
      <c r="C441">
        <v>-1331</v>
      </c>
      <c r="D441">
        <v>-1046</v>
      </c>
      <c r="E441">
        <v>1064</v>
      </c>
      <c r="F441">
        <v>135</v>
      </c>
      <c r="G441" s="17">
        <v>-1361</v>
      </c>
    </row>
    <row r="442" spans="1:7" x14ac:dyDescent="0.25">
      <c r="A442" t="s">
        <v>346</v>
      </c>
      <c r="B442" t="s">
        <v>374</v>
      </c>
      <c r="C442">
        <v>-483</v>
      </c>
      <c r="D442">
        <v>-159</v>
      </c>
      <c r="E442">
        <v>-12</v>
      </c>
      <c r="F442">
        <v>575</v>
      </c>
      <c r="G442" s="17">
        <v>554</v>
      </c>
    </row>
    <row r="443" spans="1:7" x14ac:dyDescent="0.25">
      <c r="A443" t="s">
        <v>449</v>
      </c>
      <c r="B443" t="s">
        <v>374</v>
      </c>
      <c r="C443">
        <v>-407</v>
      </c>
      <c r="D443">
        <v>-1520</v>
      </c>
      <c r="E443">
        <v>1194</v>
      </c>
      <c r="F443">
        <v>72</v>
      </c>
      <c r="G443" s="17">
        <v>837</v>
      </c>
    </row>
    <row r="444" spans="1:7" x14ac:dyDescent="0.25">
      <c r="A444" t="s">
        <v>450</v>
      </c>
      <c r="B444" t="s">
        <v>374</v>
      </c>
      <c r="C444">
        <v>-395</v>
      </c>
      <c r="D444">
        <v>-484</v>
      </c>
      <c r="E444">
        <v>60</v>
      </c>
      <c r="F444">
        <v>588</v>
      </c>
      <c r="G444" s="17">
        <v>65</v>
      </c>
    </row>
    <row r="445" spans="1:7" x14ac:dyDescent="0.25">
      <c r="A445" t="s">
        <v>451</v>
      </c>
      <c r="B445" t="s">
        <v>374</v>
      </c>
      <c r="C445">
        <v>-488</v>
      </c>
      <c r="D445">
        <v>-467</v>
      </c>
      <c r="E445">
        <v>-1</v>
      </c>
      <c r="F445">
        <v>164</v>
      </c>
      <c r="G445" s="17">
        <v>62</v>
      </c>
    </row>
    <row r="446" spans="1:7" x14ac:dyDescent="0.25">
      <c r="A446" t="s">
        <v>452</v>
      </c>
      <c r="B446" t="s">
        <v>374</v>
      </c>
      <c r="C446">
        <v>-258</v>
      </c>
      <c r="D446">
        <v>-242</v>
      </c>
      <c r="E446">
        <v>-53</v>
      </c>
      <c r="F446">
        <v>680</v>
      </c>
      <c r="G446" s="17">
        <v>-533</v>
      </c>
    </row>
    <row r="447" spans="1:7" x14ac:dyDescent="0.25">
      <c r="A447" t="s">
        <v>346</v>
      </c>
      <c r="B447" t="s">
        <v>377</v>
      </c>
      <c r="C447">
        <v>-129</v>
      </c>
      <c r="D447">
        <v>-91</v>
      </c>
      <c r="E447">
        <v>-388</v>
      </c>
      <c r="F447">
        <v>393</v>
      </c>
      <c r="G447" s="17">
        <v>213</v>
      </c>
    </row>
    <row r="448" spans="1:7" x14ac:dyDescent="0.25">
      <c r="A448" t="s">
        <v>449</v>
      </c>
      <c r="B448" t="s">
        <v>377</v>
      </c>
      <c r="C448">
        <v>-197</v>
      </c>
      <c r="D448">
        <v>-194</v>
      </c>
      <c r="E448">
        <v>-51</v>
      </c>
      <c r="F448">
        <v>365</v>
      </c>
      <c r="G448" s="17">
        <v>349</v>
      </c>
    </row>
    <row r="449" spans="1:7" x14ac:dyDescent="0.25">
      <c r="A449" t="s">
        <v>450</v>
      </c>
      <c r="B449" t="s">
        <v>377</v>
      </c>
      <c r="C449">
        <v>-239</v>
      </c>
      <c r="D449">
        <v>-199</v>
      </c>
      <c r="E449">
        <v>22</v>
      </c>
      <c r="F449">
        <v>162</v>
      </c>
      <c r="G449" s="17">
        <v>561</v>
      </c>
    </row>
    <row r="450" spans="1:7" x14ac:dyDescent="0.25">
      <c r="A450" t="s">
        <v>451</v>
      </c>
      <c r="B450" t="s">
        <v>377</v>
      </c>
      <c r="C450">
        <v>-1320</v>
      </c>
      <c r="D450">
        <v>-1303</v>
      </c>
      <c r="E450">
        <v>781</v>
      </c>
      <c r="F450">
        <v>-13</v>
      </c>
      <c r="G450" s="17">
        <v>-1230</v>
      </c>
    </row>
    <row r="451" spans="1:7" x14ac:dyDescent="0.25">
      <c r="A451" t="s">
        <v>452</v>
      </c>
      <c r="B451" t="s">
        <v>377</v>
      </c>
      <c r="C451">
        <v>-785</v>
      </c>
      <c r="D451">
        <v>-702</v>
      </c>
      <c r="E451">
        <v>1283</v>
      </c>
      <c r="F451">
        <v>229</v>
      </c>
      <c r="G451" s="17">
        <v>-739</v>
      </c>
    </row>
    <row r="452" spans="1:7" x14ac:dyDescent="0.25">
      <c r="A452" t="s">
        <v>346</v>
      </c>
      <c r="B452" t="s">
        <v>380</v>
      </c>
      <c r="C452">
        <v>-148</v>
      </c>
      <c r="D452">
        <v>-143</v>
      </c>
      <c r="E452">
        <v>-408</v>
      </c>
      <c r="F452">
        <v>482</v>
      </c>
      <c r="G452" s="17">
        <v>480</v>
      </c>
    </row>
    <row r="453" spans="1:7" x14ac:dyDescent="0.25">
      <c r="A453" t="s">
        <v>449</v>
      </c>
      <c r="B453" t="s">
        <v>380</v>
      </c>
      <c r="C453">
        <v>-194</v>
      </c>
      <c r="D453">
        <v>-187</v>
      </c>
      <c r="E453">
        <v>-19</v>
      </c>
      <c r="F453">
        <v>586</v>
      </c>
      <c r="G453" s="17">
        <v>853</v>
      </c>
    </row>
    <row r="454" spans="1:7" x14ac:dyDescent="0.25">
      <c r="A454" t="s">
        <v>450</v>
      </c>
      <c r="B454" t="s">
        <v>380</v>
      </c>
      <c r="C454">
        <v>-125</v>
      </c>
      <c r="D454">
        <v>-114</v>
      </c>
      <c r="E454">
        <v>-1404</v>
      </c>
      <c r="F454">
        <v>735</v>
      </c>
      <c r="G454" s="17">
        <v>994</v>
      </c>
    </row>
    <row r="455" spans="1:7" x14ac:dyDescent="0.25">
      <c r="A455" t="s">
        <v>451</v>
      </c>
      <c r="B455" t="s">
        <v>380</v>
      </c>
      <c r="C455">
        <v>-93</v>
      </c>
      <c r="D455">
        <v>-84</v>
      </c>
      <c r="E455">
        <v>-905</v>
      </c>
      <c r="F455">
        <v>1249</v>
      </c>
      <c r="G455" s="17">
        <v>1177</v>
      </c>
    </row>
    <row r="456" spans="1:7" x14ac:dyDescent="0.25">
      <c r="A456" t="s">
        <v>452</v>
      </c>
      <c r="B456" t="s">
        <v>380</v>
      </c>
      <c r="C456">
        <v>-76</v>
      </c>
      <c r="D456">
        <v>-65</v>
      </c>
      <c r="E456">
        <v>-1102</v>
      </c>
      <c r="F456">
        <v>1209</v>
      </c>
      <c r="G456" s="17">
        <v>1569</v>
      </c>
    </row>
    <row r="457" spans="1:7" x14ac:dyDescent="0.25">
      <c r="A457" t="s">
        <v>346</v>
      </c>
      <c r="B457" t="s">
        <v>383</v>
      </c>
      <c r="C457">
        <v>-385</v>
      </c>
      <c r="D457">
        <v>59</v>
      </c>
      <c r="E457">
        <v>-1493</v>
      </c>
      <c r="F457">
        <v>950</v>
      </c>
      <c r="G457" s="17">
        <v>524</v>
      </c>
    </row>
    <row r="458" spans="1:7" x14ac:dyDescent="0.25">
      <c r="A458" t="s">
        <v>449</v>
      </c>
      <c r="B458" t="s">
        <v>383</v>
      </c>
      <c r="C458">
        <v>-1729</v>
      </c>
      <c r="D458">
        <v>-3808</v>
      </c>
      <c r="E458">
        <v>2812</v>
      </c>
      <c r="F458">
        <v>1289</v>
      </c>
      <c r="G458" s="17">
        <v>-242</v>
      </c>
    </row>
    <row r="459" spans="1:7" x14ac:dyDescent="0.25">
      <c r="A459" t="s">
        <v>450</v>
      </c>
      <c r="B459" t="s">
        <v>383</v>
      </c>
      <c r="C459">
        <v>-3991</v>
      </c>
      <c r="D459">
        <v>-4949</v>
      </c>
      <c r="E459">
        <v>5682</v>
      </c>
      <c r="F459">
        <v>93</v>
      </c>
      <c r="G459" s="17">
        <v>-2235</v>
      </c>
    </row>
    <row r="460" spans="1:7" x14ac:dyDescent="0.25">
      <c r="A460" t="s">
        <v>451</v>
      </c>
      <c r="B460" t="s">
        <v>383</v>
      </c>
      <c r="C460">
        <v>-933</v>
      </c>
      <c r="D460">
        <v>-856</v>
      </c>
      <c r="E460">
        <v>1133</v>
      </c>
      <c r="F460">
        <v>633</v>
      </c>
      <c r="G460" s="17">
        <v>47</v>
      </c>
    </row>
    <row r="461" spans="1:7" x14ac:dyDescent="0.25">
      <c r="A461" t="s">
        <v>452</v>
      </c>
      <c r="B461" t="s">
        <v>383</v>
      </c>
      <c r="C461">
        <v>-703</v>
      </c>
      <c r="D461">
        <v>-956</v>
      </c>
      <c r="E461">
        <v>1156</v>
      </c>
      <c r="F461">
        <v>-334</v>
      </c>
      <c r="G461" s="17">
        <v>666</v>
      </c>
    </row>
    <row r="462" spans="1:7" x14ac:dyDescent="0.25">
      <c r="A462" t="s">
        <v>346</v>
      </c>
      <c r="B462" t="s">
        <v>386</v>
      </c>
      <c r="C462">
        <v>-484</v>
      </c>
      <c r="D462">
        <v>-242</v>
      </c>
      <c r="E462">
        <v>-2487</v>
      </c>
      <c r="F462">
        <v>3302</v>
      </c>
      <c r="G462" s="17">
        <v>-3002</v>
      </c>
    </row>
    <row r="463" spans="1:7" x14ac:dyDescent="0.25">
      <c r="A463" t="s">
        <v>449</v>
      </c>
      <c r="B463" t="s">
        <v>386</v>
      </c>
      <c r="C463">
        <v>-1459</v>
      </c>
      <c r="D463">
        <v>1886</v>
      </c>
      <c r="E463">
        <v>-1222</v>
      </c>
      <c r="F463">
        <v>-1767</v>
      </c>
      <c r="G463" s="17">
        <v>1188</v>
      </c>
    </row>
    <row r="464" spans="1:7" x14ac:dyDescent="0.25">
      <c r="A464" t="s">
        <v>450</v>
      </c>
      <c r="B464" t="s">
        <v>386</v>
      </c>
      <c r="C464">
        <v>-1407</v>
      </c>
      <c r="D464">
        <v>-6075</v>
      </c>
      <c r="E464">
        <v>6494</v>
      </c>
      <c r="F464">
        <v>394</v>
      </c>
      <c r="G464" s="17">
        <v>-1231</v>
      </c>
    </row>
    <row r="465" spans="1:7" x14ac:dyDescent="0.25">
      <c r="A465" t="s">
        <v>451</v>
      </c>
      <c r="B465" t="s">
        <v>386</v>
      </c>
      <c r="C465">
        <v>-205</v>
      </c>
      <c r="D465">
        <v>2864</v>
      </c>
      <c r="E465">
        <v>-2186</v>
      </c>
      <c r="F465">
        <v>-25</v>
      </c>
      <c r="G465" s="17">
        <v>1591</v>
      </c>
    </row>
    <row r="466" spans="1:7" x14ac:dyDescent="0.25">
      <c r="A466" t="s">
        <v>452</v>
      </c>
      <c r="B466" t="s">
        <v>386</v>
      </c>
      <c r="C466">
        <v>-380</v>
      </c>
      <c r="D466">
        <v>341</v>
      </c>
      <c r="E466">
        <v>1142</v>
      </c>
      <c r="F466">
        <v>-1493</v>
      </c>
      <c r="G466" s="17">
        <v>2841</v>
      </c>
    </row>
    <row r="467" spans="1:7" x14ac:dyDescent="0.25">
      <c r="A467" t="s">
        <v>346</v>
      </c>
      <c r="B467" t="s">
        <v>389</v>
      </c>
      <c r="C467">
        <v>-3568</v>
      </c>
      <c r="D467">
        <v>-3764</v>
      </c>
      <c r="E467">
        <v>882</v>
      </c>
      <c r="F467">
        <v>2702</v>
      </c>
      <c r="G467" s="17">
        <v>2565</v>
      </c>
    </row>
    <row r="468" spans="1:7" x14ac:dyDescent="0.25">
      <c r="A468" t="s">
        <v>449</v>
      </c>
      <c r="B468" t="s">
        <v>389</v>
      </c>
      <c r="C468">
        <v>-2751</v>
      </c>
      <c r="D468">
        <v>-2523</v>
      </c>
      <c r="E468">
        <v>-643</v>
      </c>
      <c r="F468">
        <v>2482</v>
      </c>
      <c r="G468" s="17">
        <v>3504</v>
      </c>
    </row>
    <row r="469" spans="1:7" x14ac:dyDescent="0.25">
      <c r="A469" t="s">
        <v>450</v>
      </c>
      <c r="B469" t="s">
        <v>389</v>
      </c>
      <c r="C469">
        <v>-3386</v>
      </c>
      <c r="D469">
        <v>-3523</v>
      </c>
      <c r="E469">
        <v>-509</v>
      </c>
      <c r="F469">
        <v>4795</v>
      </c>
      <c r="G469" s="17">
        <v>-1538</v>
      </c>
    </row>
    <row r="470" spans="1:7" x14ac:dyDescent="0.25">
      <c r="A470" t="s">
        <v>451</v>
      </c>
      <c r="B470" t="s">
        <v>389</v>
      </c>
      <c r="C470">
        <v>-2778</v>
      </c>
      <c r="D470">
        <v>-2710</v>
      </c>
      <c r="E470">
        <v>-820</v>
      </c>
      <c r="F470">
        <v>2773</v>
      </c>
      <c r="G470" s="17">
        <v>-3184</v>
      </c>
    </row>
    <row r="471" spans="1:7" x14ac:dyDescent="0.25">
      <c r="A471" t="s">
        <v>452</v>
      </c>
      <c r="B471" t="s">
        <v>389</v>
      </c>
      <c r="C471">
        <v>-2326</v>
      </c>
      <c r="D471">
        <v>-1984</v>
      </c>
      <c r="E471">
        <v>-515</v>
      </c>
      <c r="F471">
        <v>3794</v>
      </c>
      <c r="G471" s="17">
        <v>-3654</v>
      </c>
    </row>
    <row r="472" spans="1:7" x14ac:dyDescent="0.25">
      <c r="A472" t="s">
        <v>346</v>
      </c>
      <c r="B472" t="s">
        <v>392</v>
      </c>
      <c r="C472">
        <v>-5365</v>
      </c>
      <c r="D472">
        <v>-6945</v>
      </c>
      <c r="E472">
        <v>2618</v>
      </c>
      <c r="F472">
        <v>4490</v>
      </c>
      <c r="G472" s="17">
        <v>-1433</v>
      </c>
    </row>
    <row r="473" spans="1:7" x14ac:dyDescent="0.25">
      <c r="A473" t="s">
        <v>449</v>
      </c>
      <c r="B473" t="s">
        <v>392</v>
      </c>
      <c r="C473">
        <v>-4087</v>
      </c>
      <c r="D473">
        <v>-3133</v>
      </c>
      <c r="E473">
        <v>-6533</v>
      </c>
      <c r="F473">
        <v>7917</v>
      </c>
      <c r="G473" s="17">
        <v>1699</v>
      </c>
    </row>
    <row r="474" spans="1:7" x14ac:dyDescent="0.25">
      <c r="A474" t="s">
        <v>450</v>
      </c>
      <c r="B474" t="s">
        <v>392</v>
      </c>
      <c r="C474">
        <v>-7977</v>
      </c>
      <c r="D474">
        <v>-5777</v>
      </c>
      <c r="E474">
        <v>11640</v>
      </c>
      <c r="F474">
        <v>-2514</v>
      </c>
      <c r="G474" s="17">
        <v>-4080</v>
      </c>
    </row>
    <row r="475" spans="1:7" x14ac:dyDescent="0.25">
      <c r="A475" t="s">
        <v>451</v>
      </c>
      <c r="B475" t="s">
        <v>392</v>
      </c>
      <c r="C475">
        <v>-1917</v>
      </c>
      <c r="D475">
        <v>-2980</v>
      </c>
      <c r="E475">
        <v>3245</v>
      </c>
      <c r="F475">
        <v>373</v>
      </c>
      <c r="G475" s="17">
        <v>-506</v>
      </c>
    </row>
    <row r="476" spans="1:7" x14ac:dyDescent="0.25">
      <c r="A476" t="s">
        <v>452</v>
      </c>
      <c r="B476" t="s">
        <v>392</v>
      </c>
      <c r="C476">
        <v>-1527</v>
      </c>
      <c r="D476">
        <v>-3934</v>
      </c>
      <c r="E476">
        <v>2763</v>
      </c>
      <c r="F476">
        <v>1168</v>
      </c>
      <c r="G476" s="17">
        <v>86</v>
      </c>
    </row>
    <row r="477" spans="1:7" x14ac:dyDescent="0.25">
      <c r="A477" t="s">
        <v>346</v>
      </c>
      <c r="B477" t="s">
        <v>398</v>
      </c>
      <c r="C477">
        <v>-1068</v>
      </c>
      <c r="D477">
        <v>1013</v>
      </c>
      <c r="E477">
        <v>-816</v>
      </c>
      <c r="F477">
        <v>-88</v>
      </c>
      <c r="G477" s="17">
        <v>2278</v>
      </c>
    </row>
    <row r="478" spans="1:7" x14ac:dyDescent="0.25">
      <c r="A478" t="s">
        <v>449</v>
      </c>
      <c r="B478" t="s">
        <v>398</v>
      </c>
      <c r="C478">
        <v>-1366</v>
      </c>
      <c r="D478">
        <v>-1235</v>
      </c>
      <c r="E478">
        <v>-338</v>
      </c>
      <c r="F478">
        <v>2299</v>
      </c>
      <c r="G478" s="17">
        <v>-1151</v>
      </c>
    </row>
    <row r="479" spans="1:7" x14ac:dyDescent="0.25">
      <c r="A479" t="s">
        <v>450</v>
      </c>
      <c r="B479" t="s">
        <v>398</v>
      </c>
      <c r="C479">
        <v>-586</v>
      </c>
      <c r="D479">
        <v>-356</v>
      </c>
      <c r="E479">
        <v>-398</v>
      </c>
      <c r="F479">
        <v>965</v>
      </c>
      <c r="G479" s="17">
        <v>427</v>
      </c>
    </row>
    <row r="480" spans="1:7" x14ac:dyDescent="0.25">
      <c r="A480" t="s">
        <v>451</v>
      </c>
      <c r="B480" t="s">
        <v>398</v>
      </c>
      <c r="C480">
        <v>-216</v>
      </c>
      <c r="D480">
        <v>73</v>
      </c>
      <c r="E480">
        <v>-486</v>
      </c>
      <c r="F480">
        <v>655</v>
      </c>
      <c r="G480" s="17">
        <v>492</v>
      </c>
    </row>
    <row r="481" spans="1:7" x14ac:dyDescent="0.25">
      <c r="A481" t="s">
        <v>452</v>
      </c>
      <c r="B481" t="s">
        <v>398</v>
      </c>
      <c r="C481">
        <v>-379</v>
      </c>
      <c r="D481">
        <v>-377</v>
      </c>
      <c r="E481">
        <v>-668</v>
      </c>
      <c r="F481">
        <v>1057</v>
      </c>
      <c r="G481" s="17">
        <v>173</v>
      </c>
    </row>
    <row r="482" spans="1:7" x14ac:dyDescent="0.25">
      <c r="A482" t="s">
        <v>346</v>
      </c>
      <c r="B482" t="s">
        <v>402</v>
      </c>
      <c r="C482">
        <v>-4227</v>
      </c>
      <c r="D482">
        <v>-4616</v>
      </c>
      <c r="E482">
        <v>1719</v>
      </c>
      <c r="F482">
        <v>2069</v>
      </c>
      <c r="G482" s="17">
        <v>-1817</v>
      </c>
    </row>
    <row r="483" spans="1:7" x14ac:dyDescent="0.25">
      <c r="A483" t="s">
        <v>449</v>
      </c>
      <c r="B483" t="s">
        <v>402</v>
      </c>
      <c r="C483">
        <v>-1661</v>
      </c>
      <c r="D483">
        <v>-2020</v>
      </c>
      <c r="E483">
        <v>359</v>
      </c>
      <c r="F483">
        <v>2172</v>
      </c>
      <c r="G483" s="17">
        <v>401</v>
      </c>
    </row>
    <row r="484" spans="1:7" x14ac:dyDescent="0.25">
      <c r="A484" t="s">
        <v>450</v>
      </c>
      <c r="B484" t="s">
        <v>402</v>
      </c>
      <c r="C484">
        <v>-1936</v>
      </c>
      <c r="D484">
        <v>-1599</v>
      </c>
      <c r="E484">
        <v>583</v>
      </c>
      <c r="F484">
        <v>829</v>
      </c>
      <c r="G484" s="17">
        <v>584</v>
      </c>
    </row>
    <row r="485" spans="1:7" x14ac:dyDescent="0.25">
      <c r="A485" t="s">
        <v>451</v>
      </c>
      <c r="B485" t="s">
        <v>402</v>
      </c>
      <c r="C485">
        <v>-176</v>
      </c>
      <c r="D485">
        <v>-326</v>
      </c>
      <c r="E485">
        <v>-945</v>
      </c>
      <c r="F485">
        <v>1536</v>
      </c>
      <c r="G485" s="17">
        <v>1517</v>
      </c>
    </row>
    <row r="486" spans="1:7" x14ac:dyDescent="0.25">
      <c r="A486" t="s">
        <v>452</v>
      </c>
      <c r="B486" t="s">
        <v>402</v>
      </c>
      <c r="C486">
        <v>-1823</v>
      </c>
      <c r="D486">
        <v>-1523</v>
      </c>
      <c r="E486">
        <v>274</v>
      </c>
      <c r="F486">
        <v>1179</v>
      </c>
      <c r="G486" s="17">
        <v>-82</v>
      </c>
    </row>
    <row r="487" spans="1:7" x14ac:dyDescent="0.25">
      <c r="A487" t="s">
        <v>346</v>
      </c>
      <c r="B487" t="s">
        <v>406</v>
      </c>
      <c r="C487">
        <v>-2134</v>
      </c>
      <c r="D487">
        <v>-2027</v>
      </c>
      <c r="E487">
        <v>543</v>
      </c>
      <c r="F487">
        <v>1474</v>
      </c>
      <c r="G487" s="17">
        <v>-3975</v>
      </c>
    </row>
    <row r="488" spans="1:7" x14ac:dyDescent="0.25">
      <c r="A488" t="s">
        <v>449</v>
      </c>
      <c r="B488" t="s">
        <v>406</v>
      </c>
      <c r="C488">
        <v>-267</v>
      </c>
      <c r="D488">
        <v>-347</v>
      </c>
      <c r="E488">
        <v>-460</v>
      </c>
      <c r="F488">
        <v>291</v>
      </c>
      <c r="G488" s="17">
        <v>476</v>
      </c>
    </row>
    <row r="489" spans="1:7" x14ac:dyDescent="0.25">
      <c r="A489" t="s">
        <v>450</v>
      </c>
      <c r="B489" t="s">
        <v>406</v>
      </c>
      <c r="C489">
        <v>-214</v>
      </c>
      <c r="D489">
        <v>-396</v>
      </c>
      <c r="E489">
        <v>995</v>
      </c>
      <c r="F489">
        <v>14</v>
      </c>
      <c r="G489" s="17">
        <v>778</v>
      </c>
    </row>
    <row r="490" spans="1:7" x14ac:dyDescent="0.25">
      <c r="A490" t="s">
        <v>451</v>
      </c>
      <c r="B490" t="s">
        <v>406</v>
      </c>
      <c r="C490">
        <v>-149</v>
      </c>
      <c r="D490">
        <v>-197</v>
      </c>
      <c r="E490">
        <v>67</v>
      </c>
      <c r="F490">
        <v>281</v>
      </c>
      <c r="G490" s="17">
        <v>167</v>
      </c>
    </row>
    <row r="491" spans="1:7" x14ac:dyDescent="0.25">
      <c r="A491" t="s">
        <v>452</v>
      </c>
      <c r="B491" t="s">
        <v>406</v>
      </c>
      <c r="C491">
        <v>-110</v>
      </c>
      <c r="D491">
        <v>-72</v>
      </c>
      <c r="E491">
        <v>-30</v>
      </c>
      <c r="F491">
        <v>95</v>
      </c>
      <c r="G491" s="17">
        <v>243</v>
      </c>
    </row>
    <row r="492" spans="1:7" x14ac:dyDescent="0.25">
      <c r="A492" t="s">
        <v>346</v>
      </c>
      <c r="B492" t="s">
        <v>410</v>
      </c>
      <c r="C492">
        <v>-889</v>
      </c>
      <c r="D492">
        <v>624</v>
      </c>
      <c r="E492">
        <v>-1589</v>
      </c>
      <c r="F492">
        <v>2837</v>
      </c>
      <c r="G492" s="17">
        <v>2934</v>
      </c>
    </row>
    <row r="493" spans="1:7" x14ac:dyDescent="0.25">
      <c r="A493" t="s">
        <v>449</v>
      </c>
      <c r="B493" t="s">
        <v>410</v>
      </c>
      <c r="C493">
        <v>-738</v>
      </c>
      <c r="D493">
        <v>-768</v>
      </c>
      <c r="E493">
        <v>-1481</v>
      </c>
      <c r="F493">
        <v>1569</v>
      </c>
      <c r="G493" s="17">
        <v>4465</v>
      </c>
    </row>
    <row r="494" spans="1:7" x14ac:dyDescent="0.25">
      <c r="A494" t="s">
        <v>450</v>
      </c>
      <c r="B494" t="s">
        <v>410</v>
      </c>
      <c r="C494">
        <v>-3912</v>
      </c>
      <c r="D494">
        <v>-2013</v>
      </c>
      <c r="E494">
        <v>1667</v>
      </c>
      <c r="F494">
        <v>1525</v>
      </c>
      <c r="G494" s="17">
        <v>-307</v>
      </c>
    </row>
    <row r="495" spans="1:7" x14ac:dyDescent="0.25">
      <c r="A495" t="s">
        <v>451</v>
      </c>
      <c r="B495" t="s">
        <v>410</v>
      </c>
      <c r="C495">
        <v>-1394</v>
      </c>
      <c r="D495">
        <v>-827</v>
      </c>
      <c r="E495">
        <v>-674</v>
      </c>
      <c r="F495">
        <v>613</v>
      </c>
      <c r="G495" s="17">
        <v>969</v>
      </c>
    </row>
    <row r="496" spans="1:7" x14ac:dyDescent="0.25">
      <c r="A496" t="s">
        <v>452</v>
      </c>
      <c r="B496" t="s">
        <v>410</v>
      </c>
      <c r="C496">
        <v>-295</v>
      </c>
      <c r="D496">
        <v>-1630</v>
      </c>
      <c r="E496">
        <v>985</v>
      </c>
      <c r="F496">
        <v>319</v>
      </c>
      <c r="G496" s="17">
        <v>1788</v>
      </c>
    </row>
    <row r="497" spans="1:7" x14ac:dyDescent="0.25">
      <c r="A497" t="s">
        <v>346</v>
      </c>
      <c r="B497" t="s">
        <v>1170</v>
      </c>
      <c r="C497">
        <v>-13</v>
      </c>
      <c r="D497">
        <v>-109</v>
      </c>
      <c r="E497">
        <v>-8</v>
      </c>
      <c r="F497">
        <v>188</v>
      </c>
      <c r="G497" s="17">
        <v>214</v>
      </c>
    </row>
    <row r="498" spans="1:7" x14ac:dyDescent="0.25">
      <c r="A498" t="s">
        <v>449</v>
      </c>
      <c r="B498" t="s">
        <v>1170</v>
      </c>
      <c r="C498">
        <v>-1</v>
      </c>
      <c r="D498">
        <v>93</v>
      </c>
      <c r="E498">
        <v>11</v>
      </c>
      <c r="F498">
        <v>47</v>
      </c>
      <c r="G498" s="17">
        <v>159</v>
      </c>
    </row>
    <row r="499" spans="1:7" x14ac:dyDescent="0.25">
      <c r="A499" t="s">
        <v>450</v>
      </c>
      <c r="B499" t="s">
        <v>1170</v>
      </c>
      <c r="C499">
        <v>-13</v>
      </c>
      <c r="D499">
        <v>-18</v>
      </c>
      <c r="E499">
        <v>-135</v>
      </c>
      <c r="F499">
        <v>154</v>
      </c>
      <c r="G499" s="17">
        <v>98</v>
      </c>
    </row>
    <row r="500" spans="1:7" x14ac:dyDescent="0.25">
      <c r="A500" t="s">
        <v>451</v>
      </c>
      <c r="B500" t="s">
        <v>1170</v>
      </c>
      <c r="C500">
        <v>-10</v>
      </c>
      <c r="D500">
        <v>-25</v>
      </c>
      <c r="E500">
        <v>-42</v>
      </c>
      <c r="F500">
        <v>70</v>
      </c>
      <c r="G500" s="17">
        <v>226</v>
      </c>
    </row>
    <row r="501" spans="1:7" x14ac:dyDescent="0.25">
      <c r="A501" t="s">
        <v>452</v>
      </c>
      <c r="B501" t="s">
        <v>1170</v>
      </c>
      <c r="C501">
        <v>-1</v>
      </c>
      <c r="D501">
        <v>-50</v>
      </c>
      <c r="E501">
        <v>-126</v>
      </c>
      <c r="F501">
        <v>122</v>
      </c>
      <c r="G501" s="17">
        <v>78</v>
      </c>
    </row>
    <row r="502" spans="1:7" x14ac:dyDescent="0.25">
      <c r="A502" t="s">
        <v>449</v>
      </c>
      <c r="B502" t="s">
        <v>371</v>
      </c>
      <c r="C502">
        <v>-195</v>
      </c>
      <c r="D502">
        <v>733</v>
      </c>
      <c r="E502">
        <v>1073</v>
      </c>
      <c r="F502">
        <v>-1627</v>
      </c>
      <c r="G502" s="17">
        <v>1607</v>
      </c>
    </row>
    <row r="503" spans="1:7" x14ac:dyDescent="0.25">
      <c r="A503" t="s">
        <v>450</v>
      </c>
      <c r="B503" t="s">
        <v>371</v>
      </c>
      <c r="C503">
        <v>-47</v>
      </c>
      <c r="D503">
        <v>-681</v>
      </c>
      <c r="E503">
        <v>-253</v>
      </c>
      <c r="F503">
        <v>421</v>
      </c>
      <c r="G503" s="17">
        <v>-62</v>
      </c>
    </row>
    <row r="504" spans="1:7" x14ac:dyDescent="0.25">
      <c r="A504" t="s">
        <v>451</v>
      </c>
      <c r="B504" t="s">
        <v>371</v>
      </c>
      <c r="C504">
        <v>-5</v>
      </c>
      <c r="D504">
        <v>1392</v>
      </c>
      <c r="E504">
        <v>-229</v>
      </c>
      <c r="F504">
        <v>-567</v>
      </c>
      <c r="G504" s="17">
        <v>1371</v>
      </c>
    </row>
    <row r="505" spans="1:7" x14ac:dyDescent="0.25">
      <c r="A505" t="s">
        <v>452</v>
      </c>
      <c r="B505" t="s">
        <v>371</v>
      </c>
      <c r="C505">
        <v>-77</v>
      </c>
      <c r="D505">
        <v>769</v>
      </c>
      <c r="E505">
        <v>-183</v>
      </c>
      <c r="F505">
        <v>-339</v>
      </c>
      <c r="G505" s="17">
        <v>1592</v>
      </c>
    </row>
    <row r="506" spans="1:7" x14ac:dyDescent="0.25">
      <c r="A506" t="s">
        <v>453</v>
      </c>
      <c r="B506" t="s">
        <v>371</v>
      </c>
      <c r="C506">
        <v>-134</v>
      </c>
      <c r="D506">
        <v>1021</v>
      </c>
      <c r="E506">
        <v>-756</v>
      </c>
      <c r="F506">
        <v>-934</v>
      </c>
      <c r="G506" s="17"/>
    </row>
    <row r="507" spans="1:7" x14ac:dyDescent="0.25">
      <c r="A507" t="s">
        <v>346</v>
      </c>
      <c r="B507" t="s">
        <v>1210</v>
      </c>
      <c r="C507">
        <v>-2</v>
      </c>
      <c r="D507">
        <v>-514</v>
      </c>
      <c r="E507">
        <v>-86</v>
      </c>
      <c r="F507">
        <v>656</v>
      </c>
      <c r="G507" s="17">
        <v>99</v>
      </c>
    </row>
    <row r="508" spans="1:7" x14ac:dyDescent="0.25">
      <c r="A508" t="s">
        <v>449</v>
      </c>
      <c r="B508" t="s">
        <v>1210</v>
      </c>
      <c r="C508">
        <v>-5</v>
      </c>
      <c r="D508">
        <v>-617</v>
      </c>
      <c r="E508">
        <v>-72</v>
      </c>
      <c r="F508">
        <v>-203</v>
      </c>
      <c r="G508" s="17">
        <v>993</v>
      </c>
    </row>
    <row r="509" spans="1:7" x14ac:dyDescent="0.25">
      <c r="A509" t="s">
        <v>450</v>
      </c>
      <c r="B509" t="s">
        <v>1210</v>
      </c>
      <c r="C509">
        <v>-15</v>
      </c>
      <c r="D509">
        <v>989</v>
      </c>
      <c r="E509">
        <v>-659</v>
      </c>
      <c r="F509">
        <v>592</v>
      </c>
      <c r="G509" s="17">
        <v>264</v>
      </c>
    </row>
    <row r="510" spans="1:7" x14ac:dyDescent="0.25">
      <c r="A510" t="s">
        <v>451</v>
      </c>
      <c r="B510" t="s">
        <v>1210</v>
      </c>
      <c r="C510">
        <v>-12</v>
      </c>
      <c r="D510">
        <v>-891</v>
      </c>
      <c r="E510">
        <v>-692</v>
      </c>
      <c r="F510">
        <v>1566</v>
      </c>
      <c r="G510" s="17">
        <v>-37</v>
      </c>
    </row>
    <row r="511" spans="1:7" x14ac:dyDescent="0.25">
      <c r="A511" t="s">
        <v>452</v>
      </c>
      <c r="B511" t="s">
        <v>1210</v>
      </c>
      <c r="C511">
        <v>-10</v>
      </c>
      <c r="D511">
        <v>-1</v>
      </c>
      <c r="E511">
        <v>-635</v>
      </c>
      <c r="F511">
        <v>659</v>
      </c>
      <c r="G511" s="17">
        <v>868</v>
      </c>
    </row>
    <row r="512" spans="1:7" x14ac:dyDescent="0.25">
      <c r="A512" t="s">
        <v>346</v>
      </c>
      <c r="B512" t="s">
        <v>1251</v>
      </c>
      <c r="C512">
        <v>-13</v>
      </c>
      <c r="D512">
        <v>2711</v>
      </c>
      <c r="E512">
        <v>-4717</v>
      </c>
      <c r="F512">
        <v>-3182</v>
      </c>
      <c r="G512" s="17">
        <v>2922</v>
      </c>
    </row>
    <row r="513" spans="1:7" x14ac:dyDescent="0.25">
      <c r="A513" t="s">
        <v>449</v>
      </c>
      <c r="B513" t="s">
        <v>1251</v>
      </c>
      <c r="C513">
        <v>-294</v>
      </c>
      <c r="D513">
        <v>-7965</v>
      </c>
      <c r="E513">
        <v>2363</v>
      </c>
      <c r="F513">
        <v>-3047</v>
      </c>
      <c r="G513" s="17">
        <v>928</v>
      </c>
    </row>
    <row r="514" spans="1:7" x14ac:dyDescent="0.25">
      <c r="A514" t="s">
        <v>450</v>
      </c>
      <c r="B514" t="s">
        <v>1251</v>
      </c>
      <c r="C514">
        <v>-896</v>
      </c>
      <c r="D514">
        <v>-13135</v>
      </c>
      <c r="E514">
        <v>14984</v>
      </c>
      <c r="F514">
        <v>3841</v>
      </c>
      <c r="G514" s="17">
        <v>-5925</v>
      </c>
    </row>
    <row r="515" spans="1:7" x14ac:dyDescent="0.25">
      <c r="A515" t="s">
        <v>451</v>
      </c>
      <c r="B515" t="s">
        <v>1251</v>
      </c>
      <c r="C515">
        <v>-199</v>
      </c>
      <c r="D515">
        <v>-4911</v>
      </c>
      <c r="E515">
        <v>13490</v>
      </c>
      <c r="F515">
        <v>-3486</v>
      </c>
      <c r="G515" s="17">
        <v>4322</v>
      </c>
    </row>
    <row r="516" spans="1:7" x14ac:dyDescent="0.25">
      <c r="A516" t="s">
        <v>452</v>
      </c>
      <c r="B516" t="s">
        <v>1251</v>
      </c>
      <c r="C516">
        <v>-383</v>
      </c>
      <c r="D516">
        <v>-13406</v>
      </c>
      <c r="E516">
        <v>4496</v>
      </c>
      <c r="F516">
        <v>3076</v>
      </c>
      <c r="G516" s="17">
        <v>-4509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B334-2149-43EC-B0EA-4B1436F4FC1F}">
  <sheetPr codeName="Sheet4"/>
  <dimension ref="A1:AJ1044"/>
  <sheetViews>
    <sheetView workbookViewId="0">
      <selection activeCell="G272" sqref="G272"/>
    </sheetView>
  </sheetViews>
  <sheetFormatPr defaultRowHeight="13.8" x14ac:dyDescent="0.25"/>
  <cols>
    <col min="1" max="1" width="7.8984375" bestFit="1" customWidth="1"/>
    <col min="2" max="2" width="7.796875" bestFit="1" customWidth="1"/>
    <col min="3" max="3" width="12.3984375" bestFit="1" customWidth="1"/>
    <col min="4" max="4" width="7" bestFit="1" customWidth="1"/>
    <col min="5" max="5" width="12.796875" bestFit="1" customWidth="1"/>
    <col min="6" max="6" width="17.296875" bestFit="1" customWidth="1"/>
    <col min="7" max="7" width="11.296875" bestFit="1" customWidth="1"/>
    <col min="8" max="8" width="11.69921875" bestFit="1" customWidth="1"/>
    <col min="9" max="9" width="12.296875" bestFit="1" customWidth="1"/>
    <col min="10" max="11" width="7.8984375" bestFit="1" customWidth="1"/>
    <col min="12" max="12" width="11.5" bestFit="1" customWidth="1"/>
    <col min="13" max="13" width="10.796875" bestFit="1" customWidth="1"/>
    <col min="14" max="14" width="8.3984375" bestFit="1" customWidth="1"/>
    <col min="15" max="15" width="8.59765625" bestFit="1" customWidth="1"/>
    <col min="16" max="16" width="20.19921875" bestFit="1" customWidth="1"/>
    <col min="17" max="17" width="18.69921875" bestFit="1" customWidth="1"/>
    <col min="18" max="18" width="16.296875" bestFit="1" customWidth="1"/>
    <col min="19" max="19" width="13" bestFit="1" customWidth="1"/>
    <col min="20" max="20" width="15.59765625" bestFit="1" customWidth="1"/>
    <col min="21" max="21" width="10.3984375" bestFit="1" customWidth="1"/>
    <col min="22" max="22" width="11.09765625" bestFit="1" customWidth="1"/>
    <col min="23" max="23" width="18.69921875" bestFit="1" customWidth="1"/>
    <col min="24" max="24" width="12.5" bestFit="1" customWidth="1"/>
    <col min="25" max="25" width="17.296875" bestFit="1" customWidth="1"/>
    <col min="26" max="26" width="16" bestFit="1" customWidth="1"/>
    <col min="27" max="27" width="17.3984375" bestFit="1" customWidth="1"/>
    <col min="28" max="28" width="15.5" bestFit="1" customWidth="1"/>
    <col min="29" max="29" width="16.59765625" bestFit="1" customWidth="1"/>
    <col min="30" max="30" width="18.8984375" bestFit="1" customWidth="1"/>
    <col min="31" max="31" width="9.3984375" bestFit="1" customWidth="1"/>
    <col min="32" max="32" width="11.59765625" bestFit="1" customWidth="1"/>
    <col min="33" max="33" width="6.796875" bestFit="1" customWidth="1"/>
    <col min="34" max="34" width="21.3984375" bestFit="1" customWidth="1"/>
    <col min="35" max="35" width="23.8984375" bestFit="1" customWidth="1"/>
    <col min="36" max="36" width="9.796875" bestFit="1" customWidth="1"/>
  </cols>
  <sheetData>
    <row r="1" spans="1:36" x14ac:dyDescent="0.25">
      <c r="A1" t="s">
        <v>414</v>
      </c>
      <c r="B1" t="s">
        <v>0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</row>
    <row r="2" spans="1:36" hidden="1" x14ac:dyDescent="0.25">
      <c r="A2" t="s">
        <v>454</v>
      </c>
      <c r="B2" t="s">
        <v>22</v>
      </c>
      <c r="C2">
        <v>65755</v>
      </c>
      <c r="D2">
        <v>494</v>
      </c>
      <c r="E2">
        <v>64562</v>
      </c>
      <c r="F2">
        <v>603</v>
      </c>
      <c r="G2">
        <v>0</v>
      </c>
      <c r="H2">
        <v>3486</v>
      </c>
      <c r="I2">
        <v>269</v>
      </c>
      <c r="J2">
        <v>69241</v>
      </c>
      <c r="K2">
        <v>46000</v>
      </c>
      <c r="L2">
        <v>43169</v>
      </c>
      <c r="M2">
        <v>0</v>
      </c>
      <c r="N2">
        <v>23241</v>
      </c>
      <c r="O2">
        <v>15011</v>
      </c>
      <c r="AF2">
        <v>903</v>
      </c>
      <c r="AH2">
        <v>0</v>
      </c>
      <c r="AI2">
        <v>141</v>
      </c>
      <c r="AJ2">
        <v>46000</v>
      </c>
    </row>
    <row r="3" spans="1:36" hidden="1" x14ac:dyDescent="0.25">
      <c r="A3" t="s">
        <v>455</v>
      </c>
      <c r="B3" t="s">
        <v>22</v>
      </c>
      <c r="C3">
        <v>51842</v>
      </c>
      <c r="D3">
        <v>411</v>
      </c>
      <c r="E3">
        <v>49929</v>
      </c>
      <c r="F3">
        <v>1376</v>
      </c>
      <c r="G3">
        <v>0</v>
      </c>
      <c r="H3">
        <v>3441</v>
      </c>
      <c r="I3">
        <v>277</v>
      </c>
      <c r="J3">
        <v>55282</v>
      </c>
      <c r="K3">
        <v>32575</v>
      </c>
      <c r="L3">
        <v>30410</v>
      </c>
      <c r="M3">
        <v>0</v>
      </c>
      <c r="N3">
        <v>22708</v>
      </c>
      <c r="O3">
        <v>15011</v>
      </c>
      <c r="AF3">
        <v>743</v>
      </c>
      <c r="AH3">
        <v>0</v>
      </c>
      <c r="AI3">
        <v>142</v>
      </c>
      <c r="AJ3">
        <v>32575</v>
      </c>
    </row>
    <row r="4" spans="1:36" hidden="1" x14ac:dyDescent="0.25">
      <c r="A4" t="s">
        <v>456</v>
      </c>
      <c r="B4" t="s">
        <v>22</v>
      </c>
      <c r="C4">
        <v>46622</v>
      </c>
      <c r="D4">
        <v>155</v>
      </c>
      <c r="E4">
        <v>44826</v>
      </c>
      <c r="F4">
        <v>1502</v>
      </c>
      <c r="G4">
        <v>0</v>
      </c>
      <c r="H4">
        <v>3514</v>
      </c>
      <c r="I4">
        <v>249</v>
      </c>
      <c r="J4">
        <v>50136</v>
      </c>
      <c r="K4">
        <v>28143</v>
      </c>
      <c r="L4">
        <v>24771</v>
      </c>
      <c r="M4">
        <v>0</v>
      </c>
      <c r="N4">
        <v>21994</v>
      </c>
      <c r="O4">
        <v>15011</v>
      </c>
      <c r="AF4">
        <v>2408</v>
      </c>
      <c r="AH4">
        <v>0</v>
      </c>
      <c r="AI4">
        <v>143</v>
      </c>
      <c r="AJ4">
        <v>28143</v>
      </c>
    </row>
    <row r="5" spans="1:36" hidden="1" x14ac:dyDescent="0.25">
      <c r="A5" t="s">
        <v>457</v>
      </c>
      <c r="B5" t="s">
        <v>22</v>
      </c>
      <c r="C5">
        <v>49185</v>
      </c>
      <c r="D5">
        <v>143</v>
      </c>
      <c r="E5">
        <v>47295</v>
      </c>
      <c r="F5">
        <v>1609</v>
      </c>
      <c r="G5">
        <v>0</v>
      </c>
      <c r="H5">
        <v>3524</v>
      </c>
      <c r="I5">
        <v>261</v>
      </c>
      <c r="J5">
        <v>52709</v>
      </c>
      <c r="K5">
        <v>29736</v>
      </c>
      <c r="L5">
        <v>28207</v>
      </c>
      <c r="M5">
        <v>0</v>
      </c>
      <c r="N5">
        <v>22973</v>
      </c>
      <c r="O5">
        <v>15011</v>
      </c>
      <c r="AF5">
        <v>721</v>
      </c>
      <c r="AH5">
        <v>0</v>
      </c>
      <c r="AI5">
        <v>138</v>
      </c>
      <c r="AJ5">
        <v>29736</v>
      </c>
    </row>
    <row r="6" spans="1:36" hidden="1" x14ac:dyDescent="0.25">
      <c r="A6" t="s">
        <v>458</v>
      </c>
      <c r="B6" t="s">
        <v>22</v>
      </c>
      <c r="C6">
        <v>48732</v>
      </c>
      <c r="D6">
        <v>1418</v>
      </c>
      <c r="E6">
        <v>45402</v>
      </c>
      <c r="F6">
        <v>1802</v>
      </c>
      <c r="G6">
        <v>0</v>
      </c>
      <c r="H6">
        <v>3494</v>
      </c>
      <c r="I6">
        <v>282</v>
      </c>
      <c r="J6">
        <v>52226</v>
      </c>
      <c r="K6">
        <v>29843</v>
      </c>
      <c r="L6">
        <v>27892</v>
      </c>
      <c r="M6">
        <v>0</v>
      </c>
      <c r="N6">
        <v>22384</v>
      </c>
      <c r="O6">
        <v>14911</v>
      </c>
      <c r="AF6">
        <v>913</v>
      </c>
      <c r="AH6">
        <v>0</v>
      </c>
      <c r="AI6">
        <v>139</v>
      </c>
      <c r="AJ6">
        <v>29843</v>
      </c>
    </row>
    <row r="7" spans="1:36" hidden="1" x14ac:dyDescent="0.25">
      <c r="A7" t="s">
        <v>459</v>
      </c>
      <c r="B7" t="s">
        <v>22</v>
      </c>
      <c r="C7">
        <v>42024</v>
      </c>
      <c r="D7">
        <v>616</v>
      </c>
      <c r="E7">
        <v>40328</v>
      </c>
      <c r="F7">
        <v>931</v>
      </c>
      <c r="G7">
        <v>0</v>
      </c>
      <c r="H7">
        <v>3412</v>
      </c>
      <c r="I7">
        <v>206</v>
      </c>
      <c r="J7">
        <v>45436</v>
      </c>
      <c r="K7">
        <v>23275</v>
      </c>
      <c r="L7">
        <v>21405</v>
      </c>
      <c r="M7">
        <v>0</v>
      </c>
      <c r="N7">
        <v>22162</v>
      </c>
      <c r="O7">
        <v>14911</v>
      </c>
      <c r="AF7">
        <v>1124</v>
      </c>
      <c r="AH7">
        <v>0</v>
      </c>
      <c r="AI7">
        <v>144</v>
      </c>
      <c r="AJ7">
        <v>23275</v>
      </c>
    </row>
    <row r="8" spans="1:36" hidden="1" x14ac:dyDescent="0.25">
      <c r="A8" t="s">
        <v>460</v>
      </c>
      <c r="B8" t="s">
        <v>22</v>
      </c>
      <c r="C8">
        <v>38842</v>
      </c>
      <c r="D8">
        <v>238</v>
      </c>
      <c r="E8">
        <v>37922</v>
      </c>
      <c r="F8">
        <v>535</v>
      </c>
      <c r="G8">
        <v>0</v>
      </c>
      <c r="H8">
        <v>4430</v>
      </c>
      <c r="I8">
        <v>215</v>
      </c>
      <c r="J8">
        <v>43272</v>
      </c>
      <c r="K8">
        <v>28905</v>
      </c>
      <c r="L8">
        <v>25755</v>
      </c>
      <c r="M8">
        <v>0</v>
      </c>
      <c r="N8">
        <v>14367</v>
      </c>
      <c r="O8">
        <v>9948</v>
      </c>
      <c r="AF8">
        <v>2348</v>
      </c>
      <c r="AH8">
        <v>0</v>
      </c>
      <c r="AI8">
        <v>144</v>
      </c>
      <c r="AJ8">
        <v>28905</v>
      </c>
    </row>
    <row r="9" spans="1:36" hidden="1" x14ac:dyDescent="0.25">
      <c r="A9" t="s">
        <v>461</v>
      </c>
      <c r="B9" t="s">
        <v>22</v>
      </c>
      <c r="C9">
        <v>45511</v>
      </c>
      <c r="D9">
        <v>805</v>
      </c>
      <c r="E9">
        <v>44258</v>
      </c>
      <c r="F9">
        <v>328</v>
      </c>
      <c r="G9">
        <v>0</v>
      </c>
      <c r="H9">
        <v>4570</v>
      </c>
      <c r="I9">
        <v>172</v>
      </c>
      <c r="J9">
        <v>50081</v>
      </c>
      <c r="K9">
        <v>35013</v>
      </c>
      <c r="L9">
        <v>33131</v>
      </c>
      <c r="M9">
        <v>0</v>
      </c>
      <c r="N9">
        <v>15068</v>
      </c>
      <c r="O9">
        <v>9948</v>
      </c>
      <c r="AF9">
        <v>1068</v>
      </c>
      <c r="AH9">
        <v>0</v>
      </c>
      <c r="AI9">
        <v>99</v>
      </c>
      <c r="AJ9">
        <v>35013</v>
      </c>
    </row>
    <row r="10" spans="1:36" hidden="1" x14ac:dyDescent="0.25">
      <c r="A10" t="s">
        <v>462</v>
      </c>
      <c r="B10" t="s">
        <v>22</v>
      </c>
      <c r="C10">
        <v>46540</v>
      </c>
      <c r="D10">
        <v>1114</v>
      </c>
      <c r="E10">
        <v>43764</v>
      </c>
      <c r="F10">
        <v>1586</v>
      </c>
      <c r="G10">
        <v>0</v>
      </c>
      <c r="H10">
        <v>4253</v>
      </c>
      <c r="I10">
        <v>189</v>
      </c>
      <c r="J10">
        <v>50793</v>
      </c>
      <c r="K10">
        <v>36573</v>
      </c>
      <c r="L10">
        <v>31121</v>
      </c>
      <c r="M10">
        <v>0</v>
      </c>
      <c r="N10">
        <v>14220</v>
      </c>
      <c r="O10">
        <v>9848</v>
      </c>
      <c r="AF10">
        <v>4312</v>
      </c>
      <c r="AH10">
        <v>0</v>
      </c>
      <c r="AI10">
        <v>63</v>
      </c>
      <c r="AJ10">
        <v>36573</v>
      </c>
    </row>
    <row r="11" spans="1:36" hidden="1" x14ac:dyDescent="0.25">
      <c r="A11" t="s">
        <v>463</v>
      </c>
      <c r="B11" t="s">
        <v>22</v>
      </c>
      <c r="C11">
        <v>41317</v>
      </c>
      <c r="D11">
        <v>290</v>
      </c>
      <c r="E11">
        <v>40023</v>
      </c>
      <c r="F11">
        <v>924</v>
      </c>
      <c r="G11">
        <v>0</v>
      </c>
      <c r="H11">
        <v>6287</v>
      </c>
      <c r="I11">
        <v>171</v>
      </c>
      <c r="J11">
        <v>47604</v>
      </c>
      <c r="K11">
        <v>35526</v>
      </c>
      <c r="L11">
        <v>34213</v>
      </c>
      <c r="M11">
        <v>0</v>
      </c>
      <c r="N11">
        <v>12078</v>
      </c>
      <c r="O11">
        <v>8756</v>
      </c>
      <c r="AF11">
        <v>171</v>
      </c>
      <c r="AH11">
        <v>0</v>
      </c>
      <c r="AI11">
        <v>62</v>
      </c>
      <c r="AJ11">
        <v>35526</v>
      </c>
    </row>
    <row r="12" spans="1:36" hidden="1" x14ac:dyDescent="0.25">
      <c r="A12" t="s">
        <v>454</v>
      </c>
      <c r="B12" t="s">
        <v>31</v>
      </c>
      <c r="C12">
        <v>31086</v>
      </c>
      <c r="D12">
        <v>1332</v>
      </c>
      <c r="E12">
        <v>87</v>
      </c>
      <c r="F12">
        <v>7067</v>
      </c>
      <c r="G12">
        <v>22448</v>
      </c>
      <c r="H12">
        <v>22094</v>
      </c>
      <c r="I12">
        <v>1175</v>
      </c>
      <c r="J12">
        <v>53180</v>
      </c>
      <c r="K12">
        <v>34091</v>
      </c>
      <c r="L12">
        <v>9384</v>
      </c>
      <c r="M12">
        <v>10354</v>
      </c>
      <c r="N12">
        <v>19089</v>
      </c>
      <c r="O12">
        <v>10350</v>
      </c>
      <c r="AF12">
        <v>912</v>
      </c>
      <c r="AH12">
        <v>0</v>
      </c>
      <c r="AI12">
        <v>876</v>
      </c>
      <c r="AJ12">
        <v>34091</v>
      </c>
    </row>
    <row r="13" spans="1:36" hidden="1" x14ac:dyDescent="0.25">
      <c r="A13" t="s">
        <v>455</v>
      </c>
      <c r="B13" t="s">
        <v>31</v>
      </c>
      <c r="C13">
        <v>28482</v>
      </c>
      <c r="D13">
        <v>593</v>
      </c>
      <c r="E13">
        <v>265</v>
      </c>
      <c r="F13">
        <v>5277</v>
      </c>
      <c r="G13">
        <v>22166</v>
      </c>
      <c r="H13">
        <v>20972</v>
      </c>
      <c r="I13">
        <v>1198</v>
      </c>
      <c r="J13">
        <v>49454</v>
      </c>
      <c r="K13">
        <v>31481</v>
      </c>
      <c r="L13">
        <v>5923</v>
      </c>
      <c r="M13">
        <v>11263</v>
      </c>
      <c r="N13">
        <v>17973</v>
      </c>
      <c r="O13">
        <v>10350</v>
      </c>
      <c r="AF13">
        <v>1035</v>
      </c>
      <c r="AH13">
        <v>0</v>
      </c>
      <c r="AI13">
        <v>889</v>
      </c>
      <c r="AJ13">
        <v>31481</v>
      </c>
    </row>
    <row r="14" spans="1:36" hidden="1" x14ac:dyDescent="0.25">
      <c r="A14" t="s">
        <v>456</v>
      </c>
      <c r="B14" t="s">
        <v>31</v>
      </c>
      <c r="C14">
        <v>27918</v>
      </c>
      <c r="D14">
        <v>207</v>
      </c>
      <c r="E14">
        <v>535</v>
      </c>
      <c r="F14">
        <v>5352</v>
      </c>
      <c r="G14">
        <v>21601</v>
      </c>
      <c r="H14">
        <v>20765</v>
      </c>
      <c r="I14">
        <v>1241</v>
      </c>
      <c r="J14">
        <v>48683</v>
      </c>
      <c r="K14">
        <v>30882</v>
      </c>
      <c r="L14">
        <v>6665</v>
      </c>
      <c r="M14">
        <v>9317</v>
      </c>
      <c r="N14">
        <v>17801</v>
      </c>
      <c r="O14">
        <v>10350</v>
      </c>
      <c r="AF14">
        <v>1532</v>
      </c>
      <c r="AH14">
        <v>0</v>
      </c>
      <c r="AI14">
        <v>880</v>
      </c>
      <c r="AJ14">
        <v>30882</v>
      </c>
    </row>
    <row r="15" spans="1:36" hidden="1" x14ac:dyDescent="0.25">
      <c r="A15" t="s">
        <v>457</v>
      </c>
      <c r="B15" t="s">
        <v>31</v>
      </c>
      <c r="C15">
        <v>28069</v>
      </c>
      <c r="D15">
        <v>436</v>
      </c>
      <c r="E15">
        <v>404</v>
      </c>
      <c r="F15">
        <v>5598</v>
      </c>
      <c r="G15">
        <v>21356</v>
      </c>
      <c r="H15">
        <v>20520</v>
      </c>
      <c r="I15">
        <v>1241</v>
      </c>
      <c r="J15">
        <v>48589</v>
      </c>
      <c r="K15">
        <v>30627</v>
      </c>
      <c r="L15">
        <v>5639</v>
      </c>
      <c r="M15">
        <v>10849</v>
      </c>
      <c r="N15">
        <v>17962</v>
      </c>
      <c r="O15">
        <v>10350</v>
      </c>
      <c r="AF15">
        <v>825</v>
      </c>
      <c r="AH15">
        <v>0</v>
      </c>
      <c r="AI15">
        <v>996</v>
      </c>
      <c r="AJ15">
        <v>30627</v>
      </c>
    </row>
    <row r="16" spans="1:36" hidden="1" x14ac:dyDescent="0.25">
      <c r="A16" t="s">
        <v>458</v>
      </c>
      <c r="B16" t="s">
        <v>31</v>
      </c>
      <c r="C16">
        <v>28248</v>
      </c>
      <c r="D16">
        <v>1221</v>
      </c>
      <c r="E16">
        <v>285</v>
      </c>
      <c r="F16">
        <v>5394</v>
      </c>
      <c r="G16">
        <v>21181</v>
      </c>
      <c r="H16">
        <v>20271</v>
      </c>
      <c r="I16">
        <v>1244</v>
      </c>
      <c r="J16">
        <v>48519</v>
      </c>
      <c r="K16">
        <v>30682</v>
      </c>
      <c r="L16">
        <v>4950</v>
      </c>
      <c r="M16">
        <v>10936</v>
      </c>
      <c r="N16">
        <v>17837</v>
      </c>
      <c r="O16">
        <v>10350</v>
      </c>
      <c r="AF16">
        <v>1327</v>
      </c>
      <c r="AH16">
        <v>0</v>
      </c>
      <c r="AI16">
        <v>981</v>
      </c>
      <c r="AJ16">
        <v>30682</v>
      </c>
    </row>
    <row r="17" spans="1:36" hidden="1" x14ac:dyDescent="0.25">
      <c r="A17" t="s">
        <v>459</v>
      </c>
      <c r="B17" t="s">
        <v>31</v>
      </c>
      <c r="C17">
        <v>28350</v>
      </c>
      <c r="D17">
        <v>1580</v>
      </c>
      <c r="E17">
        <v>290</v>
      </c>
      <c r="F17">
        <v>5145</v>
      </c>
      <c r="G17">
        <v>21239</v>
      </c>
      <c r="H17">
        <v>20878</v>
      </c>
      <c r="I17">
        <v>1221</v>
      </c>
      <c r="J17">
        <v>49228</v>
      </c>
      <c r="K17">
        <v>30636</v>
      </c>
      <c r="L17">
        <v>4282</v>
      </c>
      <c r="M17">
        <v>10873</v>
      </c>
      <c r="N17">
        <v>18592</v>
      </c>
      <c r="O17">
        <v>10350</v>
      </c>
      <c r="AF17">
        <v>803</v>
      </c>
      <c r="AH17">
        <v>0</v>
      </c>
      <c r="AI17">
        <v>1089</v>
      </c>
      <c r="AJ17">
        <v>30636</v>
      </c>
    </row>
    <row r="18" spans="1:36" hidden="1" x14ac:dyDescent="0.25">
      <c r="A18" t="s">
        <v>460</v>
      </c>
      <c r="B18" t="s">
        <v>31</v>
      </c>
      <c r="C18">
        <v>29024</v>
      </c>
      <c r="D18">
        <v>2834</v>
      </c>
      <c r="E18">
        <v>271</v>
      </c>
      <c r="F18">
        <v>4395</v>
      </c>
      <c r="G18">
        <v>21460</v>
      </c>
      <c r="H18">
        <v>20910</v>
      </c>
      <c r="I18">
        <v>1241</v>
      </c>
      <c r="J18">
        <v>49934</v>
      </c>
      <c r="K18">
        <v>31527</v>
      </c>
      <c r="L18">
        <v>4820</v>
      </c>
      <c r="M18">
        <v>11028</v>
      </c>
      <c r="N18">
        <v>18407</v>
      </c>
      <c r="O18">
        <v>10350</v>
      </c>
      <c r="AF18">
        <v>1409</v>
      </c>
      <c r="AH18">
        <v>0</v>
      </c>
      <c r="AI18">
        <v>1044</v>
      </c>
      <c r="AJ18">
        <v>31527</v>
      </c>
    </row>
    <row r="19" spans="1:36" hidden="1" x14ac:dyDescent="0.25">
      <c r="A19" t="s">
        <v>461</v>
      </c>
      <c r="B19" t="s">
        <v>31</v>
      </c>
      <c r="C19">
        <v>29524</v>
      </c>
      <c r="D19">
        <v>4007</v>
      </c>
      <c r="E19">
        <v>230</v>
      </c>
      <c r="F19">
        <v>3695</v>
      </c>
      <c r="G19">
        <v>21538</v>
      </c>
      <c r="H19">
        <v>19979</v>
      </c>
      <c r="I19">
        <v>1206</v>
      </c>
      <c r="J19">
        <v>49504</v>
      </c>
      <c r="K19">
        <v>31974</v>
      </c>
      <c r="L19">
        <v>3365</v>
      </c>
      <c r="M19">
        <v>12387</v>
      </c>
      <c r="N19">
        <v>17530</v>
      </c>
      <c r="O19">
        <v>10350</v>
      </c>
      <c r="AF19">
        <v>1400</v>
      </c>
      <c r="AH19">
        <v>0</v>
      </c>
      <c r="AI19">
        <v>981</v>
      </c>
      <c r="AJ19">
        <v>31974</v>
      </c>
    </row>
    <row r="20" spans="1:36" hidden="1" x14ac:dyDescent="0.25">
      <c r="A20" t="s">
        <v>462</v>
      </c>
      <c r="B20" t="s">
        <v>31</v>
      </c>
      <c r="C20">
        <v>28630</v>
      </c>
      <c r="D20">
        <v>2975</v>
      </c>
      <c r="E20">
        <v>224</v>
      </c>
      <c r="F20">
        <v>4870</v>
      </c>
      <c r="G20">
        <v>20469</v>
      </c>
      <c r="H20">
        <v>19935</v>
      </c>
      <c r="I20">
        <v>1220</v>
      </c>
      <c r="J20">
        <v>48565</v>
      </c>
      <c r="K20">
        <v>31797</v>
      </c>
      <c r="L20">
        <v>4245</v>
      </c>
      <c r="M20">
        <v>12390</v>
      </c>
      <c r="N20">
        <v>16768</v>
      </c>
      <c r="O20">
        <v>10350</v>
      </c>
      <c r="AF20">
        <v>925</v>
      </c>
      <c r="AH20">
        <v>0</v>
      </c>
      <c r="AI20">
        <v>1104</v>
      </c>
      <c r="AJ20">
        <v>31797</v>
      </c>
    </row>
    <row r="21" spans="1:36" hidden="1" x14ac:dyDescent="0.25">
      <c r="A21" t="s">
        <v>463</v>
      </c>
      <c r="B21" t="s">
        <v>31</v>
      </c>
      <c r="C21">
        <v>29598</v>
      </c>
      <c r="D21">
        <v>2814</v>
      </c>
      <c r="E21">
        <v>122</v>
      </c>
      <c r="F21">
        <v>3429</v>
      </c>
      <c r="G21">
        <v>23151</v>
      </c>
      <c r="H21">
        <v>18655</v>
      </c>
      <c r="I21">
        <v>1241</v>
      </c>
      <c r="J21">
        <v>48253</v>
      </c>
      <c r="K21">
        <v>31944</v>
      </c>
      <c r="L21">
        <v>4457</v>
      </c>
      <c r="M21">
        <v>12043</v>
      </c>
      <c r="N21">
        <v>16310</v>
      </c>
      <c r="O21">
        <v>10350</v>
      </c>
      <c r="AF21">
        <v>814</v>
      </c>
      <c r="AH21">
        <v>0</v>
      </c>
      <c r="AI21">
        <v>1055</v>
      </c>
      <c r="AJ21">
        <v>31944</v>
      </c>
    </row>
    <row r="22" spans="1:36" hidden="1" x14ac:dyDescent="0.25">
      <c r="A22" t="s">
        <v>454</v>
      </c>
      <c r="B22" t="s">
        <v>39</v>
      </c>
      <c r="C22">
        <v>240250</v>
      </c>
      <c r="D22">
        <v>14104</v>
      </c>
      <c r="E22">
        <v>3833</v>
      </c>
      <c r="F22">
        <v>126607</v>
      </c>
      <c r="G22">
        <v>52343</v>
      </c>
      <c r="H22">
        <v>207111</v>
      </c>
      <c r="I22">
        <v>11731</v>
      </c>
      <c r="J22">
        <v>447361</v>
      </c>
      <c r="K22">
        <v>264991</v>
      </c>
      <c r="L22">
        <v>18290</v>
      </c>
      <c r="M22">
        <v>38394</v>
      </c>
      <c r="N22">
        <v>182369</v>
      </c>
      <c r="O22">
        <v>43544</v>
      </c>
      <c r="AF22">
        <v>68491</v>
      </c>
      <c r="AH22">
        <v>0</v>
      </c>
      <c r="AI22">
        <v>3335</v>
      </c>
      <c r="AJ22">
        <v>264991</v>
      </c>
    </row>
    <row r="23" spans="1:36" hidden="1" x14ac:dyDescent="0.25">
      <c r="A23" t="s">
        <v>455</v>
      </c>
      <c r="B23" t="s">
        <v>39</v>
      </c>
      <c r="C23">
        <v>215058</v>
      </c>
      <c r="D23">
        <v>2910</v>
      </c>
      <c r="E23">
        <v>4639</v>
      </c>
      <c r="F23">
        <v>121815</v>
      </c>
      <c r="G23">
        <v>55104</v>
      </c>
      <c r="H23">
        <v>201982</v>
      </c>
      <c r="I23">
        <v>12052</v>
      </c>
      <c r="J23">
        <v>417039</v>
      </c>
      <c r="K23">
        <v>236175</v>
      </c>
      <c r="L23">
        <v>13638</v>
      </c>
      <c r="M23">
        <v>29488</v>
      </c>
      <c r="N23">
        <v>180865</v>
      </c>
      <c r="O23">
        <v>43544</v>
      </c>
      <c r="AF23">
        <v>69987</v>
      </c>
      <c r="AH23">
        <v>0</v>
      </c>
      <c r="AI23">
        <v>3296</v>
      </c>
      <c r="AJ23">
        <v>236175</v>
      </c>
    </row>
    <row r="24" spans="1:36" hidden="1" x14ac:dyDescent="0.25">
      <c r="A24" t="s">
        <v>456</v>
      </c>
      <c r="B24" t="s">
        <v>39</v>
      </c>
      <c r="C24">
        <v>190310</v>
      </c>
      <c r="D24">
        <v>5105</v>
      </c>
      <c r="E24">
        <v>4332</v>
      </c>
      <c r="F24">
        <v>107914</v>
      </c>
      <c r="G24">
        <v>55700</v>
      </c>
      <c r="H24">
        <v>201020</v>
      </c>
      <c r="I24">
        <v>10096</v>
      </c>
      <c r="J24">
        <v>391331</v>
      </c>
      <c r="K24">
        <v>221148</v>
      </c>
      <c r="L24">
        <v>17381</v>
      </c>
      <c r="M24">
        <v>25988</v>
      </c>
      <c r="N24">
        <v>170183</v>
      </c>
      <c r="O24">
        <v>43544</v>
      </c>
      <c r="AF24">
        <v>48126</v>
      </c>
      <c r="AH24">
        <v>0</v>
      </c>
      <c r="AI24">
        <v>3268</v>
      </c>
      <c r="AJ24">
        <v>221148</v>
      </c>
    </row>
    <row r="25" spans="1:36" hidden="1" x14ac:dyDescent="0.25">
      <c r="A25" t="s">
        <v>457</v>
      </c>
      <c r="B25" t="s">
        <v>39</v>
      </c>
      <c r="C25">
        <v>205328</v>
      </c>
      <c r="D25">
        <v>1890</v>
      </c>
      <c r="E25">
        <v>6722</v>
      </c>
      <c r="F25">
        <v>117199</v>
      </c>
      <c r="G25">
        <v>60947</v>
      </c>
      <c r="H25">
        <v>172294</v>
      </c>
      <c r="I25">
        <v>9163</v>
      </c>
      <c r="J25">
        <v>377622</v>
      </c>
      <c r="K25">
        <v>217204</v>
      </c>
      <c r="L25">
        <v>18379</v>
      </c>
      <c r="M25">
        <v>21320</v>
      </c>
      <c r="N25">
        <v>160418</v>
      </c>
      <c r="O25">
        <v>43544</v>
      </c>
      <c r="AF25">
        <v>48509</v>
      </c>
      <c r="AH25">
        <v>0</v>
      </c>
      <c r="AI25">
        <v>3226</v>
      </c>
      <c r="AJ25">
        <v>217204</v>
      </c>
    </row>
    <row r="26" spans="1:36" hidden="1" x14ac:dyDescent="0.25">
      <c r="A26" t="s">
        <v>458</v>
      </c>
      <c r="B26" t="s">
        <v>39</v>
      </c>
      <c r="C26">
        <v>185196</v>
      </c>
      <c r="D26">
        <v>10813</v>
      </c>
      <c r="E26">
        <v>3928</v>
      </c>
      <c r="F26">
        <v>77326</v>
      </c>
      <c r="G26">
        <v>65816</v>
      </c>
      <c r="H26">
        <v>176007</v>
      </c>
      <c r="I26">
        <v>9246</v>
      </c>
      <c r="J26">
        <v>361204</v>
      </c>
      <c r="K26">
        <v>212800</v>
      </c>
      <c r="L26">
        <v>15171</v>
      </c>
      <c r="M26">
        <v>21006</v>
      </c>
      <c r="N26">
        <v>148404</v>
      </c>
      <c r="O26">
        <v>43544</v>
      </c>
      <c r="AF26">
        <v>50081</v>
      </c>
      <c r="AH26">
        <v>0</v>
      </c>
      <c r="AI26">
        <v>3782</v>
      </c>
      <c r="AJ26">
        <v>212800</v>
      </c>
    </row>
    <row r="27" spans="1:36" hidden="1" x14ac:dyDescent="0.25">
      <c r="A27" t="s">
        <v>459</v>
      </c>
      <c r="B27" t="s">
        <v>39</v>
      </c>
      <c r="C27">
        <v>179331</v>
      </c>
      <c r="D27">
        <v>14743</v>
      </c>
      <c r="E27">
        <v>1172</v>
      </c>
      <c r="F27">
        <v>81794</v>
      </c>
      <c r="G27">
        <v>54628</v>
      </c>
      <c r="H27">
        <v>162270</v>
      </c>
      <c r="I27">
        <v>8863</v>
      </c>
      <c r="J27">
        <v>341601</v>
      </c>
      <c r="K27">
        <v>201469</v>
      </c>
      <c r="L27">
        <v>21583</v>
      </c>
      <c r="M27">
        <v>18569</v>
      </c>
      <c r="N27">
        <v>140132</v>
      </c>
      <c r="O27">
        <v>43544</v>
      </c>
      <c r="AF27">
        <v>54476</v>
      </c>
      <c r="AH27">
        <v>0</v>
      </c>
      <c r="AI27">
        <v>4415</v>
      </c>
      <c r="AJ27">
        <v>201469</v>
      </c>
    </row>
    <row r="28" spans="1:36" hidden="1" x14ac:dyDescent="0.25">
      <c r="A28" t="s">
        <v>460</v>
      </c>
      <c r="B28" t="s">
        <v>39</v>
      </c>
      <c r="C28">
        <v>181594</v>
      </c>
      <c r="D28">
        <v>29814</v>
      </c>
      <c r="E28">
        <v>3799</v>
      </c>
      <c r="F28">
        <v>59955</v>
      </c>
      <c r="G28">
        <v>57190</v>
      </c>
      <c r="H28">
        <v>137511</v>
      </c>
      <c r="I28">
        <v>8238</v>
      </c>
      <c r="J28">
        <v>319105</v>
      </c>
      <c r="K28">
        <v>189597</v>
      </c>
      <c r="L28">
        <v>19227</v>
      </c>
      <c r="M28">
        <v>12634</v>
      </c>
      <c r="N28">
        <v>129509</v>
      </c>
      <c r="O28">
        <v>43544</v>
      </c>
      <c r="AF28">
        <v>55800</v>
      </c>
      <c r="AH28">
        <v>0</v>
      </c>
      <c r="AI28">
        <v>8419</v>
      </c>
      <c r="AJ28">
        <v>189597</v>
      </c>
    </row>
    <row r="29" spans="1:36" hidden="1" x14ac:dyDescent="0.25">
      <c r="A29" t="s">
        <v>461</v>
      </c>
      <c r="B29" t="s">
        <v>39</v>
      </c>
      <c r="C29">
        <v>94889</v>
      </c>
      <c r="D29">
        <v>5628</v>
      </c>
      <c r="E29">
        <v>2621</v>
      </c>
      <c r="F29">
        <v>44041</v>
      </c>
      <c r="G29">
        <v>29743</v>
      </c>
      <c r="H29">
        <v>139074</v>
      </c>
      <c r="I29">
        <v>7432</v>
      </c>
      <c r="J29">
        <v>233963</v>
      </c>
      <c r="K29">
        <v>97891</v>
      </c>
      <c r="L29">
        <v>6114</v>
      </c>
      <c r="M29">
        <v>19353</v>
      </c>
      <c r="N29">
        <v>136072</v>
      </c>
      <c r="O29">
        <v>43544</v>
      </c>
      <c r="AF29">
        <v>26167</v>
      </c>
      <c r="AH29">
        <v>0</v>
      </c>
      <c r="AI29">
        <v>6851</v>
      </c>
      <c r="AJ29">
        <v>97891</v>
      </c>
    </row>
    <row r="30" spans="1:36" hidden="1" x14ac:dyDescent="0.25">
      <c r="A30" t="s">
        <v>462</v>
      </c>
      <c r="B30" t="s">
        <v>39</v>
      </c>
      <c r="C30">
        <v>91217</v>
      </c>
      <c r="D30">
        <v>4824</v>
      </c>
      <c r="E30">
        <v>4781</v>
      </c>
      <c r="F30">
        <v>37929</v>
      </c>
      <c r="G30">
        <v>28543</v>
      </c>
      <c r="H30">
        <v>139201</v>
      </c>
      <c r="I30">
        <v>7456</v>
      </c>
      <c r="J30">
        <v>230418</v>
      </c>
      <c r="K30">
        <v>98719</v>
      </c>
      <c r="L30">
        <v>251</v>
      </c>
      <c r="M30">
        <v>19668</v>
      </c>
      <c r="N30">
        <v>131699</v>
      </c>
      <c r="O30">
        <v>43544</v>
      </c>
      <c r="AF30">
        <v>31837</v>
      </c>
      <c r="AH30">
        <v>0</v>
      </c>
      <c r="AI30">
        <v>3316</v>
      </c>
      <c r="AJ30">
        <v>98719</v>
      </c>
    </row>
    <row r="31" spans="1:36" hidden="1" x14ac:dyDescent="0.25">
      <c r="A31" t="s">
        <v>463</v>
      </c>
      <c r="B31" t="s">
        <v>39</v>
      </c>
      <c r="C31">
        <v>102471</v>
      </c>
      <c r="D31">
        <v>4505</v>
      </c>
      <c r="E31">
        <v>7098</v>
      </c>
      <c r="F31">
        <v>50375</v>
      </c>
      <c r="G31">
        <v>31955</v>
      </c>
      <c r="H31">
        <v>117167</v>
      </c>
      <c r="I31">
        <v>5932</v>
      </c>
      <c r="J31">
        <v>219639</v>
      </c>
      <c r="K31">
        <v>100096</v>
      </c>
      <c r="L31">
        <v>5988</v>
      </c>
      <c r="M31">
        <v>15520</v>
      </c>
      <c r="N31">
        <v>119542</v>
      </c>
      <c r="O31">
        <v>43544</v>
      </c>
      <c r="AF31">
        <v>23996</v>
      </c>
      <c r="AH31">
        <v>0</v>
      </c>
      <c r="AI31">
        <v>5472</v>
      </c>
      <c r="AJ31">
        <v>100096</v>
      </c>
    </row>
    <row r="32" spans="1:36" hidden="1" x14ac:dyDescent="0.25">
      <c r="A32" t="s">
        <v>454</v>
      </c>
      <c r="B32" t="s">
        <v>43</v>
      </c>
      <c r="C32">
        <v>342609</v>
      </c>
      <c r="D32">
        <v>29290</v>
      </c>
      <c r="E32">
        <v>5672</v>
      </c>
      <c r="F32">
        <v>165399</v>
      </c>
      <c r="G32">
        <v>92730</v>
      </c>
      <c r="H32">
        <v>327008</v>
      </c>
      <c r="I32">
        <v>159594</v>
      </c>
      <c r="J32">
        <v>669617</v>
      </c>
      <c r="K32">
        <v>521595</v>
      </c>
      <c r="L32">
        <v>114523</v>
      </c>
      <c r="M32">
        <v>98790</v>
      </c>
      <c r="N32">
        <v>148022</v>
      </c>
      <c r="O32">
        <v>38786</v>
      </c>
      <c r="AF32">
        <v>108001</v>
      </c>
      <c r="AH32">
        <v>0</v>
      </c>
      <c r="AI32">
        <v>26468</v>
      </c>
      <c r="AJ32">
        <v>521595</v>
      </c>
    </row>
    <row r="33" spans="1:36" hidden="1" x14ac:dyDescent="0.25">
      <c r="A33" t="s">
        <v>455</v>
      </c>
      <c r="B33" t="s">
        <v>43</v>
      </c>
      <c r="C33">
        <v>298027</v>
      </c>
      <c r="D33">
        <v>16882</v>
      </c>
      <c r="E33">
        <v>7370</v>
      </c>
      <c r="F33">
        <v>152023</v>
      </c>
      <c r="G33">
        <v>83672</v>
      </c>
      <c r="H33">
        <v>327361</v>
      </c>
      <c r="I33">
        <v>147864</v>
      </c>
      <c r="J33">
        <v>625387</v>
      </c>
      <c r="K33">
        <v>478445</v>
      </c>
      <c r="L33">
        <v>95184</v>
      </c>
      <c r="M33">
        <v>98293</v>
      </c>
      <c r="N33">
        <v>146943</v>
      </c>
      <c r="O33">
        <v>38689</v>
      </c>
      <c r="AF33">
        <v>85042</v>
      </c>
      <c r="AH33">
        <v>0</v>
      </c>
      <c r="AI33">
        <v>24077</v>
      </c>
      <c r="AJ33">
        <v>478445</v>
      </c>
    </row>
    <row r="34" spans="1:36" hidden="1" x14ac:dyDescent="0.25">
      <c r="A34" t="s">
        <v>456</v>
      </c>
      <c r="B34" t="s">
        <v>43</v>
      </c>
      <c r="C34">
        <v>279229</v>
      </c>
      <c r="D34">
        <v>18446</v>
      </c>
      <c r="E34">
        <v>4919</v>
      </c>
      <c r="F34">
        <v>144450</v>
      </c>
      <c r="G34">
        <v>84743</v>
      </c>
      <c r="H34">
        <v>319948</v>
      </c>
      <c r="I34">
        <v>143636</v>
      </c>
      <c r="J34">
        <v>599177</v>
      </c>
      <c r="K34">
        <v>461475</v>
      </c>
      <c r="L34">
        <v>86956</v>
      </c>
      <c r="M34">
        <v>89096</v>
      </c>
      <c r="N34">
        <v>137703</v>
      </c>
      <c r="O34">
        <v>38689</v>
      </c>
      <c r="AF34">
        <v>71486</v>
      </c>
      <c r="AH34">
        <v>0</v>
      </c>
      <c r="AI34">
        <v>24709</v>
      </c>
      <c r="AJ34">
        <v>461475</v>
      </c>
    </row>
    <row r="35" spans="1:36" hidden="1" x14ac:dyDescent="0.25">
      <c r="A35" t="s">
        <v>457</v>
      </c>
      <c r="B35" t="s">
        <v>43</v>
      </c>
      <c r="C35">
        <v>291950</v>
      </c>
      <c r="D35">
        <v>17450</v>
      </c>
      <c r="E35">
        <v>7151</v>
      </c>
      <c r="F35">
        <v>149223</v>
      </c>
      <c r="G35">
        <v>91911</v>
      </c>
      <c r="H35">
        <v>304927</v>
      </c>
      <c r="I35">
        <v>135367</v>
      </c>
      <c r="J35">
        <v>596877</v>
      </c>
      <c r="K35">
        <v>460565</v>
      </c>
      <c r="L35">
        <v>64422</v>
      </c>
      <c r="M35">
        <v>114347</v>
      </c>
      <c r="N35">
        <v>136312</v>
      </c>
      <c r="O35">
        <v>38689</v>
      </c>
      <c r="AF35">
        <v>65128</v>
      </c>
      <c r="AH35">
        <v>0</v>
      </c>
      <c r="AI35">
        <v>25048</v>
      </c>
      <c r="AJ35">
        <v>460565</v>
      </c>
    </row>
    <row r="36" spans="1:36" hidden="1" x14ac:dyDescent="0.25">
      <c r="A36" t="s">
        <v>458</v>
      </c>
      <c r="B36" t="s">
        <v>43</v>
      </c>
      <c r="C36">
        <v>272223</v>
      </c>
      <c r="D36">
        <v>26209</v>
      </c>
      <c r="E36">
        <v>4368</v>
      </c>
      <c r="F36">
        <v>117447</v>
      </c>
      <c r="G36">
        <v>98528</v>
      </c>
      <c r="H36">
        <v>302585</v>
      </c>
      <c r="I36">
        <v>122909</v>
      </c>
      <c r="J36">
        <v>574807</v>
      </c>
      <c r="K36">
        <v>439194</v>
      </c>
      <c r="L36">
        <v>48068</v>
      </c>
      <c r="M36">
        <v>120092</v>
      </c>
      <c r="N36">
        <v>135613</v>
      </c>
      <c r="O36">
        <v>38689</v>
      </c>
      <c r="AF36">
        <v>66647</v>
      </c>
      <c r="AH36">
        <v>0</v>
      </c>
      <c r="AI36">
        <v>25915</v>
      </c>
      <c r="AJ36">
        <v>439194</v>
      </c>
    </row>
    <row r="37" spans="1:36" hidden="1" x14ac:dyDescent="0.25">
      <c r="A37" t="s">
        <v>459</v>
      </c>
      <c r="B37" t="s">
        <v>43</v>
      </c>
      <c r="C37">
        <v>269409</v>
      </c>
      <c r="D37">
        <v>26450</v>
      </c>
      <c r="E37">
        <v>2197</v>
      </c>
      <c r="F37">
        <v>129462</v>
      </c>
      <c r="G37">
        <v>85751</v>
      </c>
      <c r="H37">
        <v>286162</v>
      </c>
      <c r="I37">
        <v>114594</v>
      </c>
      <c r="J37">
        <v>555571</v>
      </c>
      <c r="K37">
        <v>418346</v>
      </c>
      <c r="L37">
        <v>62820</v>
      </c>
      <c r="M37">
        <v>109703</v>
      </c>
      <c r="N37">
        <v>137225</v>
      </c>
      <c r="O37">
        <v>38689</v>
      </c>
      <c r="AF37">
        <v>67744</v>
      </c>
      <c r="AH37">
        <v>0</v>
      </c>
      <c r="AI37">
        <v>26462</v>
      </c>
      <c r="AJ37">
        <v>418346</v>
      </c>
    </row>
    <row r="38" spans="1:36" hidden="1" x14ac:dyDescent="0.25">
      <c r="A38" t="s">
        <v>460</v>
      </c>
      <c r="B38" t="s">
        <v>43</v>
      </c>
      <c r="C38">
        <v>257500</v>
      </c>
      <c r="D38">
        <v>42209</v>
      </c>
      <c r="E38">
        <v>6097</v>
      </c>
      <c r="F38">
        <v>104422</v>
      </c>
      <c r="G38">
        <v>80978</v>
      </c>
      <c r="H38">
        <v>271458</v>
      </c>
      <c r="I38">
        <v>113397</v>
      </c>
      <c r="J38">
        <v>528958</v>
      </c>
      <c r="K38">
        <v>396914</v>
      </c>
      <c r="L38">
        <v>45924</v>
      </c>
      <c r="M38">
        <v>110949</v>
      </c>
      <c r="N38">
        <v>132044</v>
      </c>
      <c r="O38">
        <v>38689</v>
      </c>
      <c r="AF38">
        <v>69290</v>
      </c>
      <c r="AH38">
        <v>0</v>
      </c>
      <c r="AI38">
        <v>26380</v>
      </c>
      <c r="AJ38">
        <v>396914</v>
      </c>
    </row>
    <row r="39" spans="1:36" hidden="1" x14ac:dyDescent="0.25">
      <c r="A39" t="s">
        <v>461</v>
      </c>
      <c r="B39" t="s">
        <v>43</v>
      </c>
      <c r="C39">
        <v>169507</v>
      </c>
      <c r="D39">
        <v>15242</v>
      </c>
      <c r="E39">
        <v>3649</v>
      </c>
      <c r="F39">
        <v>83586</v>
      </c>
      <c r="G39">
        <v>52375</v>
      </c>
      <c r="H39">
        <v>271860</v>
      </c>
      <c r="I39">
        <v>127068</v>
      </c>
      <c r="J39">
        <v>441367</v>
      </c>
      <c r="K39">
        <v>306808</v>
      </c>
      <c r="L39">
        <v>30199</v>
      </c>
      <c r="M39">
        <v>109349</v>
      </c>
      <c r="N39">
        <v>134558</v>
      </c>
      <c r="O39">
        <v>38689</v>
      </c>
      <c r="AF39">
        <v>38682</v>
      </c>
      <c r="AH39">
        <v>0</v>
      </c>
      <c r="AI39">
        <v>32215</v>
      </c>
      <c r="AJ39">
        <v>306808</v>
      </c>
    </row>
    <row r="40" spans="1:36" hidden="1" x14ac:dyDescent="0.25">
      <c r="A40" t="s">
        <v>462</v>
      </c>
      <c r="B40" t="s">
        <v>43</v>
      </c>
      <c r="C40">
        <v>163351</v>
      </c>
      <c r="D40">
        <v>19653</v>
      </c>
      <c r="E40">
        <v>6758</v>
      </c>
      <c r="F40">
        <v>74343</v>
      </c>
      <c r="G40">
        <v>50910</v>
      </c>
      <c r="H40">
        <v>263973</v>
      </c>
      <c r="I40">
        <v>130455</v>
      </c>
      <c r="J40">
        <v>427324</v>
      </c>
      <c r="K40">
        <v>268177</v>
      </c>
      <c r="L40">
        <v>20035</v>
      </c>
      <c r="M40">
        <v>102180</v>
      </c>
      <c r="N40">
        <v>159147</v>
      </c>
      <c r="O40">
        <v>38676</v>
      </c>
      <c r="AF40">
        <v>39344</v>
      </c>
      <c r="AH40">
        <v>0</v>
      </c>
      <c r="AI40">
        <v>59500</v>
      </c>
      <c r="AJ40">
        <v>268177</v>
      </c>
    </row>
    <row r="41" spans="1:36" hidden="1" x14ac:dyDescent="0.25">
      <c r="A41" t="s">
        <v>463</v>
      </c>
      <c r="B41" t="s">
        <v>43</v>
      </c>
      <c r="C41">
        <v>180400</v>
      </c>
      <c r="D41">
        <v>21263</v>
      </c>
      <c r="E41">
        <v>7602</v>
      </c>
      <c r="F41">
        <v>83793</v>
      </c>
      <c r="G41">
        <v>55382</v>
      </c>
      <c r="H41">
        <v>253202</v>
      </c>
      <c r="I41">
        <v>123391</v>
      </c>
      <c r="J41">
        <v>433603</v>
      </c>
      <c r="K41">
        <v>269306</v>
      </c>
      <c r="L41">
        <v>26629</v>
      </c>
      <c r="M41">
        <v>102281</v>
      </c>
      <c r="N41">
        <v>164297</v>
      </c>
      <c r="O41">
        <v>38676</v>
      </c>
      <c r="AF41">
        <v>31515</v>
      </c>
      <c r="AH41">
        <v>0</v>
      </c>
      <c r="AI41">
        <v>64865</v>
      </c>
      <c r="AJ41">
        <v>269306</v>
      </c>
    </row>
    <row r="42" spans="1:36" hidden="1" x14ac:dyDescent="0.25">
      <c r="A42" t="s">
        <v>454</v>
      </c>
      <c r="B42" t="s">
        <v>47</v>
      </c>
      <c r="C42">
        <v>10036</v>
      </c>
      <c r="D42">
        <v>4102</v>
      </c>
      <c r="E42">
        <v>1071</v>
      </c>
      <c r="F42">
        <v>1613</v>
      </c>
      <c r="G42">
        <v>640</v>
      </c>
      <c r="H42">
        <v>37617</v>
      </c>
      <c r="I42">
        <v>413</v>
      </c>
      <c r="J42">
        <v>47654</v>
      </c>
      <c r="K42">
        <v>9827</v>
      </c>
      <c r="L42">
        <v>20</v>
      </c>
      <c r="M42">
        <v>3916</v>
      </c>
      <c r="N42">
        <v>37827</v>
      </c>
      <c r="O42">
        <v>23288</v>
      </c>
      <c r="AF42">
        <v>1170</v>
      </c>
      <c r="AH42">
        <v>0</v>
      </c>
      <c r="AI42">
        <v>23</v>
      </c>
      <c r="AJ42">
        <v>9827</v>
      </c>
    </row>
    <row r="43" spans="1:36" hidden="1" x14ac:dyDescent="0.25">
      <c r="A43" t="s">
        <v>455</v>
      </c>
      <c r="B43" t="s">
        <v>47</v>
      </c>
      <c r="C43">
        <v>13023</v>
      </c>
      <c r="D43">
        <v>6766</v>
      </c>
      <c r="E43">
        <v>2040</v>
      </c>
      <c r="F43">
        <v>1790</v>
      </c>
      <c r="G43">
        <v>782</v>
      </c>
      <c r="H43">
        <v>31684</v>
      </c>
      <c r="I43">
        <v>409</v>
      </c>
      <c r="J43">
        <v>44706</v>
      </c>
      <c r="K43">
        <v>7947</v>
      </c>
      <c r="L43">
        <v>20</v>
      </c>
      <c r="M43">
        <v>2139</v>
      </c>
      <c r="N43">
        <v>36759</v>
      </c>
      <c r="O43">
        <v>23288</v>
      </c>
      <c r="AF43">
        <v>953</v>
      </c>
      <c r="AH43">
        <v>0</v>
      </c>
      <c r="AI43">
        <v>23</v>
      </c>
      <c r="AJ43">
        <v>7947</v>
      </c>
    </row>
    <row r="44" spans="1:36" hidden="1" x14ac:dyDescent="0.25">
      <c r="A44" t="s">
        <v>456</v>
      </c>
      <c r="B44" t="s">
        <v>47</v>
      </c>
      <c r="C44">
        <v>12223</v>
      </c>
      <c r="D44">
        <v>7515</v>
      </c>
      <c r="E44">
        <v>100</v>
      </c>
      <c r="F44">
        <v>1462</v>
      </c>
      <c r="G44">
        <v>1452</v>
      </c>
      <c r="H44">
        <v>31971</v>
      </c>
      <c r="I44">
        <v>417</v>
      </c>
      <c r="J44">
        <v>44194</v>
      </c>
      <c r="K44">
        <v>8751</v>
      </c>
      <c r="L44">
        <v>20</v>
      </c>
      <c r="M44">
        <v>2134</v>
      </c>
      <c r="N44">
        <v>35443</v>
      </c>
      <c r="O44">
        <v>23288</v>
      </c>
      <c r="AF44">
        <v>1089</v>
      </c>
      <c r="AH44">
        <v>0</v>
      </c>
      <c r="AI44">
        <v>23</v>
      </c>
      <c r="AJ44">
        <v>8751</v>
      </c>
    </row>
    <row r="45" spans="1:36" hidden="1" x14ac:dyDescent="0.25">
      <c r="A45" t="s">
        <v>457</v>
      </c>
      <c r="B45" t="s">
        <v>47</v>
      </c>
      <c r="C45">
        <v>11910</v>
      </c>
      <c r="D45">
        <v>7295</v>
      </c>
      <c r="E45">
        <v>98</v>
      </c>
      <c r="F45">
        <v>1355</v>
      </c>
      <c r="G45">
        <v>1427</v>
      </c>
      <c r="H45">
        <v>32349</v>
      </c>
      <c r="I45">
        <v>417</v>
      </c>
      <c r="J45">
        <v>44259</v>
      </c>
      <c r="K45">
        <v>9817</v>
      </c>
      <c r="L45">
        <v>1069</v>
      </c>
      <c r="M45">
        <v>2127</v>
      </c>
      <c r="N45">
        <v>34442</v>
      </c>
      <c r="O45">
        <v>23288</v>
      </c>
      <c r="AF45">
        <v>1119</v>
      </c>
      <c r="AH45">
        <v>0</v>
      </c>
      <c r="AI45">
        <v>23</v>
      </c>
      <c r="AJ45">
        <v>9817</v>
      </c>
    </row>
    <row r="46" spans="1:36" hidden="1" x14ac:dyDescent="0.25">
      <c r="A46" t="s">
        <v>458</v>
      </c>
      <c r="B46" t="s">
        <v>47</v>
      </c>
      <c r="C46">
        <v>10482</v>
      </c>
      <c r="D46">
        <v>7020</v>
      </c>
      <c r="E46">
        <v>97</v>
      </c>
      <c r="F46">
        <v>1352</v>
      </c>
      <c r="G46">
        <v>1178</v>
      </c>
      <c r="H46">
        <v>32177</v>
      </c>
      <c r="I46">
        <v>418</v>
      </c>
      <c r="J46">
        <v>42659</v>
      </c>
      <c r="K46">
        <v>9275</v>
      </c>
      <c r="L46">
        <v>1065</v>
      </c>
      <c r="M46">
        <v>2121</v>
      </c>
      <c r="N46">
        <v>33383</v>
      </c>
      <c r="O46">
        <v>23288</v>
      </c>
      <c r="AF46">
        <v>1160</v>
      </c>
      <c r="AH46">
        <v>0</v>
      </c>
      <c r="AI46">
        <v>32</v>
      </c>
      <c r="AJ46">
        <v>9275</v>
      </c>
    </row>
    <row r="47" spans="1:36" hidden="1" x14ac:dyDescent="0.25">
      <c r="A47" t="s">
        <v>459</v>
      </c>
      <c r="B47" t="s">
        <v>47</v>
      </c>
      <c r="C47">
        <v>7165</v>
      </c>
      <c r="D47">
        <v>4134</v>
      </c>
      <c r="E47">
        <v>94</v>
      </c>
      <c r="F47">
        <v>1254</v>
      </c>
      <c r="G47">
        <v>885</v>
      </c>
      <c r="H47">
        <v>32786</v>
      </c>
      <c r="I47">
        <v>419</v>
      </c>
      <c r="J47">
        <v>39951</v>
      </c>
      <c r="K47">
        <v>7354</v>
      </c>
      <c r="L47">
        <v>1062</v>
      </c>
      <c r="M47">
        <v>2115</v>
      </c>
      <c r="N47">
        <v>32597</v>
      </c>
      <c r="O47">
        <v>23288</v>
      </c>
      <c r="AF47">
        <v>798</v>
      </c>
      <c r="AH47">
        <v>0</v>
      </c>
      <c r="AI47">
        <v>37</v>
      </c>
      <c r="AJ47">
        <v>7354</v>
      </c>
    </row>
    <row r="48" spans="1:36" hidden="1" x14ac:dyDescent="0.25">
      <c r="A48" t="s">
        <v>460</v>
      </c>
      <c r="B48" t="s">
        <v>47</v>
      </c>
      <c r="C48">
        <v>7065</v>
      </c>
      <c r="D48">
        <v>4901</v>
      </c>
      <c r="E48">
        <v>293</v>
      </c>
      <c r="F48">
        <v>1222</v>
      </c>
      <c r="G48">
        <v>556</v>
      </c>
      <c r="H48">
        <v>31606</v>
      </c>
      <c r="I48">
        <v>427</v>
      </c>
      <c r="J48">
        <v>38672</v>
      </c>
      <c r="K48">
        <v>6870</v>
      </c>
      <c r="L48">
        <v>1058</v>
      </c>
      <c r="M48">
        <v>2115</v>
      </c>
      <c r="N48">
        <v>31802</v>
      </c>
      <c r="O48">
        <v>23288</v>
      </c>
      <c r="AF48">
        <v>843</v>
      </c>
      <c r="AH48">
        <v>0</v>
      </c>
      <c r="AI48">
        <v>35</v>
      </c>
      <c r="AJ48">
        <v>6870</v>
      </c>
    </row>
    <row r="49" spans="1:36" hidden="1" x14ac:dyDescent="0.25">
      <c r="A49" t="s">
        <v>461</v>
      </c>
      <c r="B49" t="s">
        <v>47</v>
      </c>
      <c r="C49">
        <v>7044</v>
      </c>
      <c r="D49">
        <v>3889</v>
      </c>
      <c r="E49">
        <v>292</v>
      </c>
      <c r="F49">
        <v>1034</v>
      </c>
      <c r="G49">
        <v>555</v>
      </c>
      <c r="H49">
        <v>30686</v>
      </c>
      <c r="I49">
        <v>431</v>
      </c>
      <c r="J49">
        <v>37731</v>
      </c>
      <c r="K49">
        <v>6702</v>
      </c>
      <c r="L49">
        <v>20</v>
      </c>
      <c r="M49">
        <v>3148</v>
      </c>
      <c r="N49">
        <v>31028</v>
      </c>
      <c r="O49">
        <v>23288</v>
      </c>
      <c r="AF49">
        <v>961</v>
      </c>
      <c r="AH49">
        <v>0</v>
      </c>
      <c r="AI49">
        <v>35</v>
      </c>
      <c r="AJ49">
        <v>6702</v>
      </c>
    </row>
    <row r="50" spans="1:36" hidden="1" x14ac:dyDescent="0.25">
      <c r="A50" t="s">
        <v>462</v>
      </c>
      <c r="B50" t="s">
        <v>47</v>
      </c>
      <c r="C50">
        <v>7897</v>
      </c>
      <c r="D50">
        <v>3297</v>
      </c>
      <c r="E50">
        <v>190</v>
      </c>
      <c r="F50">
        <v>1488</v>
      </c>
      <c r="G50">
        <v>583</v>
      </c>
      <c r="H50">
        <v>29977</v>
      </c>
      <c r="I50">
        <v>439</v>
      </c>
      <c r="J50">
        <v>37873</v>
      </c>
      <c r="K50">
        <v>7223</v>
      </c>
      <c r="L50">
        <v>20</v>
      </c>
      <c r="M50">
        <v>3138</v>
      </c>
      <c r="N50">
        <v>30651</v>
      </c>
      <c r="O50">
        <v>23288</v>
      </c>
      <c r="AF50">
        <v>839</v>
      </c>
      <c r="AH50">
        <v>0</v>
      </c>
      <c r="AI50">
        <v>35</v>
      </c>
      <c r="AJ50">
        <v>7223</v>
      </c>
    </row>
    <row r="51" spans="1:36" hidden="1" x14ac:dyDescent="0.25">
      <c r="A51" t="s">
        <v>463</v>
      </c>
      <c r="B51" t="s">
        <v>47</v>
      </c>
      <c r="C51">
        <v>5911</v>
      </c>
      <c r="D51">
        <v>2689</v>
      </c>
      <c r="E51">
        <v>175</v>
      </c>
      <c r="F51">
        <v>1631</v>
      </c>
      <c r="G51">
        <v>280</v>
      </c>
      <c r="H51">
        <v>31835</v>
      </c>
      <c r="I51">
        <v>437</v>
      </c>
      <c r="J51">
        <v>37746</v>
      </c>
      <c r="K51">
        <v>7217</v>
      </c>
      <c r="L51">
        <v>20</v>
      </c>
      <c r="M51">
        <v>3128</v>
      </c>
      <c r="N51">
        <v>30529</v>
      </c>
      <c r="O51">
        <v>23288</v>
      </c>
      <c r="AF51">
        <v>855</v>
      </c>
      <c r="AH51">
        <v>0</v>
      </c>
      <c r="AI51">
        <v>35</v>
      </c>
      <c r="AJ51">
        <v>7217</v>
      </c>
    </row>
    <row r="52" spans="1:36" hidden="1" x14ac:dyDescent="0.25">
      <c r="A52" t="s">
        <v>454</v>
      </c>
      <c r="B52" t="s">
        <v>51</v>
      </c>
      <c r="C52">
        <v>122497</v>
      </c>
      <c r="D52">
        <v>4789</v>
      </c>
      <c r="E52">
        <v>101566</v>
      </c>
      <c r="F52">
        <v>12376</v>
      </c>
      <c r="G52">
        <v>114</v>
      </c>
      <c r="H52">
        <v>98709</v>
      </c>
      <c r="I52">
        <v>1811</v>
      </c>
      <c r="J52">
        <v>221206</v>
      </c>
      <c r="K52">
        <v>199009</v>
      </c>
      <c r="L52">
        <v>3373</v>
      </c>
      <c r="M52">
        <v>1</v>
      </c>
      <c r="N52">
        <v>22197</v>
      </c>
      <c r="O52">
        <v>7423</v>
      </c>
      <c r="AF52">
        <v>506</v>
      </c>
      <c r="AH52">
        <v>0</v>
      </c>
      <c r="AI52">
        <v>918</v>
      </c>
      <c r="AJ52">
        <v>199009</v>
      </c>
    </row>
    <row r="53" spans="1:36" hidden="1" x14ac:dyDescent="0.25">
      <c r="A53" t="s">
        <v>455</v>
      </c>
      <c r="B53" t="s">
        <v>51</v>
      </c>
      <c r="C53">
        <v>120033</v>
      </c>
      <c r="D53">
        <v>12344</v>
      </c>
      <c r="E53">
        <v>91297</v>
      </c>
      <c r="F53">
        <v>12689</v>
      </c>
      <c r="G53">
        <v>136</v>
      </c>
      <c r="H53">
        <v>95260</v>
      </c>
      <c r="I53">
        <v>1838</v>
      </c>
      <c r="J53">
        <v>215293</v>
      </c>
      <c r="K53">
        <v>192724</v>
      </c>
      <c r="L53">
        <v>1721</v>
      </c>
      <c r="M53">
        <v>3</v>
      </c>
      <c r="N53">
        <v>22569</v>
      </c>
      <c r="O53">
        <v>7423</v>
      </c>
      <c r="AF53">
        <v>983</v>
      </c>
      <c r="AH53">
        <v>0</v>
      </c>
      <c r="AI53">
        <v>939</v>
      </c>
      <c r="AJ53">
        <v>192724</v>
      </c>
    </row>
    <row r="54" spans="1:36" hidden="1" x14ac:dyDescent="0.25">
      <c r="A54" t="s">
        <v>456</v>
      </c>
      <c r="B54" t="s">
        <v>51</v>
      </c>
      <c r="C54">
        <v>131042</v>
      </c>
      <c r="D54">
        <v>7054</v>
      </c>
      <c r="E54">
        <v>109191</v>
      </c>
      <c r="F54">
        <v>11146</v>
      </c>
      <c r="G54">
        <v>138</v>
      </c>
      <c r="H54">
        <v>89726</v>
      </c>
      <c r="I54">
        <v>1820</v>
      </c>
      <c r="J54">
        <v>220768</v>
      </c>
      <c r="K54">
        <v>198621</v>
      </c>
      <c r="L54">
        <v>2349</v>
      </c>
      <c r="M54">
        <v>8</v>
      </c>
      <c r="N54">
        <v>22146</v>
      </c>
      <c r="O54">
        <v>7423</v>
      </c>
      <c r="AF54">
        <v>804</v>
      </c>
      <c r="AH54">
        <v>0</v>
      </c>
      <c r="AI54">
        <v>912</v>
      </c>
      <c r="AJ54">
        <v>198621</v>
      </c>
    </row>
    <row r="55" spans="1:36" hidden="1" x14ac:dyDescent="0.25">
      <c r="A55" t="s">
        <v>457</v>
      </c>
      <c r="B55" t="s">
        <v>51</v>
      </c>
      <c r="C55">
        <v>133622</v>
      </c>
      <c r="D55">
        <v>2648</v>
      </c>
      <c r="E55">
        <v>117146</v>
      </c>
      <c r="F55">
        <v>9903</v>
      </c>
      <c r="G55">
        <v>146</v>
      </c>
      <c r="H55">
        <v>86839</v>
      </c>
      <c r="I55">
        <v>1844</v>
      </c>
      <c r="J55">
        <v>220461</v>
      </c>
      <c r="K55">
        <v>198654</v>
      </c>
      <c r="L55">
        <v>1718</v>
      </c>
      <c r="M55">
        <v>54</v>
      </c>
      <c r="N55">
        <v>21807</v>
      </c>
      <c r="O55">
        <v>7423</v>
      </c>
      <c r="AF55">
        <v>593</v>
      </c>
      <c r="AH55">
        <v>0</v>
      </c>
      <c r="AI55">
        <v>898</v>
      </c>
      <c r="AJ55">
        <v>198654</v>
      </c>
    </row>
    <row r="56" spans="1:36" hidden="1" x14ac:dyDescent="0.25">
      <c r="A56" t="s">
        <v>458</v>
      </c>
      <c r="B56" t="s">
        <v>51</v>
      </c>
      <c r="C56">
        <v>117332</v>
      </c>
      <c r="D56">
        <v>2206</v>
      </c>
      <c r="E56">
        <v>102407</v>
      </c>
      <c r="F56">
        <v>9035</v>
      </c>
      <c r="G56">
        <v>132</v>
      </c>
      <c r="H56">
        <v>84278</v>
      </c>
      <c r="I56">
        <v>1886</v>
      </c>
      <c r="J56">
        <v>201610</v>
      </c>
      <c r="K56">
        <v>180319</v>
      </c>
      <c r="L56">
        <v>981</v>
      </c>
      <c r="M56">
        <v>91</v>
      </c>
      <c r="N56">
        <v>21291</v>
      </c>
      <c r="O56">
        <v>7423</v>
      </c>
      <c r="AF56">
        <v>989</v>
      </c>
      <c r="AH56">
        <v>0</v>
      </c>
      <c r="AI56">
        <v>893</v>
      </c>
      <c r="AJ56">
        <v>180319</v>
      </c>
    </row>
    <row r="57" spans="1:36" hidden="1" x14ac:dyDescent="0.25">
      <c r="A57" t="s">
        <v>459</v>
      </c>
      <c r="B57" t="s">
        <v>51</v>
      </c>
      <c r="C57">
        <v>115120</v>
      </c>
      <c r="D57">
        <v>2256</v>
      </c>
      <c r="E57">
        <v>100318</v>
      </c>
      <c r="F57">
        <v>8990</v>
      </c>
      <c r="G57">
        <v>140</v>
      </c>
      <c r="H57">
        <v>75734</v>
      </c>
      <c r="I57">
        <v>1873</v>
      </c>
      <c r="J57">
        <v>190853</v>
      </c>
      <c r="K57">
        <v>167688</v>
      </c>
      <c r="L57">
        <v>1060</v>
      </c>
      <c r="M57">
        <v>193</v>
      </c>
      <c r="N57">
        <v>23165</v>
      </c>
      <c r="O57">
        <v>7423</v>
      </c>
      <c r="AF57">
        <v>1560</v>
      </c>
      <c r="AH57">
        <v>0</v>
      </c>
      <c r="AI57">
        <v>894</v>
      </c>
      <c r="AJ57">
        <v>167688</v>
      </c>
    </row>
    <row r="58" spans="1:36" hidden="1" x14ac:dyDescent="0.25">
      <c r="A58" t="s">
        <v>460</v>
      </c>
      <c r="B58" t="s">
        <v>51</v>
      </c>
      <c r="C58">
        <v>125128</v>
      </c>
      <c r="D58">
        <v>3138</v>
      </c>
      <c r="E58">
        <v>110219</v>
      </c>
      <c r="F58">
        <v>8467</v>
      </c>
      <c r="G58">
        <v>135</v>
      </c>
      <c r="H58">
        <v>68167</v>
      </c>
      <c r="I58">
        <v>1891</v>
      </c>
      <c r="J58">
        <v>193295</v>
      </c>
      <c r="K58">
        <v>170501</v>
      </c>
      <c r="L58">
        <v>1470</v>
      </c>
      <c r="M58">
        <v>229</v>
      </c>
      <c r="N58">
        <v>22794</v>
      </c>
      <c r="O58">
        <v>7423</v>
      </c>
      <c r="AF58">
        <v>1364</v>
      </c>
      <c r="AH58">
        <v>0</v>
      </c>
      <c r="AI58">
        <v>870</v>
      </c>
      <c r="AJ58">
        <v>170501</v>
      </c>
    </row>
    <row r="59" spans="1:36" hidden="1" x14ac:dyDescent="0.25">
      <c r="A59" t="s">
        <v>461</v>
      </c>
      <c r="B59" t="s">
        <v>51</v>
      </c>
      <c r="C59">
        <v>109934</v>
      </c>
      <c r="D59">
        <v>10763</v>
      </c>
      <c r="E59">
        <v>86860</v>
      </c>
      <c r="F59">
        <v>9175</v>
      </c>
      <c r="G59">
        <v>160</v>
      </c>
      <c r="H59">
        <v>73844</v>
      </c>
      <c r="I59">
        <v>1921</v>
      </c>
      <c r="J59">
        <v>183778</v>
      </c>
      <c r="K59">
        <v>161251</v>
      </c>
      <c r="L59">
        <v>2871</v>
      </c>
      <c r="M59">
        <v>231</v>
      </c>
      <c r="N59">
        <v>22527</v>
      </c>
      <c r="O59">
        <v>7423</v>
      </c>
      <c r="AF59">
        <v>1184</v>
      </c>
      <c r="AH59">
        <v>0</v>
      </c>
      <c r="AI59">
        <v>866</v>
      </c>
      <c r="AJ59">
        <v>161251</v>
      </c>
    </row>
    <row r="60" spans="1:36" hidden="1" x14ac:dyDescent="0.25">
      <c r="A60" t="s">
        <v>462</v>
      </c>
      <c r="B60" t="s">
        <v>51</v>
      </c>
      <c r="C60">
        <v>99488</v>
      </c>
      <c r="D60">
        <v>5354</v>
      </c>
      <c r="E60">
        <v>82007</v>
      </c>
      <c r="F60">
        <v>9235</v>
      </c>
      <c r="G60">
        <v>156</v>
      </c>
      <c r="H60">
        <v>69973</v>
      </c>
      <c r="I60">
        <v>1933</v>
      </c>
      <c r="J60">
        <v>169461</v>
      </c>
      <c r="K60">
        <v>147448</v>
      </c>
      <c r="L60">
        <v>2506</v>
      </c>
      <c r="M60">
        <v>268</v>
      </c>
      <c r="N60">
        <v>22013</v>
      </c>
      <c r="O60">
        <v>7423</v>
      </c>
      <c r="AF60">
        <v>1315</v>
      </c>
      <c r="AH60">
        <v>0</v>
      </c>
      <c r="AI60">
        <v>836</v>
      </c>
      <c r="AJ60">
        <v>147448</v>
      </c>
    </row>
    <row r="61" spans="1:36" hidden="1" x14ac:dyDescent="0.25">
      <c r="A61" t="s">
        <v>463</v>
      </c>
      <c r="B61" t="s">
        <v>51</v>
      </c>
      <c r="C61">
        <v>99002</v>
      </c>
      <c r="D61">
        <v>15872</v>
      </c>
      <c r="E61">
        <v>70966</v>
      </c>
      <c r="F61">
        <v>9369</v>
      </c>
      <c r="G61">
        <v>145</v>
      </c>
      <c r="H61">
        <v>66156</v>
      </c>
      <c r="I61">
        <v>1898</v>
      </c>
      <c r="J61">
        <v>165158</v>
      </c>
      <c r="K61">
        <v>143002</v>
      </c>
      <c r="L61">
        <v>2222</v>
      </c>
      <c r="M61">
        <v>269</v>
      </c>
      <c r="N61">
        <v>22156</v>
      </c>
      <c r="O61">
        <v>7423</v>
      </c>
      <c r="AF61">
        <v>1319</v>
      </c>
      <c r="AH61">
        <v>0</v>
      </c>
      <c r="AI61">
        <v>832</v>
      </c>
      <c r="AJ61">
        <v>143002</v>
      </c>
    </row>
    <row r="62" spans="1:36" hidden="1" x14ac:dyDescent="0.25">
      <c r="A62" t="s">
        <v>454</v>
      </c>
      <c r="B62" t="s">
        <v>59</v>
      </c>
      <c r="C62">
        <v>29152</v>
      </c>
      <c r="D62">
        <v>8592</v>
      </c>
      <c r="E62">
        <v>2239</v>
      </c>
      <c r="F62">
        <v>14641</v>
      </c>
      <c r="G62">
        <v>2168</v>
      </c>
      <c r="H62">
        <v>41195</v>
      </c>
      <c r="I62">
        <v>26401</v>
      </c>
      <c r="J62">
        <v>70347</v>
      </c>
      <c r="K62">
        <v>36181</v>
      </c>
      <c r="L62">
        <v>5500</v>
      </c>
      <c r="M62">
        <v>7179</v>
      </c>
      <c r="N62">
        <v>34166</v>
      </c>
      <c r="O62">
        <v>23419</v>
      </c>
      <c r="AF62">
        <v>2688</v>
      </c>
      <c r="AH62">
        <v>0</v>
      </c>
      <c r="AI62">
        <v>2714</v>
      </c>
      <c r="AJ62">
        <v>36181</v>
      </c>
    </row>
    <row r="63" spans="1:36" hidden="1" x14ac:dyDescent="0.25">
      <c r="A63" t="s">
        <v>455</v>
      </c>
      <c r="B63" t="s">
        <v>59</v>
      </c>
      <c r="C63">
        <v>29379</v>
      </c>
      <c r="D63">
        <v>7510</v>
      </c>
      <c r="E63">
        <v>1738</v>
      </c>
      <c r="F63">
        <v>17176</v>
      </c>
      <c r="G63">
        <v>2311</v>
      </c>
      <c r="H63">
        <v>34229</v>
      </c>
      <c r="I63">
        <v>27092</v>
      </c>
      <c r="J63">
        <v>63608</v>
      </c>
      <c r="K63">
        <v>29900</v>
      </c>
      <c r="L63">
        <v>5372</v>
      </c>
      <c r="M63">
        <v>3908</v>
      </c>
      <c r="N63">
        <v>33708</v>
      </c>
      <c r="O63">
        <v>23419</v>
      </c>
      <c r="AF63">
        <v>2740</v>
      </c>
      <c r="AH63">
        <v>0</v>
      </c>
      <c r="AI63">
        <v>2592</v>
      </c>
      <c r="AJ63">
        <v>29900</v>
      </c>
    </row>
    <row r="64" spans="1:36" hidden="1" x14ac:dyDescent="0.25">
      <c r="A64" t="s">
        <v>456</v>
      </c>
      <c r="B64" t="s">
        <v>59</v>
      </c>
      <c r="C64">
        <v>29728</v>
      </c>
      <c r="D64">
        <v>8154</v>
      </c>
      <c r="E64">
        <v>1166</v>
      </c>
      <c r="F64">
        <v>17913</v>
      </c>
      <c r="G64">
        <v>2008</v>
      </c>
      <c r="H64">
        <v>32168</v>
      </c>
      <c r="I64">
        <v>27788</v>
      </c>
      <c r="J64">
        <v>61896</v>
      </c>
      <c r="K64">
        <v>28065</v>
      </c>
      <c r="L64">
        <v>4289</v>
      </c>
      <c r="M64">
        <v>3774</v>
      </c>
      <c r="N64">
        <v>33831</v>
      </c>
      <c r="O64">
        <v>23419</v>
      </c>
      <c r="AF64">
        <v>2835</v>
      </c>
      <c r="AH64">
        <v>0</v>
      </c>
      <c r="AI64">
        <v>2798</v>
      </c>
      <c r="AJ64">
        <v>28065</v>
      </c>
    </row>
    <row r="65" spans="1:36" hidden="1" x14ac:dyDescent="0.25">
      <c r="A65" t="s">
        <v>457</v>
      </c>
      <c r="B65" t="s">
        <v>59</v>
      </c>
      <c r="C65">
        <v>26260</v>
      </c>
      <c r="D65">
        <v>5075</v>
      </c>
      <c r="E65">
        <v>1767</v>
      </c>
      <c r="F65">
        <v>17167</v>
      </c>
      <c r="G65">
        <v>1943</v>
      </c>
      <c r="H65">
        <v>31744</v>
      </c>
      <c r="I65">
        <v>28473</v>
      </c>
      <c r="J65">
        <v>58005</v>
      </c>
      <c r="K65">
        <v>24196</v>
      </c>
      <c r="L65">
        <v>4379</v>
      </c>
      <c r="M65">
        <v>3498</v>
      </c>
      <c r="N65">
        <v>33809</v>
      </c>
      <c r="O65">
        <v>23419</v>
      </c>
      <c r="AF65">
        <v>2522</v>
      </c>
      <c r="AH65">
        <v>0</v>
      </c>
      <c r="AI65">
        <v>2760</v>
      </c>
      <c r="AJ65">
        <v>24196</v>
      </c>
    </row>
    <row r="66" spans="1:36" hidden="1" x14ac:dyDescent="0.25">
      <c r="A66" t="s">
        <v>458</v>
      </c>
      <c r="B66" t="s">
        <v>59</v>
      </c>
      <c r="C66">
        <v>24685</v>
      </c>
      <c r="D66">
        <v>8277</v>
      </c>
      <c r="E66">
        <v>1624</v>
      </c>
      <c r="F66">
        <v>12284</v>
      </c>
      <c r="G66">
        <v>2086</v>
      </c>
      <c r="H66">
        <v>31956</v>
      </c>
      <c r="I66">
        <v>29155</v>
      </c>
      <c r="J66">
        <v>56642</v>
      </c>
      <c r="K66">
        <v>23535</v>
      </c>
      <c r="L66">
        <v>5635</v>
      </c>
      <c r="M66">
        <v>3382</v>
      </c>
      <c r="N66">
        <v>33106</v>
      </c>
      <c r="O66">
        <v>23419</v>
      </c>
      <c r="AF66">
        <v>2653</v>
      </c>
      <c r="AH66">
        <v>0</v>
      </c>
      <c r="AI66">
        <v>2702</v>
      </c>
      <c r="AJ66">
        <v>23535</v>
      </c>
    </row>
    <row r="67" spans="1:36" hidden="1" x14ac:dyDescent="0.25">
      <c r="A67" t="s">
        <v>459</v>
      </c>
      <c r="B67" t="s">
        <v>59</v>
      </c>
      <c r="C67">
        <v>24122</v>
      </c>
      <c r="D67">
        <v>8159</v>
      </c>
      <c r="E67">
        <v>948</v>
      </c>
      <c r="F67">
        <v>11693</v>
      </c>
      <c r="G67">
        <v>2181</v>
      </c>
      <c r="H67">
        <v>32381</v>
      </c>
      <c r="I67">
        <v>29796</v>
      </c>
      <c r="J67">
        <v>56503</v>
      </c>
      <c r="K67">
        <v>24100</v>
      </c>
      <c r="L67">
        <v>6241</v>
      </c>
      <c r="M67">
        <v>3710</v>
      </c>
      <c r="N67">
        <v>32403</v>
      </c>
      <c r="O67">
        <v>23419</v>
      </c>
      <c r="AF67">
        <v>2561</v>
      </c>
      <c r="AH67">
        <v>0</v>
      </c>
      <c r="AI67">
        <v>2737</v>
      </c>
      <c r="AJ67">
        <v>24100</v>
      </c>
    </row>
    <row r="68" spans="1:36" hidden="1" x14ac:dyDescent="0.25">
      <c r="A68" t="s">
        <v>460</v>
      </c>
      <c r="B68" t="s">
        <v>59</v>
      </c>
      <c r="C68">
        <v>24662</v>
      </c>
      <c r="D68">
        <v>6554</v>
      </c>
      <c r="E68">
        <v>581</v>
      </c>
      <c r="F68">
        <v>13682</v>
      </c>
      <c r="G68">
        <v>1710</v>
      </c>
      <c r="H68">
        <v>33040</v>
      </c>
      <c r="I68">
        <v>30487</v>
      </c>
      <c r="J68">
        <v>57703</v>
      </c>
      <c r="K68">
        <v>25501</v>
      </c>
      <c r="L68">
        <v>4883</v>
      </c>
      <c r="M68">
        <v>3859</v>
      </c>
      <c r="N68">
        <v>32202</v>
      </c>
      <c r="O68">
        <v>23419</v>
      </c>
      <c r="AF68">
        <v>2397</v>
      </c>
      <c r="AH68">
        <v>0</v>
      </c>
      <c r="AI68">
        <v>2602</v>
      </c>
      <c r="AJ68">
        <v>25501</v>
      </c>
    </row>
    <row r="69" spans="1:36" hidden="1" x14ac:dyDescent="0.25">
      <c r="A69" t="s">
        <v>461</v>
      </c>
      <c r="B69" t="s">
        <v>59</v>
      </c>
      <c r="C69">
        <v>21033</v>
      </c>
      <c r="D69">
        <v>7077</v>
      </c>
      <c r="E69">
        <v>536</v>
      </c>
      <c r="F69">
        <v>9657</v>
      </c>
      <c r="G69">
        <v>1483</v>
      </c>
      <c r="H69">
        <v>33865</v>
      </c>
      <c r="I69">
        <v>31210</v>
      </c>
      <c r="J69">
        <v>54898</v>
      </c>
      <c r="K69">
        <v>23150</v>
      </c>
      <c r="L69">
        <v>3590</v>
      </c>
      <c r="M69">
        <v>4449</v>
      </c>
      <c r="N69">
        <v>31748</v>
      </c>
      <c r="O69">
        <v>23419</v>
      </c>
      <c r="AF69">
        <v>2375</v>
      </c>
      <c r="AH69">
        <v>0</v>
      </c>
      <c r="AI69">
        <v>2559</v>
      </c>
      <c r="AJ69">
        <v>23150</v>
      </c>
    </row>
    <row r="70" spans="1:36" hidden="1" x14ac:dyDescent="0.25">
      <c r="A70" t="s">
        <v>462</v>
      </c>
      <c r="B70" t="s">
        <v>59</v>
      </c>
      <c r="C70">
        <v>16897</v>
      </c>
      <c r="D70">
        <v>8224</v>
      </c>
      <c r="E70">
        <v>531</v>
      </c>
      <c r="F70">
        <v>5802</v>
      </c>
      <c r="G70">
        <v>1838</v>
      </c>
      <c r="H70">
        <v>36053</v>
      </c>
      <c r="I70">
        <v>31869</v>
      </c>
      <c r="J70">
        <v>52950</v>
      </c>
      <c r="K70">
        <v>20817</v>
      </c>
      <c r="L70">
        <v>5702</v>
      </c>
      <c r="M70">
        <v>2756</v>
      </c>
      <c r="N70">
        <v>32133</v>
      </c>
      <c r="O70">
        <v>23419</v>
      </c>
      <c r="AF70">
        <v>1333</v>
      </c>
      <c r="AH70">
        <v>0</v>
      </c>
      <c r="AI70">
        <v>2487</v>
      </c>
      <c r="AJ70">
        <v>20817</v>
      </c>
    </row>
    <row r="71" spans="1:36" hidden="1" x14ac:dyDescent="0.25">
      <c r="A71" t="s">
        <v>463</v>
      </c>
      <c r="B71" t="s">
        <v>59</v>
      </c>
      <c r="C71">
        <v>19519</v>
      </c>
      <c r="D71">
        <v>9321</v>
      </c>
      <c r="E71">
        <v>1231</v>
      </c>
      <c r="F71">
        <v>6565</v>
      </c>
      <c r="G71">
        <v>2212</v>
      </c>
      <c r="H71">
        <v>36264</v>
      </c>
      <c r="I71">
        <v>32497</v>
      </c>
      <c r="J71">
        <v>55783</v>
      </c>
      <c r="K71">
        <v>23054</v>
      </c>
      <c r="L71">
        <v>5520</v>
      </c>
      <c r="M71">
        <v>4538</v>
      </c>
      <c r="N71">
        <v>32728</v>
      </c>
      <c r="O71">
        <v>23419</v>
      </c>
      <c r="AF71">
        <v>1616</v>
      </c>
      <c r="AH71">
        <v>0</v>
      </c>
      <c r="AI71">
        <v>2551</v>
      </c>
      <c r="AJ71">
        <v>23054</v>
      </c>
    </row>
    <row r="72" spans="1:36" hidden="1" x14ac:dyDescent="0.25">
      <c r="A72" t="s">
        <v>454</v>
      </c>
      <c r="B72" t="s">
        <v>65</v>
      </c>
      <c r="C72">
        <v>62218</v>
      </c>
      <c r="D72">
        <v>5669</v>
      </c>
      <c r="E72">
        <v>35085</v>
      </c>
      <c r="F72">
        <v>16865</v>
      </c>
      <c r="G72">
        <v>3945</v>
      </c>
      <c r="H72">
        <v>25537</v>
      </c>
      <c r="I72">
        <v>19532</v>
      </c>
      <c r="J72">
        <v>87754</v>
      </c>
      <c r="K72">
        <v>22456</v>
      </c>
      <c r="L72">
        <v>1605</v>
      </c>
      <c r="M72">
        <v>4271</v>
      </c>
      <c r="N72">
        <v>65299</v>
      </c>
      <c r="O72">
        <v>22967</v>
      </c>
      <c r="AF72">
        <v>625</v>
      </c>
      <c r="AH72">
        <v>0</v>
      </c>
      <c r="AI72">
        <v>1250</v>
      </c>
      <c r="AJ72">
        <v>22456</v>
      </c>
    </row>
    <row r="73" spans="1:36" hidden="1" x14ac:dyDescent="0.25">
      <c r="A73" t="s">
        <v>455</v>
      </c>
      <c r="B73" t="s">
        <v>65</v>
      </c>
      <c r="C73">
        <v>59129</v>
      </c>
      <c r="D73">
        <v>10852</v>
      </c>
      <c r="E73">
        <v>28909</v>
      </c>
      <c r="F73">
        <v>16197</v>
      </c>
      <c r="G73">
        <v>2398</v>
      </c>
      <c r="H73">
        <v>25510</v>
      </c>
      <c r="I73">
        <v>19555</v>
      </c>
      <c r="J73">
        <v>84639</v>
      </c>
      <c r="K73">
        <v>21967</v>
      </c>
      <c r="L73">
        <v>897</v>
      </c>
      <c r="M73">
        <v>5294</v>
      </c>
      <c r="N73">
        <v>62671</v>
      </c>
      <c r="O73">
        <v>19140</v>
      </c>
      <c r="AF73">
        <v>2743</v>
      </c>
      <c r="AH73">
        <v>0</v>
      </c>
      <c r="AI73">
        <v>1193</v>
      </c>
      <c r="AJ73">
        <v>21967</v>
      </c>
    </row>
    <row r="74" spans="1:36" hidden="1" x14ac:dyDescent="0.25">
      <c r="A74" t="s">
        <v>456</v>
      </c>
      <c r="B74" t="s">
        <v>65</v>
      </c>
      <c r="C74">
        <v>62985</v>
      </c>
      <c r="D74">
        <v>12499</v>
      </c>
      <c r="E74">
        <v>28268</v>
      </c>
      <c r="F74">
        <v>19125</v>
      </c>
      <c r="G74">
        <v>2339</v>
      </c>
      <c r="H74">
        <v>25263</v>
      </c>
      <c r="I74">
        <v>15130</v>
      </c>
      <c r="J74">
        <v>88247</v>
      </c>
      <c r="K74">
        <v>20796</v>
      </c>
      <c r="L74">
        <v>859</v>
      </c>
      <c r="M74">
        <v>5178</v>
      </c>
      <c r="N74">
        <v>67451</v>
      </c>
      <c r="O74">
        <v>19140</v>
      </c>
      <c r="AF74">
        <v>743</v>
      </c>
      <c r="AH74">
        <v>0</v>
      </c>
      <c r="AI74">
        <v>1398</v>
      </c>
      <c r="AJ74">
        <v>20796</v>
      </c>
    </row>
    <row r="75" spans="1:36" hidden="1" x14ac:dyDescent="0.25">
      <c r="A75" t="s">
        <v>457</v>
      </c>
      <c r="B75" t="s">
        <v>65</v>
      </c>
      <c r="C75">
        <v>57952</v>
      </c>
      <c r="D75">
        <v>12714</v>
      </c>
      <c r="E75">
        <v>24165</v>
      </c>
      <c r="F75">
        <v>18097</v>
      </c>
      <c r="G75">
        <v>2128</v>
      </c>
      <c r="H75">
        <v>26176</v>
      </c>
      <c r="I75">
        <v>15816</v>
      </c>
      <c r="J75">
        <v>84128</v>
      </c>
      <c r="K75">
        <v>19559</v>
      </c>
      <c r="L75">
        <v>45</v>
      </c>
      <c r="M75">
        <v>6027</v>
      </c>
      <c r="N75">
        <v>64570</v>
      </c>
      <c r="O75">
        <v>19140</v>
      </c>
      <c r="AF75">
        <v>910</v>
      </c>
      <c r="AH75">
        <v>0</v>
      </c>
      <c r="AI75">
        <v>1371</v>
      </c>
      <c r="AJ75">
        <v>19559</v>
      </c>
    </row>
    <row r="76" spans="1:36" hidden="1" x14ac:dyDescent="0.25">
      <c r="A76" t="s">
        <v>458</v>
      </c>
      <c r="B76" t="s">
        <v>65</v>
      </c>
      <c r="C76">
        <v>55652</v>
      </c>
      <c r="D76">
        <v>10549</v>
      </c>
      <c r="E76">
        <v>23726</v>
      </c>
      <c r="F76">
        <v>16191</v>
      </c>
      <c r="G76">
        <v>4102</v>
      </c>
      <c r="H76">
        <v>27155</v>
      </c>
      <c r="I76">
        <v>16370</v>
      </c>
      <c r="J76">
        <v>82806</v>
      </c>
      <c r="K76">
        <v>21489</v>
      </c>
      <c r="L76">
        <v>45</v>
      </c>
      <c r="M76">
        <v>6038</v>
      </c>
      <c r="N76">
        <v>61317</v>
      </c>
      <c r="O76">
        <v>19140</v>
      </c>
      <c r="AF76">
        <v>836</v>
      </c>
      <c r="AH76">
        <v>0</v>
      </c>
      <c r="AI76">
        <v>1458</v>
      </c>
      <c r="AJ76">
        <v>21489</v>
      </c>
    </row>
    <row r="77" spans="1:36" hidden="1" x14ac:dyDescent="0.25">
      <c r="A77" t="s">
        <v>459</v>
      </c>
      <c r="B77" t="s">
        <v>65</v>
      </c>
      <c r="C77">
        <v>57329</v>
      </c>
      <c r="D77">
        <v>10206</v>
      </c>
      <c r="E77">
        <v>25794</v>
      </c>
      <c r="F77">
        <v>17522</v>
      </c>
      <c r="G77">
        <v>2537</v>
      </c>
      <c r="H77">
        <v>27895</v>
      </c>
      <c r="I77">
        <v>17077</v>
      </c>
      <c r="J77">
        <v>85224</v>
      </c>
      <c r="K77">
        <v>27211</v>
      </c>
      <c r="L77">
        <v>23</v>
      </c>
      <c r="M77">
        <v>8960</v>
      </c>
      <c r="N77">
        <v>58013</v>
      </c>
      <c r="O77">
        <v>19140</v>
      </c>
      <c r="AF77">
        <v>1169</v>
      </c>
      <c r="AH77">
        <v>0</v>
      </c>
      <c r="AI77">
        <v>1374</v>
      </c>
      <c r="AJ77">
        <v>27211</v>
      </c>
    </row>
    <row r="78" spans="1:36" hidden="1" x14ac:dyDescent="0.25">
      <c r="A78" t="s">
        <v>460</v>
      </c>
      <c r="B78" t="s">
        <v>65</v>
      </c>
      <c r="C78">
        <v>60394</v>
      </c>
      <c r="D78">
        <v>9055</v>
      </c>
      <c r="E78">
        <v>27617</v>
      </c>
      <c r="F78">
        <v>20633</v>
      </c>
      <c r="G78">
        <v>2107</v>
      </c>
      <c r="H78">
        <v>28146</v>
      </c>
      <c r="I78">
        <v>17423</v>
      </c>
      <c r="J78">
        <v>88539</v>
      </c>
      <c r="K78">
        <v>27968</v>
      </c>
      <c r="L78">
        <v>23</v>
      </c>
      <c r="M78">
        <v>8204</v>
      </c>
      <c r="N78">
        <v>60572</v>
      </c>
      <c r="O78">
        <v>19140</v>
      </c>
      <c r="AF78">
        <v>2102</v>
      </c>
      <c r="AH78">
        <v>0</v>
      </c>
      <c r="AI78">
        <v>1193</v>
      </c>
      <c r="AJ78">
        <v>27968</v>
      </c>
    </row>
    <row r="79" spans="1:36" hidden="1" x14ac:dyDescent="0.25">
      <c r="A79" t="s">
        <v>461</v>
      </c>
      <c r="B79" t="s">
        <v>65</v>
      </c>
      <c r="C79">
        <v>57191</v>
      </c>
      <c r="D79">
        <v>8648</v>
      </c>
      <c r="E79">
        <v>25049</v>
      </c>
      <c r="F79">
        <v>20684</v>
      </c>
      <c r="G79">
        <v>2095</v>
      </c>
      <c r="H79">
        <v>27979</v>
      </c>
      <c r="I79">
        <v>17973</v>
      </c>
      <c r="J79">
        <v>85170</v>
      </c>
      <c r="K79">
        <v>29461</v>
      </c>
      <c r="L79">
        <v>502</v>
      </c>
      <c r="M79">
        <v>8113</v>
      </c>
      <c r="N79">
        <v>55709</v>
      </c>
      <c r="O79">
        <v>19140</v>
      </c>
      <c r="AF79">
        <v>1942</v>
      </c>
      <c r="AH79">
        <v>0</v>
      </c>
      <c r="AI79">
        <v>1153</v>
      </c>
      <c r="AJ79">
        <v>29461</v>
      </c>
    </row>
    <row r="80" spans="1:36" hidden="1" x14ac:dyDescent="0.25">
      <c r="A80" t="s">
        <v>462</v>
      </c>
      <c r="B80" t="s">
        <v>65</v>
      </c>
      <c r="C80">
        <v>51395</v>
      </c>
      <c r="D80">
        <v>5600</v>
      </c>
      <c r="E80">
        <v>24500</v>
      </c>
      <c r="F80">
        <v>16921</v>
      </c>
      <c r="G80">
        <v>3241</v>
      </c>
      <c r="H80">
        <v>27373</v>
      </c>
      <c r="I80">
        <v>18098</v>
      </c>
      <c r="J80">
        <v>78768</v>
      </c>
      <c r="K80">
        <v>26575</v>
      </c>
      <c r="L80">
        <v>485</v>
      </c>
      <c r="M80">
        <v>7510</v>
      </c>
      <c r="N80">
        <v>52193</v>
      </c>
      <c r="O80">
        <v>19140</v>
      </c>
      <c r="AF80">
        <v>1471</v>
      </c>
      <c r="AH80">
        <v>0</v>
      </c>
      <c r="AI80">
        <v>1098</v>
      </c>
      <c r="AJ80">
        <v>26575</v>
      </c>
    </row>
    <row r="81" spans="1:36" hidden="1" x14ac:dyDescent="0.25">
      <c r="A81" t="s">
        <v>463</v>
      </c>
      <c r="B81" t="s">
        <v>65</v>
      </c>
      <c r="C81">
        <v>47692</v>
      </c>
      <c r="D81">
        <v>5994</v>
      </c>
      <c r="E81">
        <v>23595</v>
      </c>
      <c r="F81">
        <v>14763</v>
      </c>
      <c r="G81">
        <v>2377</v>
      </c>
      <c r="H81">
        <v>25527</v>
      </c>
      <c r="I81">
        <v>18695</v>
      </c>
      <c r="J81">
        <v>73218</v>
      </c>
      <c r="K81">
        <v>23025</v>
      </c>
      <c r="L81">
        <v>958</v>
      </c>
      <c r="M81">
        <v>6916</v>
      </c>
      <c r="N81">
        <v>50193</v>
      </c>
      <c r="O81">
        <v>19140</v>
      </c>
      <c r="AF81">
        <v>1438</v>
      </c>
      <c r="AH81">
        <v>0</v>
      </c>
      <c r="AI81">
        <v>1036</v>
      </c>
      <c r="AJ81">
        <v>23025</v>
      </c>
    </row>
    <row r="82" spans="1:36" hidden="1" x14ac:dyDescent="0.25">
      <c r="A82" t="s">
        <v>454</v>
      </c>
      <c r="B82" t="s">
        <v>70</v>
      </c>
      <c r="D82">
        <v>6909</v>
      </c>
      <c r="I82">
        <v>4763</v>
      </c>
      <c r="J82">
        <v>718795</v>
      </c>
      <c r="K82">
        <v>647839</v>
      </c>
      <c r="N82">
        <v>70956</v>
      </c>
      <c r="O82">
        <v>38841</v>
      </c>
      <c r="P82">
        <v>18505</v>
      </c>
      <c r="Q82">
        <v>114644</v>
      </c>
      <c r="R82">
        <v>280</v>
      </c>
      <c r="S82">
        <v>80780</v>
      </c>
      <c r="T82">
        <v>487602</v>
      </c>
      <c r="U82">
        <v>5887</v>
      </c>
      <c r="V82">
        <v>-5367</v>
      </c>
      <c r="W82">
        <v>482235</v>
      </c>
      <c r="X82">
        <v>10552</v>
      </c>
      <c r="Y82">
        <v>80719</v>
      </c>
      <c r="Z82">
        <v>8787</v>
      </c>
      <c r="AA82">
        <v>0</v>
      </c>
      <c r="AB82">
        <v>52410</v>
      </c>
      <c r="AC82">
        <v>7682</v>
      </c>
      <c r="AD82">
        <v>4283</v>
      </c>
      <c r="AE82">
        <v>482703</v>
      </c>
      <c r="AF82">
        <v>23060</v>
      </c>
      <c r="AG82">
        <v>11557</v>
      </c>
      <c r="AH82">
        <v>20286</v>
      </c>
      <c r="AI82">
        <v>0</v>
      </c>
      <c r="AJ82">
        <v>647839</v>
      </c>
    </row>
    <row r="83" spans="1:36" hidden="1" x14ac:dyDescent="0.25">
      <c r="A83" t="s">
        <v>455</v>
      </c>
      <c r="B83" t="s">
        <v>70</v>
      </c>
      <c r="D83">
        <v>6553</v>
      </c>
      <c r="I83">
        <v>4448</v>
      </c>
      <c r="J83">
        <v>648510</v>
      </c>
      <c r="K83">
        <v>581685</v>
      </c>
      <c r="N83">
        <v>66825</v>
      </c>
      <c r="O83">
        <v>38841</v>
      </c>
      <c r="P83">
        <v>12405</v>
      </c>
      <c r="Q83">
        <v>95134</v>
      </c>
      <c r="R83">
        <v>3086</v>
      </c>
      <c r="S83">
        <v>72266</v>
      </c>
      <c r="T83">
        <v>449752</v>
      </c>
      <c r="U83">
        <v>5401</v>
      </c>
      <c r="V83">
        <v>-5110</v>
      </c>
      <c r="W83">
        <v>444641</v>
      </c>
      <c r="X83">
        <v>9771</v>
      </c>
      <c r="Y83">
        <v>57302</v>
      </c>
      <c r="Z83">
        <v>6817</v>
      </c>
      <c r="AA83">
        <v>19</v>
      </c>
      <c r="AB83">
        <v>48859</v>
      </c>
      <c r="AC83">
        <v>8574</v>
      </c>
      <c r="AD83">
        <v>4005</v>
      </c>
      <c r="AE83">
        <v>445500</v>
      </c>
      <c r="AF83">
        <v>23143</v>
      </c>
      <c r="AG83">
        <v>9220</v>
      </c>
      <c r="AH83">
        <v>18617</v>
      </c>
      <c r="AI83">
        <v>0</v>
      </c>
      <c r="AJ83">
        <v>581685</v>
      </c>
    </row>
    <row r="84" spans="1:36" hidden="1" x14ac:dyDescent="0.25">
      <c r="A84" t="s">
        <v>456</v>
      </c>
      <c r="B84" t="s">
        <v>70</v>
      </c>
      <c r="D84">
        <v>5984</v>
      </c>
      <c r="I84">
        <v>4292</v>
      </c>
      <c r="J84">
        <v>630893</v>
      </c>
      <c r="K84">
        <v>568026</v>
      </c>
      <c r="N84">
        <v>62867</v>
      </c>
      <c r="O84">
        <v>38841</v>
      </c>
      <c r="P84">
        <v>11514</v>
      </c>
      <c r="Q84">
        <v>88982</v>
      </c>
      <c r="R84">
        <v>831</v>
      </c>
      <c r="S84">
        <v>80328</v>
      </c>
      <c r="T84">
        <v>434032</v>
      </c>
      <c r="U84">
        <v>4622</v>
      </c>
      <c r="V84">
        <v>-4974</v>
      </c>
      <c r="W84">
        <v>429058</v>
      </c>
      <c r="X84">
        <v>9663</v>
      </c>
      <c r="Y84">
        <v>65532</v>
      </c>
      <c r="Z84">
        <v>3426</v>
      </c>
      <c r="AA84">
        <v>3</v>
      </c>
      <c r="AB84">
        <v>44658</v>
      </c>
      <c r="AC84">
        <v>8292</v>
      </c>
      <c r="AD84">
        <v>4304</v>
      </c>
      <c r="AE84">
        <v>432410</v>
      </c>
      <c r="AF84">
        <v>21948</v>
      </c>
      <c r="AG84">
        <v>9220</v>
      </c>
      <c r="AH84">
        <v>14580</v>
      </c>
      <c r="AI84">
        <v>0</v>
      </c>
      <c r="AJ84">
        <v>568026</v>
      </c>
    </row>
    <row r="85" spans="1:36" hidden="1" x14ac:dyDescent="0.25">
      <c r="A85" t="s">
        <v>457</v>
      </c>
      <c r="B85" t="s">
        <v>70</v>
      </c>
      <c r="D85">
        <v>6655</v>
      </c>
      <c r="I85">
        <v>4127</v>
      </c>
      <c r="J85">
        <v>611224</v>
      </c>
      <c r="K85">
        <v>548693</v>
      </c>
      <c r="N85">
        <v>62530</v>
      </c>
      <c r="O85">
        <v>33774</v>
      </c>
      <c r="P85">
        <v>6429</v>
      </c>
      <c r="Q85">
        <v>85076</v>
      </c>
      <c r="R85">
        <v>9613</v>
      </c>
      <c r="S85">
        <v>80889</v>
      </c>
      <c r="T85">
        <v>411289</v>
      </c>
      <c r="U85">
        <v>4003</v>
      </c>
      <c r="V85">
        <v>-4668</v>
      </c>
      <c r="W85">
        <v>406621</v>
      </c>
      <c r="X85">
        <v>11291</v>
      </c>
      <c r="Y85">
        <v>49414</v>
      </c>
      <c r="Z85">
        <v>3443</v>
      </c>
      <c r="AA85">
        <v>6</v>
      </c>
      <c r="AB85">
        <v>50156</v>
      </c>
      <c r="AC85">
        <v>7582</v>
      </c>
      <c r="AD85">
        <v>4420</v>
      </c>
      <c r="AE85">
        <v>422755</v>
      </c>
      <c r="AF85">
        <v>22863</v>
      </c>
      <c r="AG85">
        <v>9220</v>
      </c>
      <c r="AH85">
        <v>19307</v>
      </c>
      <c r="AI85">
        <v>0</v>
      </c>
      <c r="AJ85">
        <v>548693</v>
      </c>
    </row>
    <row r="86" spans="1:36" hidden="1" x14ac:dyDescent="0.25">
      <c r="A86" t="s">
        <v>458</v>
      </c>
      <c r="B86" t="s">
        <v>70</v>
      </c>
      <c r="D86">
        <v>8461</v>
      </c>
      <c r="I86">
        <v>3981</v>
      </c>
      <c r="J86">
        <v>607875</v>
      </c>
      <c r="K86">
        <v>549437</v>
      </c>
      <c r="N86">
        <v>58439</v>
      </c>
      <c r="O86">
        <v>33774</v>
      </c>
      <c r="P86">
        <v>13658</v>
      </c>
      <c r="Q86">
        <v>82339</v>
      </c>
      <c r="R86">
        <v>3683</v>
      </c>
      <c r="S86">
        <v>76813</v>
      </c>
      <c r="T86">
        <v>413706</v>
      </c>
      <c r="U86">
        <v>3045</v>
      </c>
      <c r="V86">
        <v>-4850</v>
      </c>
      <c r="W86">
        <v>408857</v>
      </c>
      <c r="X86">
        <v>9858</v>
      </c>
      <c r="Y86">
        <v>60003</v>
      </c>
      <c r="Z86">
        <v>7838</v>
      </c>
      <c r="AA86">
        <v>506</v>
      </c>
      <c r="AB86">
        <v>44304</v>
      </c>
      <c r="AC86">
        <v>5564</v>
      </c>
      <c r="AD86">
        <v>4090</v>
      </c>
      <c r="AE86">
        <v>413953</v>
      </c>
      <c r="AF86">
        <v>22772</v>
      </c>
      <c r="AG86">
        <v>9220</v>
      </c>
      <c r="AH86">
        <v>15172</v>
      </c>
      <c r="AI86">
        <v>0</v>
      </c>
      <c r="AJ86">
        <v>549437</v>
      </c>
    </row>
    <row r="87" spans="1:36" hidden="1" x14ac:dyDescent="0.25">
      <c r="A87" t="s">
        <v>459</v>
      </c>
      <c r="B87" t="s">
        <v>70</v>
      </c>
      <c r="D87">
        <v>6821</v>
      </c>
      <c r="I87">
        <v>3734</v>
      </c>
      <c r="J87">
        <v>561114</v>
      </c>
      <c r="K87">
        <v>505379</v>
      </c>
      <c r="N87">
        <v>55735</v>
      </c>
      <c r="O87">
        <v>33774</v>
      </c>
      <c r="P87">
        <v>7286</v>
      </c>
      <c r="Q87">
        <v>60018</v>
      </c>
      <c r="R87">
        <v>2617</v>
      </c>
      <c r="S87">
        <v>72859</v>
      </c>
      <c r="T87">
        <v>402251</v>
      </c>
      <c r="U87">
        <v>4056</v>
      </c>
      <c r="V87">
        <v>-5589</v>
      </c>
      <c r="W87">
        <v>396662</v>
      </c>
      <c r="X87">
        <v>10924</v>
      </c>
      <c r="Y87">
        <v>45532</v>
      </c>
      <c r="Z87">
        <v>6298</v>
      </c>
      <c r="AA87">
        <v>0</v>
      </c>
      <c r="AB87">
        <v>40053</v>
      </c>
      <c r="AC87">
        <v>4933</v>
      </c>
      <c r="AD87">
        <v>3078</v>
      </c>
      <c r="AE87">
        <v>392024</v>
      </c>
      <c r="AF87">
        <v>21408</v>
      </c>
      <c r="AG87">
        <v>7164</v>
      </c>
      <c r="AH87">
        <v>14358</v>
      </c>
      <c r="AI87">
        <v>0</v>
      </c>
      <c r="AJ87">
        <v>505379</v>
      </c>
    </row>
    <row r="88" spans="1:36" hidden="1" x14ac:dyDescent="0.25">
      <c r="A88" t="s">
        <v>460</v>
      </c>
      <c r="B88" t="s">
        <v>70</v>
      </c>
      <c r="D88">
        <v>7180</v>
      </c>
      <c r="I88">
        <v>3625</v>
      </c>
      <c r="J88">
        <v>543737</v>
      </c>
      <c r="K88">
        <v>491671</v>
      </c>
      <c r="N88">
        <v>52066</v>
      </c>
      <c r="O88">
        <v>27019</v>
      </c>
      <c r="P88">
        <v>11268</v>
      </c>
      <c r="Q88">
        <v>53074</v>
      </c>
      <c r="R88">
        <v>4049</v>
      </c>
      <c r="S88">
        <v>66128</v>
      </c>
      <c r="T88">
        <v>395599</v>
      </c>
      <c r="U88">
        <v>2998</v>
      </c>
      <c r="V88">
        <v>-5549</v>
      </c>
      <c r="W88">
        <v>390049</v>
      </c>
      <c r="X88">
        <v>8056</v>
      </c>
      <c r="Y88">
        <v>47406</v>
      </c>
      <c r="Z88">
        <v>3306</v>
      </c>
      <c r="AA88">
        <v>1</v>
      </c>
      <c r="AB88">
        <v>34851</v>
      </c>
      <c r="AC88">
        <v>4660</v>
      </c>
      <c r="AD88">
        <v>2966</v>
      </c>
      <c r="AE88">
        <v>388132</v>
      </c>
      <c r="AF88">
        <v>17904</v>
      </c>
      <c r="AG88">
        <v>7164</v>
      </c>
      <c r="AH88">
        <v>17526</v>
      </c>
      <c r="AI88">
        <v>0</v>
      </c>
      <c r="AJ88">
        <v>491671</v>
      </c>
    </row>
    <row r="89" spans="1:36" hidden="1" x14ac:dyDescent="0.25">
      <c r="A89" t="s">
        <v>461</v>
      </c>
      <c r="B89" t="s">
        <v>70</v>
      </c>
      <c r="D89">
        <v>6282</v>
      </c>
      <c r="I89">
        <v>3678</v>
      </c>
      <c r="J89">
        <v>528636</v>
      </c>
      <c r="K89">
        <v>480433</v>
      </c>
      <c r="N89">
        <v>48203</v>
      </c>
      <c r="O89">
        <v>27019</v>
      </c>
      <c r="P89">
        <v>18208</v>
      </c>
      <c r="Q89">
        <v>51377</v>
      </c>
      <c r="R89">
        <v>2961</v>
      </c>
      <c r="S89">
        <v>63986</v>
      </c>
      <c r="T89">
        <v>379983</v>
      </c>
      <c r="U89">
        <v>3119</v>
      </c>
      <c r="V89">
        <v>-5858</v>
      </c>
      <c r="W89">
        <v>374125</v>
      </c>
      <c r="X89">
        <v>7711</v>
      </c>
      <c r="Y89">
        <v>33739</v>
      </c>
      <c r="Z89">
        <v>10585</v>
      </c>
      <c r="AA89">
        <v>0</v>
      </c>
      <c r="AB89">
        <v>30950</v>
      </c>
      <c r="AC89">
        <v>5153</v>
      </c>
      <c r="AD89">
        <v>3033</v>
      </c>
      <c r="AE89">
        <v>386051</v>
      </c>
      <c r="AF89">
        <v>19030</v>
      </c>
      <c r="AG89">
        <v>7164</v>
      </c>
      <c r="AH89">
        <v>13733</v>
      </c>
      <c r="AI89">
        <v>0</v>
      </c>
      <c r="AJ89">
        <v>480433</v>
      </c>
    </row>
    <row r="90" spans="1:36" hidden="1" x14ac:dyDescent="0.25">
      <c r="A90" t="s">
        <v>462</v>
      </c>
      <c r="B90" t="s">
        <v>70</v>
      </c>
      <c r="D90">
        <v>7510</v>
      </c>
      <c r="I90">
        <v>3763</v>
      </c>
      <c r="J90">
        <v>527770</v>
      </c>
      <c r="K90">
        <v>482869</v>
      </c>
      <c r="N90">
        <v>44901</v>
      </c>
      <c r="O90">
        <v>27019</v>
      </c>
      <c r="P90">
        <v>32350</v>
      </c>
      <c r="Q90">
        <v>43713</v>
      </c>
      <c r="R90">
        <v>6106</v>
      </c>
      <c r="S90">
        <v>70906</v>
      </c>
      <c r="T90">
        <v>361913</v>
      </c>
      <c r="U90">
        <v>2799</v>
      </c>
      <c r="V90">
        <v>-5862</v>
      </c>
      <c r="W90">
        <v>356051</v>
      </c>
      <c r="X90">
        <v>6929</v>
      </c>
      <c r="Y90">
        <v>41381</v>
      </c>
      <c r="Z90">
        <v>13013</v>
      </c>
      <c r="AA90">
        <v>0</v>
      </c>
      <c r="AB90">
        <v>30548</v>
      </c>
      <c r="AC90">
        <v>4638</v>
      </c>
      <c r="AD90">
        <v>3172</v>
      </c>
      <c r="AE90">
        <v>379921</v>
      </c>
      <c r="AF90">
        <v>17920</v>
      </c>
      <c r="AG90">
        <v>7164</v>
      </c>
      <c r="AH90">
        <v>10445</v>
      </c>
      <c r="AI90">
        <v>0</v>
      </c>
      <c r="AJ90">
        <v>482869</v>
      </c>
    </row>
    <row r="91" spans="1:36" hidden="1" x14ac:dyDescent="0.25">
      <c r="A91" t="s">
        <v>463</v>
      </c>
      <c r="B91" t="s">
        <v>70</v>
      </c>
      <c r="D91">
        <v>7010</v>
      </c>
      <c r="I91">
        <v>3646</v>
      </c>
      <c r="J91">
        <v>479309</v>
      </c>
      <c r="K91">
        <v>436825</v>
      </c>
      <c r="N91">
        <v>42483</v>
      </c>
      <c r="O91">
        <v>27019</v>
      </c>
      <c r="P91">
        <v>33533</v>
      </c>
      <c r="Q91">
        <v>22969</v>
      </c>
      <c r="R91">
        <v>5707</v>
      </c>
      <c r="S91">
        <v>68774</v>
      </c>
      <c r="T91">
        <v>336492</v>
      </c>
      <c r="U91">
        <v>2822</v>
      </c>
      <c r="V91">
        <v>-5580</v>
      </c>
      <c r="W91">
        <v>330911</v>
      </c>
      <c r="X91">
        <v>6479</v>
      </c>
      <c r="Y91">
        <v>15591</v>
      </c>
      <c r="Z91">
        <v>4733</v>
      </c>
      <c r="AA91">
        <v>0</v>
      </c>
      <c r="AB91">
        <v>32470</v>
      </c>
      <c r="AC91">
        <v>4657</v>
      </c>
      <c r="AD91">
        <v>2591</v>
      </c>
      <c r="AE91">
        <v>365770</v>
      </c>
      <c r="AF91">
        <v>18167</v>
      </c>
      <c r="AG91">
        <v>5742</v>
      </c>
      <c r="AH91">
        <v>9439</v>
      </c>
      <c r="AI91">
        <v>0</v>
      </c>
      <c r="AJ91">
        <v>436825</v>
      </c>
    </row>
    <row r="92" spans="1:36" hidden="1" x14ac:dyDescent="0.25">
      <c r="A92" t="s">
        <v>454</v>
      </c>
      <c r="B92" t="s">
        <v>76</v>
      </c>
      <c r="D92">
        <v>11029</v>
      </c>
      <c r="I92">
        <v>11096</v>
      </c>
      <c r="J92">
        <v>2300814</v>
      </c>
      <c r="K92">
        <v>2177897</v>
      </c>
      <c r="N92">
        <v>122917</v>
      </c>
      <c r="O92">
        <v>57004</v>
      </c>
      <c r="P92">
        <v>51616</v>
      </c>
      <c r="Q92">
        <v>197329</v>
      </c>
      <c r="R92">
        <v>14564</v>
      </c>
      <c r="S92">
        <v>232479</v>
      </c>
      <c r="T92">
        <v>1777665</v>
      </c>
      <c r="U92">
        <v>22229</v>
      </c>
      <c r="V92">
        <v>-40420</v>
      </c>
      <c r="W92">
        <v>1737245</v>
      </c>
      <c r="X92">
        <v>45541</v>
      </c>
      <c r="Y92">
        <v>143991</v>
      </c>
      <c r="Z92">
        <v>38262</v>
      </c>
      <c r="AA92">
        <v>35896</v>
      </c>
      <c r="AB92">
        <v>189487</v>
      </c>
      <c r="AC92">
        <v>34434</v>
      </c>
      <c r="AD92">
        <v>15556</v>
      </c>
      <c r="AE92">
        <v>1704269</v>
      </c>
      <c r="AF92">
        <v>53457</v>
      </c>
      <c r="AG92">
        <v>12454</v>
      </c>
      <c r="AH92">
        <v>33589</v>
      </c>
      <c r="AI92">
        <v>4966</v>
      </c>
      <c r="AJ92">
        <v>2177897</v>
      </c>
    </row>
    <row r="93" spans="1:36" hidden="1" x14ac:dyDescent="0.25">
      <c r="A93" t="s">
        <v>455</v>
      </c>
      <c r="B93" t="s">
        <v>76</v>
      </c>
      <c r="D93">
        <v>10731</v>
      </c>
      <c r="I93">
        <v>10486</v>
      </c>
      <c r="J93">
        <v>2132855</v>
      </c>
      <c r="K93">
        <v>2013767</v>
      </c>
      <c r="N93">
        <v>119088</v>
      </c>
      <c r="O93">
        <v>50585</v>
      </c>
      <c r="P93">
        <v>42654</v>
      </c>
      <c r="Q93">
        <v>178524</v>
      </c>
      <c r="R93">
        <v>15850</v>
      </c>
      <c r="S93">
        <v>216270</v>
      </c>
      <c r="T93">
        <v>1653452</v>
      </c>
      <c r="U93">
        <v>26394</v>
      </c>
      <c r="V93">
        <v>-41809</v>
      </c>
      <c r="W93">
        <v>1611644</v>
      </c>
      <c r="X93">
        <v>46780</v>
      </c>
      <c r="Y93">
        <v>146786</v>
      </c>
      <c r="Z93">
        <v>41050</v>
      </c>
      <c r="AA93">
        <v>13242</v>
      </c>
      <c r="AB93">
        <v>162018</v>
      </c>
      <c r="AC93">
        <v>38614</v>
      </c>
      <c r="AD93">
        <v>15291</v>
      </c>
      <c r="AE93">
        <v>1583544</v>
      </c>
      <c r="AF93">
        <v>54231</v>
      </c>
      <c r="AG93">
        <v>12432</v>
      </c>
      <c r="AH93">
        <v>36008</v>
      </c>
      <c r="AI93">
        <v>4841</v>
      </c>
      <c r="AJ93">
        <v>2013767</v>
      </c>
    </row>
    <row r="94" spans="1:36" hidden="1" x14ac:dyDescent="0.25">
      <c r="A94" t="s">
        <v>456</v>
      </c>
      <c r="B94" t="s">
        <v>76</v>
      </c>
      <c r="D94">
        <v>11489</v>
      </c>
      <c r="I94">
        <v>10612</v>
      </c>
      <c r="J94">
        <v>2124768</v>
      </c>
      <c r="K94">
        <v>2010616</v>
      </c>
      <c r="N94">
        <v>114152</v>
      </c>
      <c r="O94">
        <v>50585</v>
      </c>
      <c r="P94">
        <v>47537</v>
      </c>
      <c r="Q94">
        <v>186300</v>
      </c>
      <c r="R94">
        <v>13439</v>
      </c>
      <c r="S94">
        <v>225660</v>
      </c>
      <c r="T94">
        <v>1629067</v>
      </c>
      <c r="U94">
        <v>25975</v>
      </c>
      <c r="V94">
        <v>-39359</v>
      </c>
      <c r="W94">
        <v>1589707</v>
      </c>
      <c r="X94">
        <v>39836</v>
      </c>
      <c r="Y94">
        <v>158414</v>
      </c>
      <c r="Z94">
        <v>33132</v>
      </c>
      <c r="AA94">
        <v>51539</v>
      </c>
      <c r="AB94">
        <v>156250</v>
      </c>
      <c r="AC94">
        <v>36769</v>
      </c>
      <c r="AD94">
        <v>13718</v>
      </c>
      <c r="AE94">
        <v>1545569</v>
      </c>
      <c r="AF94">
        <v>52872</v>
      </c>
      <c r="AG94">
        <v>12486</v>
      </c>
      <c r="AH94">
        <v>31423</v>
      </c>
      <c r="AI94">
        <v>4755</v>
      </c>
      <c r="AJ94">
        <v>2010616</v>
      </c>
    </row>
    <row r="95" spans="1:36" hidden="1" x14ac:dyDescent="0.25">
      <c r="A95" t="s">
        <v>457</v>
      </c>
      <c r="B95" t="s">
        <v>76</v>
      </c>
      <c r="D95">
        <v>12401</v>
      </c>
      <c r="I95">
        <v>10376</v>
      </c>
      <c r="J95">
        <v>2106865</v>
      </c>
      <c r="K95">
        <v>1997016</v>
      </c>
      <c r="N95">
        <v>109848</v>
      </c>
      <c r="O95">
        <v>50585</v>
      </c>
      <c r="P95">
        <v>74132</v>
      </c>
      <c r="Q95">
        <v>162364</v>
      </c>
      <c r="R95">
        <v>12515</v>
      </c>
      <c r="S95">
        <v>241379</v>
      </c>
      <c r="T95">
        <v>1597152</v>
      </c>
      <c r="U95">
        <v>24730</v>
      </c>
      <c r="V95">
        <v>-42359</v>
      </c>
      <c r="W95">
        <v>1554794</v>
      </c>
      <c r="X95">
        <v>38795</v>
      </c>
      <c r="Y95">
        <v>116597</v>
      </c>
      <c r="Z95">
        <v>30251</v>
      </c>
      <c r="AA95">
        <v>123422</v>
      </c>
      <c r="AB95">
        <v>169979</v>
      </c>
      <c r="AC95">
        <v>32902</v>
      </c>
      <c r="AD95">
        <v>13738</v>
      </c>
      <c r="AE95">
        <v>1497395</v>
      </c>
      <c r="AF95">
        <v>46256</v>
      </c>
      <c r="AG95">
        <v>12450</v>
      </c>
      <c r="AH95">
        <v>27028</v>
      </c>
      <c r="AI95">
        <v>4827</v>
      </c>
      <c r="AJ95">
        <v>1997016</v>
      </c>
    </row>
    <row r="96" spans="1:36" hidden="1" x14ac:dyDescent="0.25">
      <c r="A96" t="s">
        <v>458</v>
      </c>
      <c r="B96" t="s">
        <v>76</v>
      </c>
      <c r="D96">
        <v>13745</v>
      </c>
      <c r="I96">
        <v>10532</v>
      </c>
      <c r="J96">
        <v>2120528</v>
      </c>
      <c r="K96">
        <v>2016322</v>
      </c>
      <c r="N96">
        <v>104206</v>
      </c>
      <c r="O96">
        <v>50585</v>
      </c>
      <c r="P96">
        <v>111418</v>
      </c>
      <c r="Q96">
        <v>203436</v>
      </c>
      <c r="R96">
        <v>17796</v>
      </c>
      <c r="S96">
        <v>240315</v>
      </c>
      <c r="T96">
        <v>1522229</v>
      </c>
      <c r="U96">
        <v>17622</v>
      </c>
      <c r="V96">
        <v>-38198</v>
      </c>
      <c r="W96">
        <v>1484031</v>
      </c>
      <c r="X96">
        <v>38301</v>
      </c>
      <c r="Y96">
        <v>138312</v>
      </c>
      <c r="Z96">
        <v>40485</v>
      </c>
      <c r="AA96">
        <v>152753</v>
      </c>
      <c r="AB96">
        <v>157052</v>
      </c>
      <c r="AC96">
        <v>26059</v>
      </c>
      <c r="AD96">
        <v>13020</v>
      </c>
      <c r="AE96">
        <v>1473605</v>
      </c>
      <c r="AF96">
        <v>40878</v>
      </c>
      <c r="AG96">
        <v>9730</v>
      </c>
      <c r="AH96">
        <v>24322</v>
      </c>
      <c r="AI96">
        <v>4719</v>
      </c>
      <c r="AJ96">
        <v>2016322</v>
      </c>
    </row>
    <row r="97" spans="1:36" hidden="1" x14ac:dyDescent="0.25">
      <c r="A97" t="s">
        <v>459</v>
      </c>
      <c r="B97" t="s">
        <v>76</v>
      </c>
      <c r="D97">
        <v>12177</v>
      </c>
      <c r="I97">
        <v>10132</v>
      </c>
      <c r="J97">
        <v>2048953</v>
      </c>
      <c r="K97">
        <v>1948028</v>
      </c>
      <c r="N97">
        <v>100925</v>
      </c>
      <c r="O97">
        <v>50585</v>
      </c>
      <c r="P97">
        <v>45003</v>
      </c>
      <c r="Q97">
        <v>233692</v>
      </c>
      <c r="R97">
        <v>26111</v>
      </c>
      <c r="S97">
        <v>236124</v>
      </c>
      <c r="T97">
        <v>1494904</v>
      </c>
      <c r="U97">
        <v>20125</v>
      </c>
      <c r="V97">
        <v>-43021</v>
      </c>
      <c r="W97">
        <v>1451882</v>
      </c>
      <c r="X97">
        <v>33720</v>
      </c>
      <c r="Y97">
        <v>157871</v>
      </c>
      <c r="Z97">
        <v>41845</v>
      </c>
      <c r="AA97">
        <v>134768</v>
      </c>
      <c r="AB97">
        <v>144209</v>
      </c>
      <c r="AC97">
        <v>23868</v>
      </c>
      <c r="AD97">
        <v>12771</v>
      </c>
      <c r="AE97">
        <v>1414224</v>
      </c>
      <c r="AF97">
        <v>40688</v>
      </c>
      <c r="AG97">
        <v>9726</v>
      </c>
      <c r="AH97">
        <v>20593</v>
      </c>
      <c r="AI97">
        <v>4668</v>
      </c>
      <c r="AJ97">
        <v>1948028</v>
      </c>
    </row>
    <row r="98" spans="1:36" hidden="1" x14ac:dyDescent="0.25">
      <c r="A98" t="s">
        <v>460</v>
      </c>
      <c r="B98" t="s">
        <v>76</v>
      </c>
      <c r="D98">
        <v>11894</v>
      </c>
      <c r="I98">
        <v>10260</v>
      </c>
      <c r="J98">
        <v>1979293</v>
      </c>
      <c r="K98">
        <v>1885375</v>
      </c>
      <c r="N98">
        <v>93918</v>
      </c>
      <c r="O98">
        <v>50585</v>
      </c>
      <c r="P98">
        <v>48205</v>
      </c>
      <c r="Q98">
        <v>191863</v>
      </c>
      <c r="R98">
        <v>25251</v>
      </c>
      <c r="S98">
        <v>219317</v>
      </c>
      <c r="T98">
        <v>1483039</v>
      </c>
      <c r="U98">
        <v>15266</v>
      </c>
      <c r="V98">
        <v>-39807</v>
      </c>
      <c r="W98">
        <v>1443231</v>
      </c>
      <c r="X98">
        <v>29398</v>
      </c>
      <c r="Y98">
        <v>163092</v>
      </c>
      <c r="Z98">
        <v>45036</v>
      </c>
      <c r="AA98">
        <v>84297</v>
      </c>
      <c r="AB98">
        <v>134647</v>
      </c>
      <c r="AC98">
        <v>22530</v>
      </c>
      <c r="AD98">
        <v>12602</v>
      </c>
      <c r="AE98">
        <v>1406297</v>
      </c>
      <c r="AF98">
        <v>37799</v>
      </c>
      <c r="AG98">
        <v>9749</v>
      </c>
      <c r="AH98">
        <v>16317</v>
      </c>
      <c r="AI98">
        <v>2978</v>
      </c>
      <c r="AJ98">
        <v>1885375</v>
      </c>
    </row>
    <row r="99" spans="1:36" hidden="1" x14ac:dyDescent="0.25">
      <c r="A99" t="s">
        <v>461</v>
      </c>
      <c r="B99" t="s">
        <v>76</v>
      </c>
      <c r="D99">
        <v>12192</v>
      </c>
      <c r="I99">
        <v>10509</v>
      </c>
      <c r="J99">
        <v>1847704</v>
      </c>
      <c r="K99">
        <v>1757867</v>
      </c>
      <c r="N99">
        <v>89838</v>
      </c>
      <c r="O99">
        <v>50585</v>
      </c>
      <c r="P99">
        <v>58217</v>
      </c>
      <c r="Q99">
        <v>141149</v>
      </c>
      <c r="R99">
        <v>22872</v>
      </c>
      <c r="S99">
        <v>196823</v>
      </c>
      <c r="T99">
        <v>1417854</v>
      </c>
      <c r="U99">
        <v>13730</v>
      </c>
      <c r="V99">
        <v>-35592</v>
      </c>
      <c r="W99">
        <v>1382263</v>
      </c>
      <c r="X99">
        <v>23737</v>
      </c>
      <c r="Y99">
        <v>88913</v>
      </c>
      <c r="Z99">
        <v>39537</v>
      </c>
      <c r="AA99">
        <v>53363</v>
      </c>
      <c r="AB99">
        <v>127868</v>
      </c>
      <c r="AC99">
        <v>23108</v>
      </c>
      <c r="AD99">
        <v>12120</v>
      </c>
      <c r="AE99">
        <v>1396301</v>
      </c>
      <c r="AF99">
        <v>37655</v>
      </c>
      <c r="AG99">
        <v>9696</v>
      </c>
      <c r="AH99">
        <v>12263</v>
      </c>
      <c r="AI99">
        <v>3206</v>
      </c>
      <c r="AJ99">
        <v>1757867</v>
      </c>
    </row>
    <row r="100" spans="1:36" hidden="1" x14ac:dyDescent="0.25">
      <c r="A100" t="s">
        <v>462</v>
      </c>
      <c r="B100" t="s">
        <v>76</v>
      </c>
      <c r="D100">
        <v>12661</v>
      </c>
      <c r="I100">
        <v>10741</v>
      </c>
      <c r="J100">
        <v>1761939</v>
      </c>
      <c r="K100">
        <v>1675572</v>
      </c>
      <c r="N100">
        <v>86367</v>
      </c>
      <c r="O100">
        <v>50585</v>
      </c>
      <c r="P100">
        <v>68851</v>
      </c>
      <c r="Q100">
        <v>112043</v>
      </c>
      <c r="R100">
        <v>24027</v>
      </c>
      <c r="S100">
        <v>186030</v>
      </c>
      <c r="T100">
        <v>1354633</v>
      </c>
      <c r="U100">
        <v>13245</v>
      </c>
      <c r="V100">
        <v>-29055</v>
      </c>
      <c r="W100">
        <v>1325578</v>
      </c>
      <c r="X100">
        <v>21946</v>
      </c>
      <c r="Y100">
        <v>58950</v>
      </c>
      <c r="Z100">
        <v>39054</v>
      </c>
      <c r="AA100">
        <v>25340</v>
      </c>
      <c r="AB100">
        <v>123682</v>
      </c>
      <c r="AC100">
        <v>21527</v>
      </c>
      <c r="AD100">
        <v>11042</v>
      </c>
      <c r="AE100">
        <v>1380402</v>
      </c>
      <c r="AF100">
        <v>33795</v>
      </c>
      <c r="AG100">
        <v>8136</v>
      </c>
      <c r="AH100">
        <v>10269</v>
      </c>
      <c r="AI100">
        <v>3184</v>
      </c>
      <c r="AJ100">
        <v>1675572</v>
      </c>
    </row>
    <row r="101" spans="1:36" hidden="1" x14ac:dyDescent="0.25">
      <c r="A101" t="s">
        <v>463</v>
      </c>
      <c r="B101" t="s">
        <v>76</v>
      </c>
      <c r="D101">
        <v>11441</v>
      </c>
      <c r="I101">
        <v>10382</v>
      </c>
      <c r="J101">
        <v>1686678</v>
      </c>
      <c r="K101">
        <v>1600660</v>
      </c>
      <c r="N101">
        <v>86018</v>
      </c>
      <c r="O101">
        <v>40220</v>
      </c>
      <c r="P101">
        <v>64252</v>
      </c>
      <c r="Q101">
        <v>97934</v>
      </c>
      <c r="R101">
        <v>17701</v>
      </c>
      <c r="S101">
        <v>159006</v>
      </c>
      <c r="T101">
        <v>1328680</v>
      </c>
      <c r="U101">
        <v>21433</v>
      </c>
      <c r="V101">
        <v>-30055</v>
      </c>
      <c r="W101">
        <v>1298625</v>
      </c>
      <c r="X101">
        <v>27090</v>
      </c>
      <c r="Y101">
        <v>68506</v>
      </c>
      <c r="Z101">
        <v>43351</v>
      </c>
      <c r="AA101">
        <v>15995</v>
      </c>
      <c r="AB101">
        <v>114975</v>
      </c>
      <c r="AC101">
        <v>20857</v>
      </c>
      <c r="AD101">
        <v>13947</v>
      </c>
      <c r="AE101">
        <v>1309953</v>
      </c>
      <c r="AF101">
        <v>34162</v>
      </c>
      <c r="AG101">
        <v>8113</v>
      </c>
      <c r="AH101">
        <v>20131</v>
      </c>
      <c r="AI101">
        <v>3191</v>
      </c>
      <c r="AJ101">
        <v>1600660</v>
      </c>
    </row>
    <row r="102" spans="1:36" hidden="1" x14ac:dyDescent="0.25">
      <c r="A102" t="s">
        <v>454</v>
      </c>
      <c r="B102" t="s">
        <v>80</v>
      </c>
      <c r="D102">
        <v>9760</v>
      </c>
      <c r="I102">
        <v>10126</v>
      </c>
      <c r="J102">
        <v>2032690</v>
      </c>
      <c r="K102">
        <v>1905119</v>
      </c>
      <c r="N102">
        <v>127571</v>
      </c>
      <c r="O102">
        <v>53700</v>
      </c>
      <c r="P102">
        <v>40597</v>
      </c>
      <c r="Q102">
        <v>259230</v>
      </c>
      <c r="R102">
        <v>20612</v>
      </c>
      <c r="S102">
        <v>187225</v>
      </c>
      <c r="T102">
        <v>1473345</v>
      </c>
      <c r="U102">
        <v>16608</v>
      </c>
      <c r="V102">
        <v>-27773</v>
      </c>
      <c r="W102">
        <v>1445572</v>
      </c>
      <c r="X102">
        <v>59570</v>
      </c>
      <c r="Y102">
        <v>259893</v>
      </c>
      <c r="Z102">
        <v>44531</v>
      </c>
      <c r="AA102">
        <v>21814</v>
      </c>
      <c r="AB102">
        <v>115376</v>
      </c>
      <c r="AC102">
        <v>27875</v>
      </c>
      <c r="AD102">
        <v>14710</v>
      </c>
      <c r="AE102">
        <v>1410899</v>
      </c>
      <c r="AF102">
        <v>49813</v>
      </c>
      <c r="AG102">
        <v>19057</v>
      </c>
      <c r="AH102">
        <v>44055</v>
      </c>
      <c r="AI102">
        <v>861</v>
      </c>
      <c r="AJ102">
        <v>1905119</v>
      </c>
    </row>
    <row r="103" spans="1:36" hidden="1" x14ac:dyDescent="0.25">
      <c r="A103" t="s">
        <v>455</v>
      </c>
      <c r="B103" t="s">
        <v>80</v>
      </c>
      <c r="D103">
        <v>9469</v>
      </c>
      <c r="I103">
        <v>9767</v>
      </c>
      <c r="J103">
        <v>1888338</v>
      </c>
      <c r="K103">
        <v>1766333</v>
      </c>
      <c r="N103">
        <v>122005</v>
      </c>
      <c r="O103">
        <v>48058</v>
      </c>
      <c r="P103">
        <v>34735</v>
      </c>
      <c r="Q103">
        <v>232233</v>
      </c>
      <c r="R103">
        <v>22722</v>
      </c>
      <c r="S103">
        <v>168282</v>
      </c>
      <c r="T103">
        <v>1386280</v>
      </c>
      <c r="U103">
        <v>18941</v>
      </c>
      <c r="V103">
        <v>-32661</v>
      </c>
      <c r="W103">
        <v>1353619</v>
      </c>
      <c r="X103">
        <v>57512</v>
      </c>
      <c r="Y103">
        <v>247169</v>
      </c>
      <c r="Z103">
        <v>41444</v>
      </c>
      <c r="AA103">
        <v>21577</v>
      </c>
      <c r="AB103">
        <v>87879</v>
      </c>
      <c r="AC103">
        <v>31092</v>
      </c>
      <c r="AD103">
        <v>12781</v>
      </c>
      <c r="AE103">
        <v>1310324</v>
      </c>
      <c r="AF103">
        <v>55393</v>
      </c>
      <c r="AG103">
        <v>16090</v>
      </c>
      <c r="AH103">
        <v>47148</v>
      </c>
      <c r="AI103">
        <v>838</v>
      </c>
      <c r="AJ103">
        <v>1766333</v>
      </c>
    </row>
    <row r="104" spans="1:36" hidden="1" x14ac:dyDescent="0.25">
      <c r="A104" t="s">
        <v>456</v>
      </c>
      <c r="B104" t="s">
        <v>80</v>
      </c>
      <c r="D104">
        <v>10174</v>
      </c>
      <c r="I104">
        <v>9868</v>
      </c>
      <c r="J104">
        <v>1860105</v>
      </c>
      <c r="K104">
        <v>1742044</v>
      </c>
      <c r="N104">
        <v>118060</v>
      </c>
      <c r="O104">
        <v>48058</v>
      </c>
      <c r="P104">
        <v>23584</v>
      </c>
      <c r="Q104">
        <v>210462</v>
      </c>
      <c r="R104">
        <v>20321</v>
      </c>
      <c r="S104">
        <v>197943</v>
      </c>
      <c r="T104">
        <v>1359357</v>
      </c>
      <c r="U104">
        <v>17309</v>
      </c>
      <c r="V104">
        <v>-29228</v>
      </c>
      <c r="W104">
        <v>1330129</v>
      </c>
      <c r="X104">
        <v>56253</v>
      </c>
      <c r="Y104">
        <v>218049</v>
      </c>
      <c r="Z104">
        <v>45889</v>
      </c>
      <c r="AA104">
        <v>5438</v>
      </c>
      <c r="AB104">
        <v>112618</v>
      </c>
      <c r="AC104">
        <v>29356</v>
      </c>
      <c r="AD104">
        <v>13307</v>
      </c>
      <c r="AE104">
        <v>1310048</v>
      </c>
      <c r="AF104">
        <v>47595</v>
      </c>
      <c r="AG104">
        <v>16086</v>
      </c>
      <c r="AH104">
        <v>43294</v>
      </c>
      <c r="AI104">
        <v>806</v>
      </c>
      <c r="AJ104">
        <v>1742044</v>
      </c>
    </row>
    <row r="105" spans="1:36" hidden="1" x14ac:dyDescent="0.25">
      <c r="A105" t="s">
        <v>457</v>
      </c>
      <c r="B105" t="s">
        <v>80</v>
      </c>
      <c r="D105">
        <v>10510</v>
      </c>
      <c r="I105">
        <v>10057</v>
      </c>
      <c r="J105">
        <v>1823962</v>
      </c>
      <c r="K105">
        <v>1711017</v>
      </c>
      <c r="N105">
        <v>112945</v>
      </c>
      <c r="O105">
        <v>48058</v>
      </c>
      <c r="P105">
        <v>22480</v>
      </c>
      <c r="Q105">
        <v>189864</v>
      </c>
      <c r="R105">
        <v>17927</v>
      </c>
      <c r="S105">
        <v>205158</v>
      </c>
      <c r="T105">
        <v>1333109</v>
      </c>
      <c r="U105">
        <v>17035</v>
      </c>
      <c r="V105">
        <v>-29470</v>
      </c>
      <c r="W105">
        <v>1303639</v>
      </c>
      <c r="X105">
        <v>62170</v>
      </c>
      <c r="Y105">
        <v>122251</v>
      </c>
      <c r="Z105">
        <v>55028</v>
      </c>
      <c r="AA105">
        <v>100059</v>
      </c>
      <c r="AB105">
        <v>111592</v>
      </c>
      <c r="AC105">
        <v>25910</v>
      </c>
      <c r="AD105">
        <v>13544</v>
      </c>
      <c r="AE105">
        <v>1272350</v>
      </c>
      <c r="AF105">
        <v>47418</v>
      </c>
      <c r="AG105">
        <v>16075</v>
      </c>
      <c r="AH105">
        <v>38167</v>
      </c>
      <c r="AI105">
        <v>759</v>
      </c>
      <c r="AJ105">
        <v>1711017</v>
      </c>
    </row>
    <row r="106" spans="1:36" hidden="1" x14ac:dyDescent="0.25">
      <c r="A106" t="s">
        <v>458</v>
      </c>
      <c r="B106" t="s">
        <v>80</v>
      </c>
      <c r="D106">
        <v>11067</v>
      </c>
      <c r="I106">
        <v>10202</v>
      </c>
      <c r="J106">
        <v>1809189</v>
      </c>
      <c r="K106">
        <v>1700884</v>
      </c>
      <c r="N106">
        <v>108305</v>
      </c>
      <c r="O106">
        <v>48058</v>
      </c>
      <c r="P106">
        <v>29727</v>
      </c>
      <c r="Q106">
        <v>223094</v>
      </c>
      <c r="R106">
        <v>20005</v>
      </c>
      <c r="S106">
        <v>185319</v>
      </c>
      <c r="T106">
        <v>1274822</v>
      </c>
      <c r="U106">
        <v>15796</v>
      </c>
      <c r="V106">
        <v>-29764</v>
      </c>
      <c r="W106">
        <v>1245058</v>
      </c>
      <c r="X106">
        <v>81638</v>
      </c>
      <c r="Y106">
        <v>140662</v>
      </c>
      <c r="Z106">
        <v>69498</v>
      </c>
      <c r="AA106">
        <v>104779</v>
      </c>
      <c r="AB106">
        <v>91370</v>
      </c>
      <c r="AC106">
        <v>21435</v>
      </c>
      <c r="AD106">
        <v>12387</v>
      </c>
      <c r="AE106">
        <v>1249181</v>
      </c>
      <c r="AF106">
        <v>43001</v>
      </c>
      <c r="AG106">
        <v>16085</v>
      </c>
      <c r="AH106">
        <v>33487</v>
      </c>
      <c r="AI106">
        <v>744</v>
      </c>
      <c r="AJ106">
        <v>1700884</v>
      </c>
    </row>
    <row r="107" spans="1:36" hidden="1" x14ac:dyDescent="0.25">
      <c r="A107" t="s">
        <v>459</v>
      </c>
      <c r="B107" t="s">
        <v>80</v>
      </c>
      <c r="D107">
        <v>10642</v>
      </c>
      <c r="I107">
        <v>10008</v>
      </c>
      <c r="J107">
        <v>1750790</v>
      </c>
      <c r="K107">
        <v>1644681</v>
      </c>
      <c r="N107">
        <v>106109</v>
      </c>
      <c r="O107">
        <v>48058</v>
      </c>
      <c r="P107">
        <v>14379</v>
      </c>
      <c r="Q107">
        <v>210979</v>
      </c>
      <c r="R107">
        <v>27685</v>
      </c>
      <c r="S107">
        <v>191695</v>
      </c>
      <c r="T107">
        <v>1245239</v>
      </c>
      <c r="U107">
        <v>17652</v>
      </c>
      <c r="V107">
        <v>-39249</v>
      </c>
      <c r="W107">
        <v>1205989</v>
      </c>
      <c r="X107">
        <v>72946</v>
      </c>
      <c r="Y107">
        <v>135559</v>
      </c>
      <c r="Z107">
        <v>97310</v>
      </c>
      <c r="AA107">
        <v>98640</v>
      </c>
      <c r="AB107">
        <v>80824</v>
      </c>
      <c r="AC107">
        <v>20976</v>
      </c>
      <c r="AD107">
        <v>11983</v>
      </c>
      <c r="AE107">
        <v>1189723</v>
      </c>
      <c r="AF107">
        <v>40196</v>
      </c>
      <c r="AG107">
        <v>13657</v>
      </c>
      <c r="AH107">
        <v>33954</v>
      </c>
      <c r="AI107">
        <v>730</v>
      </c>
      <c r="AJ107">
        <v>1644681</v>
      </c>
    </row>
    <row r="108" spans="1:36" hidden="1" x14ac:dyDescent="0.25">
      <c r="A108" t="s">
        <v>460</v>
      </c>
      <c r="B108" t="s">
        <v>80</v>
      </c>
      <c r="D108">
        <v>9829</v>
      </c>
      <c r="I108">
        <v>10123</v>
      </c>
      <c r="J108">
        <v>1691062</v>
      </c>
      <c r="K108">
        <v>1588280</v>
      </c>
      <c r="N108">
        <v>102782</v>
      </c>
      <c r="O108">
        <v>48058</v>
      </c>
      <c r="P108">
        <v>25161</v>
      </c>
      <c r="Q108">
        <v>168062</v>
      </c>
      <c r="R108">
        <v>20454</v>
      </c>
      <c r="S108">
        <v>182716</v>
      </c>
      <c r="T108">
        <v>1238483</v>
      </c>
      <c r="U108">
        <v>16676</v>
      </c>
      <c r="V108">
        <v>-31621</v>
      </c>
      <c r="W108">
        <v>1206862</v>
      </c>
      <c r="X108">
        <v>60374</v>
      </c>
      <c r="Y108">
        <v>95578</v>
      </c>
      <c r="Z108">
        <v>121599</v>
      </c>
      <c r="AA108">
        <v>59479</v>
      </c>
      <c r="AB108">
        <v>65447</v>
      </c>
      <c r="AC108">
        <v>20804</v>
      </c>
      <c r="AD108">
        <v>10499</v>
      </c>
      <c r="AE108">
        <v>1205567</v>
      </c>
      <c r="AF108">
        <v>38150</v>
      </c>
      <c r="AG108">
        <v>13659</v>
      </c>
      <c r="AH108">
        <v>30647</v>
      </c>
      <c r="AI108">
        <v>749</v>
      </c>
      <c r="AJ108">
        <v>1588280</v>
      </c>
    </row>
    <row r="109" spans="1:36" hidden="1" x14ac:dyDescent="0.25">
      <c r="A109" t="s">
        <v>461</v>
      </c>
      <c r="B109" t="s">
        <v>80</v>
      </c>
      <c r="D109">
        <v>9732</v>
      </c>
      <c r="I109">
        <v>10274</v>
      </c>
      <c r="J109">
        <v>1663730</v>
      </c>
      <c r="K109">
        <v>1565434</v>
      </c>
      <c r="N109">
        <v>98296</v>
      </c>
      <c r="O109">
        <v>48058</v>
      </c>
      <c r="P109">
        <v>19946</v>
      </c>
      <c r="Q109">
        <v>153982</v>
      </c>
      <c r="R109">
        <v>23108</v>
      </c>
      <c r="S109">
        <v>190110</v>
      </c>
      <c r="T109">
        <v>1229579</v>
      </c>
      <c r="U109">
        <v>15322</v>
      </c>
      <c r="V109">
        <v>-30222</v>
      </c>
      <c r="W109">
        <v>1199357</v>
      </c>
      <c r="X109">
        <v>53893</v>
      </c>
      <c r="Y109">
        <v>88860</v>
      </c>
      <c r="Z109">
        <v>106037</v>
      </c>
      <c r="AA109">
        <v>51245</v>
      </c>
      <c r="AB109">
        <v>67897</v>
      </c>
      <c r="AC109">
        <v>19083</v>
      </c>
      <c r="AD109">
        <v>10645</v>
      </c>
      <c r="AE109">
        <v>1212678</v>
      </c>
      <c r="AF109">
        <v>36259</v>
      </c>
      <c r="AG109">
        <v>13672</v>
      </c>
      <c r="AH109">
        <v>26125</v>
      </c>
      <c r="AI109">
        <v>725</v>
      </c>
      <c r="AJ109">
        <v>1565434</v>
      </c>
    </row>
    <row r="110" spans="1:36" hidden="1" x14ac:dyDescent="0.25">
      <c r="A110" t="s">
        <v>462</v>
      </c>
      <c r="B110" t="s">
        <v>80</v>
      </c>
      <c r="D110">
        <v>11331</v>
      </c>
      <c r="I110">
        <v>10496</v>
      </c>
      <c r="J110">
        <v>1531468</v>
      </c>
      <c r="K110">
        <v>1437815</v>
      </c>
      <c r="N110">
        <v>93653</v>
      </c>
      <c r="O110">
        <v>48058</v>
      </c>
      <c r="P110">
        <v>23383</v>
      </c>
      <c r="Q110">
        <v>129748</v>
      </c>
      <c r="R110">
        <v>19517</v>
      </c>
      <c r="S110">
        <v>183310</v>
      </c>
      <c r="T110">
        <v>1130668</v>
      </c>
      <c r="U110">
        <v>14300</v>
      </c>
      <c r="V110">
        <v>-25795</v>
      </c>
      <c r="W110">
        <v>1104873</v>
      </c>
      <c r="X110">
        <v>47355</v>
      </c>
      <c r="Y110">
        <v>33671</v>
      </c>
      <c r="Z110">
        <v>105163</v>
      </c>
      <c r="AA110">
        <v>33294</v>
      </c>
      <c r="AB110">
        <v>64497</v>
      </c>
      <c r="AC110">
        <v>16865</v>
      </c>
      <c r="AD110">
        <v>9854</v>
      </c>
      <c r="AE110">
        <v>1161797</v>
      </c>
      <c r="AF110">
        <v>36865</v>
      </c>
      <c r="AG110">
        <v>13667</v>
      </c>
      <c r="AH110">
        <v>21494</v>
      </c>
      <c r="AI110">
        <v>695</v>
      </c>
      <c r="AJ110">
        <v>1437815</v>
      </c>
    </row>
    <row r="111" spans="1:36" hidden="1" x14ac:dyDescent="0.25">
      <c r="A111" t="s">
        <v>463</v>
      </c>
      <c r="B111" t="s">
        <v>80</v>
      </c>
      <c r="D111">
        <v>9844</v>
      </c>
      <c r="I111">
        <v>10251</v>
      </c>
      <c r="J111">
        <v>1447809</v>
      </c>
      <c r="K111">
        <v>1352208</v>
      </c>
      <c r="N111">
        <v>95601</v>
      </c>
      <c r="O111">
        <v>48058</v>
      </c>
      <c r="P111">
        <v>27799</v>
      </c>
      <c r="Q111">
        <v>94736</v>
      </c>
      <c r="R111">
        <v>17880</v>
      </c>
      <c r="S111">
        <v>176951</v>
      </c>
      <c r="T111">
        <v>1084606</v>
      </c>
      <c r="U111">
        <v>18097</v>
      </c>
      <c r="V111">
        <v>-21464</v>
      </c>
      <c r="W111">
        <v>1063142</v>
      </c>
      <c r="X111">
        <v>45894</v>
      </c>
      <c r="Y111">
        <v>51657</v>
      </c>
      <c r="Z111">
        <v>108696</v>
      </c>
      <c r="AA111">
        <v>17291</v>
      </c>
      <c r="AB111">
        <v>70194</v>
      </c>
      <c r="AC111">
        <v>15517</v>
      </c>
      <c r="AD111">
        <v>9552</v>
      </c>
      <c r="AE111">
        <v>1072893</v>
      </c>
      <c r="AF111">
        <v>28923</v>
      </c>
      <c r="AG111">
        <v>11613</v>
      </c>
      <c r="AH111">
        <v>25387</v>
      </c>
      <c r="AI111">
        <v>630</v>
      </c>
      <c r="AJ111">
        <v>1352208</v>
      </c>
    </row>
    <row r="112" spans="1:36" hidden="1" x14ac:dyDescent="0.25">
      <c r="A112" t="s">
        <v>454</v>
      </c>
      <c r="B112" t="s">
        <v>84</v>
      </c>
      <c r="D112">
        <v>2810</v>
      </c>
      <c r="I112">
        <v>1423</v>
      </c>
      <c r="J112">
        <v>602315</v>
      </c>
      <c r="K112">
        <v>555915</v>
      </c>
      <c r="N112">
        <v>46400</v>
      </c>
      <c r="O112">
        <v>29076</v>
      </c>
      <c r="P112">
        <v>41482</v>
      </c>
      <c r="Q112">
        <v>88120</v>
      </c>
      <c r="R112">
        <v>8395</v>
      </c>
      <c r="S112">
        <v>62817</v>
      </c>
      <c r="T112">
        <v>343404</v>
      </c>
      <c r="U112">
        <v>6160</v>
      </c>
      <c r="V112">
        <v>-4054</v>
      </c>
      <c r="W112">
        <v>339350</v>
      </c>
      <c r="X112">
        <v>57809</v>
      </c>
      <c r="Y112">
        <v>62598</v>
      </c>
      <c r="Z112">
        <v>49489</v>
      </c>
      <c r="AA112">
        <v>27</v>
      </c>
      <c r="AB112">
        <v>50938</v>
      </c>
      <c r="AC112">
        <v>10346</v>
      </c>
      <c r="AD112">
        <v>6017</v>
      </c>
      <c r="AE112">
        <v>370778</v>
      </c>
      <c r="AF112">
        <v>19274</v>
      </c>
      <c r="AG112">
        <v>4708</v>
      </c>
      <c r="AH112">
        <v>10562</v>
      </c>
      <c r="AI112">
        <v>1931</v>
      </c>
      <c r="AJ112">
        <v>555915</v>
      </c>
    </row>
    <row r="113" spans="1:36" hidden="1" x14ac:dyDescent="0.25">
      <c r="A113" t="s">
        <v>455</v>
      </c>
      <c r="B113" t="s">
        <v>84</v>
      </c>
      <c r="D113">
        <v>2766</v>
      </c>
      <c r="I113">
        <v>1326</v>
      </c>
      <c r="J113">
        <v>508263</v>
      </c>
      <c r="K113">
        <v>465238</v>
      </c>
      <c r="N113">
        <v>43026</v>
      </c>
      <c r="O113">
        <v>29076</v>
      </c>
      <c r="P113">
        <v>31970</v>
      </c>
      <c r="Q113">
        <v>45370</v>
      </c>
      <c r="R113">
        <v>10058</v>
      </c>
      <c r="S113">
        <v>72785</v>
      </c>
      <c r="T113">
        <v>291717</v>
      </c>
      <c r="U113">
        <v>6604</v>
      </c>
      <c r="V113">
        <v>-3580</v>
      </c>
      <c r="W113">
        <v>288137</v>
      </c>
      <c r="X113">
        <v>55852</v>
      </c>
      <c r="Y113">
        <v>5630</v>
      </c>
      <c r="Z113">
        <v>45908</v>
      </c>
      <c r="AA113">
        <v>30</v>
      </c>
      <c r="AB113">
        <v>52133</v>
      </c>
      <c r="AC113">
        <v>10051</v>
      </c>
      <c r="AD113">
        <v>5354</v>
      </c>
      <c r="AE113">
        <v>341713</v>
      </c>
      <c r="AF113">
        <v>16741</v>
      </c>
      <c r="AG113">
        <v>4685</v>
      </c>
      <c r="AH113">
        <v>7256</v>
      </c>
      <c r="AI113">
        <v>1828</v>
      </c>
      <c r="AJ113">
        <v>465238</v>
      </c>
    </row>
    <row r="114" spans="1:36" hidden="1" x14ac:dyDescent="0.25">
      <c r="A114" t="s">
        <v>456</v>
      </c>
      <c r="B114" t="s">
        <v>84</v>
      </c>
      <c r="D114">
        <v>2903</v>
      </c>
      <c r="I114">
        <v>1308</v>
      </c>
      <c r="J114">
        <v>483936</v>
      </c>
      <c r="K114">
        <v>443459</v>
      </c>
      <c r="N114">
        <v>40477</v>
      </c>
      <c r="O114">
        <v>25303</v>
      </c>
      <c r="P114">
        <v>14769</v>
      </c>
      <c r="Q114">
        <v>80287</v>
      </c>
      <c r="R114">
        <v>6904</v>
      </c>
      <c r="S114">
        <v>52102</v>
      </c>
      <c r="T114">
        <v>287355</v>
      </c>
      <c r="U114">
        <v>6179</v>
      </c>
      <c r="V114">
        <v>-3790</v>
      </c>
      <c r="W114">
        <v>283565</v>
      </c>
      <c r="X114">
        <v>41893</v>
      </c>
      <c r="Y114">
        <v>23761</v>
      </c>
      <c r="Z114">
        <v>39006</v>
      </c>
      <c r="AA114">
        <v>30</v>
      </c>
      <c r="AB114">
        <v>54880</v>
      </c>
      <c r="AC114">
        <v>8270</v>
      </c>
      <c r="AD114">
        <v>5480</v>
      </c>
      <c r="AE114">
        <v>309645</v>
      </c>
      <c r="AF114">
        <v>13336</v>
      </c>
      <c r="AG114">
        <v>4693</v>
      </c>
      <c r="AH114">
        <v>8549</v>
      </c>
      <c r="AI114">
        <v>1793</v>
      </c>
      <c r="AJ114">
        <v>443459</v>
      </c>
    </row>
    <row r="115" spans="1:36" hidden="1" x14ac:dyDescent="0.25">
      <c r="A115" t="s">
        <v>457</v>
      </c>
      <c r="B115" t="s">
        <v>84</v>
      </c>
      <c r="D115">
        <v>2691</v>
      </c>
      <c r="I115">
        <v>1292</v>
      </c>
      <c r="J115">
        <v>458803</v>
      </c>
      <c r="K115">
        <v>417975</v>
      </c>
      <c r="N115">
        <v>40828</v>
      </c>
      <c r="O115">
        <v>25303</v>
      </c>
      <c r="P115">
        <v>12162</v>
      </c>
      <c r="Q115">
        <v>48239</v>
      </c>
      <c r="R115">
        <v>8530</v>
      </c>
      <c r="S115">
        <v>59805</v>
      </c>
      <c r="T115">
        <v>288529</v>
      </c>
      <c r="U115">
        <v>5326</v>
      </c>
      <c r="V115">
        <v>-3290</v>
      </c>
      <c r="W115">
        <v>285239</v>
      </c>
      <c r="X115">
        <v>40844</v>
      </c>
      <c r="Y115">
        <v>53660</v>
      </c>
      <c r="Z115">
        <v>43667</v>
      </c>
      <c r="AA115">
        <v>36</v>
      </c>
      <c r="AB115">
        <v>56238</v>
      </c>
      <c r="AC115">
        <v>7051</v>
      </c>
      <c r="AD115">
        <v>5298</v>
      </c>
      <c r="AE115">
        <v>249803</v>
      </c>
      <c r="AF115">
        <v>11701</v>
      </c>
      <c r="AG115">
        <v>3523</v>
      </c>
      <c r="AH115">
        <v>10088</v>
      </c>
      <c r="AI115">
        <v>1772</v>
      </c>
      <c r="AJ115">
        <v>417975</v>
      </c>
    </row>
    <row r="116" spans="1:36" hidden="1" x14ac:dyDescent="0.25">
      <c r="A116" t="s">
        <v>458</v>
      </c>
      <c r="B116" t="s">
        <v>84</v>
      </c>
      <c r="D116">
        <v>2938</v>
      </c>
      <c r="I116">
        <v>1315</v>
      </c>
      <c r="J116">
        <v>416273</v>
      </c>
      <c r="K116">
        <v>377278</v>
      </c>
      <c r="N116">
        <v>38995</v>
      </c>
      <c r="O116">
        <v>25303</v>
      </c>
      <c r="P116">
        <v>11273</v>
      </c>
      <c r="Q116">
        <v>40322</v>
      </c>
      <c r="R116">
        <v>8810</v>
      </c>
      <c r="S116">
        <v>50731</v>
      </c>
      <c r="T116">
        <v>263856</v>
      </c>
      <c r="U116">
        <v>4404</v>
      </c>
      <c r="V116">
        <v>-3102</v>
      </c>
      <c r="W116">
        <v>260755</v>
      </c>
      <c r="X116">
        <v>40128</v>
      </c>
      <c r="Y116">
        <v>49441</v>
      </c>
      <c r="Z116">
        <v>43213</v>
      </c>
      <c r="AA116">
        <v>10821</v>
      </c>
      <c r="AB116">
        <v>44162</v>
      </c>
      <c r="AC116">
        <v>5053</v>
      </c>
      <c r="AD116">
        <v>4404</v>
      </c>
      <c r="AE116">
        <v>215797</v>
      </c>
      <c r="AF116">
        <v>10758</v>
      </c>
      <c r="AG116">
        <v>3528</v>
      </c>
      <c r="AH116">
        <v>8000</v>
      </c>
      <c r="AI116">
        <v>2041</v>
      </c>
      <c r="AJ116">
        <v>377278</v>
      </c>
    </row>
    <row r="117" spans="1:36" hidden="1" x14ac:dyDescent="0.25">
      <c r="A117" t="s">
        <v>459</v>
      </c>
      <c r="B117" t="s">
        <v>84</v>
      </c>
      <c r="D117">
        <v>2597</v>
      </c>
      <c r="I117">
        <v>1304</v>
      </c>
      <c r="J117">
        <v>399153</v>
      </c>
      <c r="K117">
        <v>361990</v>
      </c>
      <c r="N117">
        <v>37163</v>
      </c>
      <c r="O117">
        <v>20273</v>
      </c>
      <c r="P117">
        <v>9870</v>
      </c>
      <c r="Q117">
        <v>47779</v>
      </c>
      <c r="R117">
        <v>2887</v>
      </c>
      <c r="S117">
        <v>58910</v>
      </c>
      <c r="T117">
        <v>246498</v>
      </c>
      <c r="U117">
        <v>3791</v>
      </c>
      <c r="V117">
        <v>-3072</v>
      </c>
      <c r="W117">
        <v>243426</v>
      </c>
      <c r="X117">
        <v>32379</v>
      </c>
      <c r="Y117">
        <v>58217</v>
      </c>
      <c r="Z117">
        <v>41420</v>
      </c>
      <c r="AA117">
        <v>59</v>
      </c>
      <c r="AB117">
        <v>42766</v>
      </c>
      <c r="AC117">
        <v>4853</v>
      </c>
      <c r="AD117">
        <v>4142</v>
      </c>
      <c r="AE117">
        <v>207781</v>
      </c>
      <c r="AF117">
        <v>8663</v>
      </c>
      <c r="AG117">
        <v>3466</v>
      </c>
      <c r="AH117">
        <v>11361</v>
      </c>
      <c r="AI117">
        <v>1978</v>
      </c>
      <c r="AJ117">
        <v>361990</v>
      </c>
    </row>
    <row r="118" spans="1:36" hidden="1" x14ac:dyDescent="0.25">
      <c r="A118" t="s">
        <v>460</v>
      </c>
      <c r="B118" t="s">
        <v>84</v>
      </c>
      <c r="D118">
        <v>2710</v>
      </c>
      <c r="I118">
        <v>1294</v>
      </c>
      <c r="J118">
        <v>384267</v>
      </c>
      <c r="K118">
        <v>348900</v>
      </c>
      <c r="N118">
        <v>35367</v>
      </c>
      <c r="O118">
        <v>20273</v>
      </c>
      <c r="P118">
        <v>11127</v>
      </c>
      <c r="Q118">
        <v>40019</v>
      </c>
      <c r="R118">
        <v>1451</v>
      </c>
      <c r="S118">
        <v>62751</v>
      </c>
      <c r="T118">
        <v>237688</v>
      </c>
      <c r="U118">
        <v>3167</v>
      </c>
      <c r="V118">
        <v>-2946</v>
      </c>
      <c r="W118">
        <v>234742</v>
      </c>
      <c r="X118">
        <v>30156</v>
      </c>
      <c r="Y118">
        <v>43215</v>
      </c>
      <c r="Z118">
        <v>42972</v>
      </c>
      <c r="AA118">
        <v>69</v>
      </c>
      <c r="AB118">
        <v>39104</v>
      </c>
      <c r="AC118">
        <v>4458</v>
      </c>
      <c r="AD118">
        <v>4007</v>
      </c>
      <c r="AE118">
        <v>212520</v>
      </c>
      <c r="AF118">
        <v>8112</v>
      </c>
      <c r="AG118">
        <v>3466</v>
      </c>
      <c r="AH118">
        <v>9345</v>
      </c>
      <c r="AI118">
        <v>2175</v>
      </c>
      <c r="AJ118">
        <v>348900</v>
      </c>
    </row>
    <row r="119" spans="1:36" hidden="1" x14ac:dyDescent="0.25">
      <c r="A119" t="s">
        <v>461</v>
      </c>
      <c r="B119" t="s">
        <v>84</v>
      </c>
      <c r="D119">
        <v>2628</v>
      </c>
      <c r="I119">
        <v>1319</v>
      </c>
      <c r="J119">
        <v>381046</v>
      </c>
      <c r="K119">
        <v>348235</v>
      </c>
      <c r="N119">
        <v>32811</v>
      </c>
      <c r="O119">
        <v>20073</v>
      </c>
      <c r="P119">
        <v>9808</v>
      </c>
      <c r="Q119">
        <v>49072</v>
      </c>
      <c r="R119">
        <v>300</v>
      </c>
      <c r="S119">
        <v>70685</v>
      </c>
      <c r="T119">
        <v>225154</v>
      </c>
      <c r="U119">
        <v>3541</v>
      </c>
      <c r="V119">
        <v>-2688</v>
      </c>
      <c r="W119">
        <v>222466</v>
      </c>
      <c r="X119">
        <v>24768</v>
      </c>
      <c r="Y119">
        <v>52735</v>
      </c>
      <c r="Z119">
        <v>40739</v>
      </c>
      <c r="AA119">
        <v>82</v>
      </c>
      <c r="AB119">
        <v>42099</v>
      </c>
      <c r="AC119">
        <v>4471</v>
      </c>
      <c r="AD119">
        <v>3486</v>
      </c>
      <c r="AE119">
        <v>201490</v>
      </c>
      <c r="AF119">
        <v>8185</v>
      </c>
      <c r="AG119">
        <v>2537</v>
      </c>
      <c r="AH119">
        <v>8206</v>
      </c>
      <c r="AI119">
        <v>1859</v>
      </c>
      <c r="AJ119">
        <v>348235</v>
      </c>
    </row>
    <row r="120" spans="1:36" hidden="1" x14ac:dyDescent="0.25">
      <c r="A120" t="s">
        <v>462</v>
      </c>
      <c r="B120" t="s">
        <v>84</v>
      </c>
      <c r="D120">
        <v>2446</v>
      </c>
      <c r="I120">
        <v>1366</v>
      </c>
      <c r="J120">
        <v>374612</v>
      </c>
      <c r="K120">
        <v>343821</v>
      </c>
      <c r="N120">
        <v>30790</v>
      </c>
      <c r="O120">
        <v>20073</v>
      </c>
      <c r="P120">
        <v>11848</v>
      </c>
      <c r="Q120">
        <v>55837</v>
      </c>
      <c r="R120">
        <v>105</v>
      </c>
      <c r="S120">
        <v>76835</v>
      </c>
      <c r="T120">
        <v>203211</v>
      </c>
      <c r="U120">
        <v>3360</v>
      </c>
      <c r="V120">
        <v>-2452</v>
      </c>
      <c r="W120">
        <v>200759</v>
      </c>
      <c r="X120">
        <v>25415</v>
      </c>
      <c r="Y120">
        <v>59852</v>
      </c>
      <c r="Z120">
        <v>47391</v>
      </c>
      <c r="AA120">
        <v>93</v>
      </c>
      <c r="AB120">
        <v>42756</v>
      </c>
      <c r="AC120">
        <v>4383</v>
      </c>
      <c r="AD120">
        <v>3256</v>
      </c>
      <c r="AE120">
        <v>183283</v>
      </c>
      <c r="AF120">
        <v>7495</v>
      </c>
      <c r="AG120">
        <v>2547</v>
      </c>
      <c r="AH120">
        <v>6290</v>
      </c>
      <c r="AI120">
        <v>1757</v>
      </c>
      <c r="AJ120">
        <v>343821</v>
      </c>
    </row>
    <row r="121" spans="1:36" hidden="1" x14ac:dyDescent="0.25">
      <c r="A121" t="s">
        <v>463</v>
      </c>
      <c r="B121" t="s">
        <v>84</v>
      </c>
      <c r="D121">
        <v>1941</v>
      </c>
      <c r="I121">
        <v>1176</v>
      </c>
      <c r="J121">
        <v>346355</v>
      </c>
      <c r="K121">
        <v>317085</v>
      </c>
      <c r="N121">
        <v>29270</v>
      </c>
      <c r="O121">
        <v>16088</v>
      </c>
      <c r="P121">
        <v>8950</v>
      </c>
      <c r="Q121">
        <v>52171</v>
      </c>
      <c r="R121">
        <v>200</v>
      </c>
      <c r="S121">
        <v>71844</v>
      </c>
      <c r="T121">
        <v>191515</v>
      </c>
      <c r="U121">
        <v>2679</v>
      </c>
      <c r="V121">
        <v>-2169</v>
      </c>
      <c r="W121">
        <v>189346</v>
      </c>
      <c r="X121">
        <v>20658</v>
      </c>
      <c r="Y121">
        <v>49979</v>
      </c>
      <c r="Z121">
        <v>31372</v>
      </c>
      <c r="AA121">
        <v>105</v>
      </c>
      <c r="AB121">
        <v>30996</v>
      </c>
      <c r="AC121">
        <v>4603</v>
      </c>
      <c r="AD121">
        <v>3403</v>
      </c>
      <c r="AE121">
        <v>194429</v>
      </c>
      <c r="AF121">
        <v>7282</v>
      </c>
      <c r="AG121">
        <v>2493</v>
      </c>
      <c r="AH121">
        <v>8827</v>
      </c>
      <c r="AI121">
        <v>1675</v>
      </c>
      <c r="AJ121">
        <v>317085</v>
      </c>
    </row>
    <row r="122" spans="1:36" hidden="1" x14ac:dyDescent="0.25">
      <c r="A122" t="s">
        <v>454</v>
      </c>
      <c r="B122" t="s">
        <v>88</v>
      </c>
      <c r="D122">
        <v>3675</v>
      </c>
      <c r="I122">
        <v>4854</v>
      </c>
      <c r="J122">
        <v>944954</v>
      </c>
      <c r="K122">
        <v>848242</v>
      </c>
      <c r="N122">
        <v>96711</v>
      </c>
      <c r="O122">
        <v>52141</v>
      </c>
      <c r="P122">
        <v>66322</v>
      </c>
      <c r="Q122">
        <v>39120</v>
      </c>
      <c r="R122">
        <v>7230</v>
      </c>
      <c r="S122">
        <v>192790</v>
      </c>
      <c r="T122">
        <v>611049</v>
      </c>
      <c r="U122">
        <v>9805</v>
      </c>
      <c r="V122">
        <v>-11470</v>
      </c>
      <c r="W122">
        <v>599579</v>
      </c>
      <c r="X122">
        <v>29218</v>
      </c>
      <c r="Y122">
        <v>68813</v>
      </c>
      <c r="Z122">
        <v>30998</v>
      </c>
      <c r="AA122">
        <v>9</v>
      </c>
      <c r="AB122">
        <v>126463</v>
      </c>
      <c r="AC122">
        <v>13390</v>
      </c>
      <c r="AD122">
        <v>8669</v>
      </c>
      <c r="AE122">
        <v>567533</v>
      </c>
      <c r="AF122">
        <v>51628</v>
      </c>
      <c r="AG122">
        <v>12194</v>
      </c>
      <c r="AH122">
        <v>25560</v>
      </c>
      <c r="AI122">
        <v>3973</v>
      </c>
      <c r="AJ122">
        <v>848242</v>
      </c>
    </row>
    <row r="123" spans="1:36" hidden="1" x14ac:dyDescent="0.25">
      <c r="A123" t="s">
        <v>455</v>
      </c>
      <c r="B123" t="s">
        <v>88</v>
      </c>
      <c r="D123">
        <v>3412</v>
      </c>
      <c r="I123">
        <v>4827</v>
      </c>
      <c r="J123">
        <v>815881</v>
      </c>
      <c r="K123">
        <v>724118</v>
      </c>
      <c r="N123">
        <v>91763</v>
      </c>
      <c r="O123">
        <v>52141</v>
      </c>
      <c r="P123">
        <v>21634</v>
      </c>
      <c r="Q123">
        <v>31036</v>
      </c>
      <c r="R123">
        <v>5949</v>
      </c>
      <c r="S123">
        <v>191492</v>
      </c>
      <c r="T123">
        <v>536302</v>
      </c>
      <c r="U123">
        <v>10111</v>
      </c>
      <c r="V123">
        <v>-12333</v>
      </c>
      <c r="W123">
        <v>523969</v>
      </c>
      <c r="X123">
        <v>31439</v>
      </c>
      <c r="Y123">
        <v>41707</v>
      </c>
      <c r="Z123">
        <v>34263</v>
      </c>
      <c r="AA123">
        <v>74</v>
      </c>
      <c r="AB123">
        <v>116032</v>
      </c>
      <c r="AC123">
        <v>12928</v>
      </c>
      <c r="AD123">
        <v>9981</v>
      </c>
      <c r="AE123">
        <v>479733</v>
      </c>
      <c r="AF123">
        <v>49520</v>
      </c>
      <c r="AG123">
        <v>12255</v>
      </c>
      <c r="AH123">
        <v>20610</v>
      </c>
      <c r="AI123">
        <v>3914</v>
      </c>
      <c r="AJ123">
        <v>724118</v>
      </c>
    </row>
    <row r="124" spans="1:36" hidden="1" x14ac:dyDescent="0.25">
      <c r="A124" t="s">
        <v>456</v>
      </c>
      <c r="B124" t="s">
        <v>88</v>
      </c>
      <c r="D124">
        <v>3169</v>
      </c>
      <c r="I124">
        <v>4928</v>
      </c>
      <c r="J124">
        <v>806238</v>
      </c>
      <c r="K124">
        <v>720168</v>
      </c>
      <c r="N124">
        <v>86069</v>
      </c>
      <c r="O124">
        <v>45340</v>
      </c>
      <c r="P124">
        <v>27504</v>
      </c>
      <c r="Q124">
        <v>13012</v>
      </c>
      <c r="R124">
        <v>8607</v>
      </c>
      <c r="S124">
        <v>207517</v>
      </c>
      <c r="T124">
        <v>518071</v>
      </c>
      <c r="U124">
        <v>7480</v>
      </c>
      <c r="V124">
        <v>-11676</v>
      </c>
      <c r="W124">
        <v>506395</v>
      </c>
      <c r="X124">
        <v>32612</v>
      </c>
      <c r="Y124">
        <v>59249</v>
      </c>
      <c r="Z124">
        <v>27896</v>
      </c>
      <c r="AA124">
        <v>48</v>
      </c>
      <c r="AB124">
        <v>112432</v>
      </c>
      <c r="AC124">
        <v>11093</v>
      </c>
      <c r="AD124">
        <v>9385</v>
      </c>
      <c r="AE124">
        <v>475406</v>
      </c>
      <c r="AF124">
        <v>43533</v>
      </c>
      <c r="AG124">
        <v>12046</v>
      </c>
      <c r="AH124">
        <v>22511</v>
      </c>
      <c r="AI124">
        <v>3896</v>
      </c>
      <c r="AJ124">
        <v>720168</v>
      </c>
    </row>
    <row r="125" spans="1:36" hidden="1" x14ac:dyDescent="0.25">
      <c r="A125" t="s">
        <v>457</v>
      </c>
      <c r="B125" t="s">
        <v>88</v>
      </c>
      <c r="D125">
        <v>2965</v>
      </c>
      <c r="I125">
        <v>5005</v>
      </c>
      <c r="J125">
        <v>760761</v>
      </c>
      <c r="K125">
        <v>675994</v>
      </c>
      <c r="N125">
        <v>84767</v>
      </c>
      <c r="O125">
        <v>45340</v>
      </c>
      <c r="P125">
        <v>19077</v>
      </c>
      <c r="Q125">
        <v>24035</v>
      </c>
      <c r="R125">
        <v>8229</v>
      </c>
      <c r="S125">
        <v>197345</v>
      </c>
      <c r="T125">
        <v>481386</v>
      </c>
      <c r="U125">
        <v>8453</v>
      </c>
      <c r="V125">
        <v>-11687</v>
      </c>
      <c r="W125">
        <v>469699</v>
      </c>
      <c r="X125">
        <v>31993</v>
      </c>
      <c r="Y125">
        <v>42646</v>
      </c>
      <c r="Z125">
        <v>34099</v>
      </c>
      <c r="AA125">
        <v>2548</v>
      </c>
      <c r="AB125">
        <v>105025</v>
      </c>
      <c r="AC125">
        <v>9922</v>
      </c>
      <c r="AD125">
        <v>8270</v>
      </c>
      <c r="AE125">
        <v>452415</v>
      </c>
      <c r="AF125">
        <v>38192</v>
      </c>
      <c r="AG125">
        <v>9261</v>
      </c>
      <c r="AH125">
        <v>24078</v>
      </c>
      <c r="AI125">
        <v>3846</v>
      </c>
      <c r="AJ125">
        <v>675994</v>
      </c>
    </row>
    <row r="126" spans="1:36" hidden="1" x14ac:dyDescent="0.25">
      <c r="A126" t="s">
        <v>458</v>
      </c>
      <c r="B126" t="s">
        <v>88</v>
      </c>
      <c r="D126">
        <v>3744</v>
      </c>
      <c r="I126">
        <v>5074</v>
      </c>
      <c r="J126">
        <v>728532</v>
      </c>
      <c r="K126">
        <v>648919</v>
      </c>
      <c r="N126">
        <v>79613</v>
      </c>
      <c r="O126">
        <v>45340</v>
      </c>
      <c r="P126">
        <v>39655</v>
      </c>
      <c r="Q126">
        <v>24836</v>
      </c>
      <c r="R126">
        <v>8102</v>
      </c>
      <c r="S126">
        <v>164311</v>
      </c>
      <c r="T126">
        <v>460574</v>
      </c>
      <c r="U126">
        <v>5031</v>
      </c>
      <c r="V126">
        <v>-11976</v>
      </c>
      <c r="W126">
        <v>448599</v>
      </c>
      <c r="X126">
        <v>32901</v>
      </c>
      <c r="Y126">
        <v>33059</v>
      </c>
      <c r="Z126">
        <v>32057</v>
      </c>
      <c r="AA126">
        <v>32</v>
      </c>
      <c r="AB126">
        <v>96578</v>
      </c>
      <c r="AC126">
        <v>7688</v>
      </c>
      <c r="AD126">
        <v>6786</v>
      </c>
      <c r="AE126">
        <v>443606</v>
      </c>
      <c r="AF126">
        <v>41584</v>
      </c>
      <c r="AG126">
        <v>9289</v>
      </c>
      <c r="AH126">
        <v>19064</v>
      </c>
      <c r="AI126">
        <v>3664</v>
      </c>
      <c r="AJ126">
        <v>648919</v>
      </c>
    </row>
    <row r="127" spans="1:36" hidden="1" x14ac:dyDescent="0.25">
      <c r="A127" t="s">
        <v>459</v>
      </c>
      <c r="B127" t="s">
        <v>88</v>
      </c>
      <c r="D127">
        <v>3136</v>
      </c>
      <c r="I127">
        <v>4412</v>
      </c>
      <c r="J127">
        <v>656804</v>
      </c>
      <c r="K127">
        <v>580894</v>
      </c>
      <c r="N127">
        <v>75910</v>
      </c>
      <c r="O127">
        <v>37783</v>
      </c>
      <c r="P127">
        <v>12383</v>
      </c>
      <c r="Q127">
        <v>31201</v>
      </c>
      <c r="R127">
        <v>6074</v>
      </c>
      <c r="S127">
        <v>149736</v>
      </c>
      <c r="T127">
        <v>426233</v>
      </c>
      <c r="U127">
        <v>4415</v>
      </c>
      <c r="V127">
        <v>-9171</v>
      </c>
      <c r="W127">
        <v>417061</v>
      </c>
      <c r="X127">
        <v>32427</v>
      </c>
      <c r="Y127">
        <v>28667</v>
      </c>
      <c r="Z127">
        <v>34505</v>
      </c>
      <c r="AA127">
        <v>23</v>
      </c>
      <c r="AB127">
        <v>101773</v>
      </c>
      <c r="AC127">
        <v>6248</v>
      </c>
      <c r="AD127">
        <v>6033</v>
      </c>
      <c r="AE127">
        <v>377145</v>
      </c>
      <c r="AF127">
        <v>36549</v>
      </c>
      <c r="AG127">
        <v>9321</v>
      </c>
      <c r="AH127">
        <v>23586</v>
      </c>
      <c r="AI127">
        <v>3388</v>
      </c>
      <c r="AJ127">
        <v>580894</v>
      </c>
    </row>
    <row r="128" spans="1:36" hidden="1" x14ac:dyDescent="0.25">
      <c r="A128" t="s">
        <v>460</v>
      </c>
      <c r="B128" t="s">
        <v>88</v>
      </c>
      <c r="D128">
        <v>3206</v>
      </c>
      <c r="I128">
        <v>4519</v>
      </c>
      <c r="J128">
        <v>658274</v>
      </c>
      <c r="K128">
        <v>587368</v>
      </c>
      <c r="N128">
        <v>70907</v>
      </c>
      <c r="O128">
        <v>37783</v>
      </c>
      <c r="P128">
        <v>14222</v>
      </c>
      <c r="Q128">
        <v>51664</v>
      </c>
      <c r="R128">
        <v>5533</v>
      </c>
      <c r="S128">
        <v>140595</v>
      </c>
      <c r="T128">
        <v>415457</v>
      </c>
      <c r="U128">
        <v>4976</v>
      </c>
      <c r="V128">
        <v>-11018</v>
      </c>
      <c r="W128">
        <v>404439</v>
      </c>
      <c r="X128">
        <v>33784</v>
      </c>
      <c r="Y128">
        <v>22851</v>
      </c>
      <c r="Z128">
        <v>39920</v>
      </c>
      <c r="AA128">
        <v>24</v>
      </c>
      <c r="AB128">
        <v>91626</v>
      </c>
      <c r="AC128">
        <v>5684</v>
      </c>
      <c r="AD128">
        <v>5391</v>
      </c>
      <c r="AE128">
        <v>396910</v>
      </c>
      <c r="AF128">
        <v>34085</v>
      </c>
      <c r="AG128">
        <v>9495</v>
      </c>
      <c r="AH128">
        <v>18861</v>
      </c>
      <c r="AI128">
        <v>3232</v>
      </c>
      <c r="AJ128">
        <v>587368</v>
      </c>
    </row>
    <row r="129" spans="1:36" hidden="1" x14ac:dyDescent="0.25">
      <c r="A129" t="s">
        <v>461</v>
      </c>
      <c r="B129" t="s">
        <v>88</v>
      </c>
      <c r="D129">
        <v>3158</v>
      </c>
      <c r="I129">
        <v>4563</v>
      </c>
      <c r="J129">
        <v>649040</v>
      </c>
      <c r="K129">
        <v>581976</v>
      </c>
      <c r="N129">
        <v>67064</v>
      </c>
      <c r="O129">
        <v>37783</v>
      </c>
      <c r="P129">
        <v>16518</v>
      </c>
      <c r="Q129">
        <v>37009</v>
      </c>
      <c r="R129">
        <v>12011</v>
      </c>
      <c r="S129">
        <v>142487</v>
      </c>
      <c r="T129">
        <v>415549</v>
      </c>
      <c r="U129">
        <v>4130</v>
      </c>
      <c r="V129">
        <v>-10328</v>
      </c>
      <c r="W129">
        <v>405222</v>
      </c>
      <c r="X129">
        <v>27605</v>
      </c>
      <c r="Y129">
        <v>40927</v>
      </c>
      <c r="Z129">
        <v>45475</v>
      </c>
      <c r="AA129">
        <v>329</v>
      </c>
      <c r="AB129">
        <v>72037</v>
      </c>
      <c r="AC129">
        <v>5437</v>
      </c>
      <c r="AD129">
        <v>4946</v>
      </c>
      <c r="AE129">
        <v>390174</v>
      </c>
      <c r="AF129">
        <v>31338</v>
      </c>
      <c r="AG129">
        <v>7202</v>
      </c>
      <c r="AH129">
        <v>17452</v>
      </c>
      <c r="AI129">
        <v>3091</v>
      </c>
      <c r="AJ129">
        <v>581976</v>
      </c>
    </row>
    <row r="130" spans="1:36" hidden="1" x14ac:dyDescent="0.25">
      <c r="A130" t="s">
        <v>462</v>
      </c>
      <c r="B130" t="s">
        <v>88</v>
      </c>
      <c r="D130">
        <v>3475</v>
      </c>
      <c r="I130">
        <v>4678</v>
      </c>
      <c r="J130">
        <v>607140</v>
      </c>
      <c r="K130">
        <v>544654</v>
      </c>
      <c r="N130">
        <v>62486</v>
      </c>
      <c r="O130">
        <v>37783</v>
      </c>
      <c r="P130">
        <v>38051</v>
      </c>
      <c r="Q130">
        <v>24155</v>
      </c>
      <c r="R130">
        <v>11909</v>
      </c>
      <c r="S130">
        <v>137185</v>
      </c>
      <c r="T130">
        <v>363555</v>
      </c>
      <c r="U130">
        <v>3268</v>
      </c>
      <c r="V130">
        <v>-8758</v>
      </c>
      <c r="W130">
        <v>354797</v>
      </c>
      <c r="X130">
        <v>32426</v>
      </c>
      <c r="Y130">
        <v>13871</v>
      </c>
      <c r="Z130">
        <v>45690</v>
      </c>
      <c r="AA130">
        <v>262</v>
      </c>
      <c r="AB130">
        <v>66887</v>
      </c>
      <c r="AC130">
        <v>5078</v>
      </c>
      <c r="AD130">
        <v>4599</v>
      </c>
      <c r="AE130">
        <v>384692</v>
      </c>
      <c r="AF130">
        <v>31254</v>
      </c>
      <c r="AG130">
        <v>7341</v>
      </c>
      <c r="AH130">
        <v>12915</v>
      </c>
      <c r="AI130">
        <v>2911</v>
      </c>
      <c r="AJ130">
        <v>544654</v>
      </c>
    </row>
    <row r="131" spans="1:36" hidden="1" x14ac:dyDescent="0.25">
      <c r="A131" t="s">
        <v>463</v>
      </c>
      <c r="B131" t="s">
        <v>88</v>
      </c>
      <c r="D131">
        <v>2947</v>
      </c>
      <c r="I131">
        <v>4352</v>
      </c>
      <c r="J131">
        <v>555595</v>
      </c>
      <c r="K131">
        <v>496747</v>
      </c>
      <c r="N131">
        <v>58847</v>
      </c>
      <c r="O131">
        <v>37783</v>
      </c>
      <c r="P131">
        <v>13754</v>
      </c>
      <c r="Q131">
        <v>42196</v>
      </c>
      <c r="R131">
        <v>8257</v>
      </c>
      <c r="S131">
        <v>124241</v>
      </c>
      <c r="T131">
        <v>336426</v>
      </c>
      <c r="U131">
        <v>3186</v>
      </c>
      <c r="V131">
        <v>-7418</v>
      </c>
      <c r="W131">
        <v>329008</v>
      </c>
      <c r="X131">
        <v>30373</v>
      </c>
      <c r="Y131">
        <v>35541</v>
      </c>
      <c r="Z131">
        <v>30375</v>
      </c>
      <c r="AA131">
        <v>42</v>
      </c>
      <c r="AB131">
        <v>54317</v>
      </c>
      <c r="AC131">
        <v>5089</v>
      </c>
      <c r="AD131">
        <v>4751</v>
      </c>
      <c r="AE131">
        <v>343949</v>
      </c>
      <c r="AF131">
        <v>30822</v>
      </c>
      <c r="AG131">
        <v>7595</v>
      </c>
      <c r="AH131">
        <v>9449</v>
      </c>
      <c r="AI131">
        <v>2735</v>
      </c>
      <c r="AJ131">
        <v>496747</v>
      </c>
    </row>
    <row r="132" spans="1:36" hidden="1" x14ac:dyDescent="0.25">
      <c r="A132" t="s">
        <v>454</v>
      </c>
      <c r="B132" t="s">
        <v>92</v>
      </c>
      <c r="D132">
        <v>851</v>
      </c>
      <c r="I132">
        <v>1269</v>
      </c>
      <c r="J132">
        <v>266107</v>
      </c>
      <c r="K132">
        <v>235810</v>
      </c>
      <c r="N132">
        <v>30297</v>
      </c>
      <c r="O132">
        <v>24957</v>
      </c>
      <c r="P132">
        <v>2800</v>
      </c>
      <c r="Q132">
        <v>45808</v>
      </c>
      <c r="R132">
        <v>2891</v>
      </c>
      <c r="S132">
        <v>22766</v>
      </c>
      <c r="T132">
        <v>179752</v>
      </c>
      <c r="U132">
        <v>3483</v>
      </c>
      <c r="V132">
        <v>-2978</v>
      </c>
      <c r="W132">
        <v>176774</v>
      </c>
      <c r="X132">
        <v>12892</v>
      </c>
      <c r="Y132">
        <v>47047</v>
      </c>
      <c r="Z132">
        <v>19651</v>
      </c>
      <c r="AA132">
        <v>2539</v>
      </c>
      <c r="AB132">
        <v>16846</v>
      </c>
      <c r="AC132">
        <v>3743</v>
      </c>
      <c r="AD132">
        <v>3405</v>
      </c>
      <c r="AE132">
        <v>144840</v>
      </c>
      <c r="AF132">
        <v>4779</v>
      </c>
      <c r="AG132">
        <v>1715</v>
      </c>
      <c r="AH132">
        <v>3518</v>
      </c>
      <c r="AI132">
        <v>0</v>
      </c>
      <c r="AJ132">
        <v>235810</v>
      </c>
    </row>
    <row r="133" spans="1:36" hidden="1" x14ac:dyDescent="0.25">
      <c r="A133" t="s">
        <v>455</v>
      </c>
      <c r="B133" t="s">
        <v>92</v>
      </c>
      <c r="D133">
        <v>919</v>
      </c>
      <c r="I133">
        <v>1183</v>
      </c>
      <c r="J133">
        <v>248810</v>
      </c>
      <c r="K133">
        <v>220182</v>
      </c>
      <c r="N133">
        <v>28628</v>
      </c>
      <c r="O133">
        <v>24537</v>
      </c>
      <c r="P133">
        <v>4920</v>
      </c>
      <c r="Q133">
        <v>40660</v>
      </c>
      <c r="R133">
        <v>4433</v>
      </c>
      <c r="S133">
        <v>16396</v>
      </c>
      <c r="T133">
        <v>168848</v>
      </c>
      <c r="U133">
        <v>3163</v>
      </c>
      <c r="V133">
        <v>-3108</v>
      </c>
      <c r="W133">
        <v>165740</v>
      </c>
      <c r="X133">
        <v>14497</v>
      </c>
      <c r="Y133">
        <v>28697</v>
      </c>
      <c r="Z133">
        <v>20146</v>
      </c>
      <c r="AA133">
        <v>2119</v>
      </c>
      <c r="AB133">
        <v>22947</v>
      </c>
      <c r="AC133">
        <v>4426</v>
      </c>
      <c r="AD133">
        <v>4445</v>
      </c>
      <c r="AE133">
        <v>140963</v>
      </c>
      <c r="AF133">
        <v>5106</v>
      </c>
      <c r="AG133">
        <v>1156</v>
      </c>
      <c r="AH133">
        <v>2916</v>
      </c>
      <c r="AI133">
        <v>0</v>
      </c>
      <c r="AJ133">
        <v>220182</v>
      </c>
    </row>
    <row r="134" spans="1:36" hidden="1" x14ac:dyDescent="0.25">
      <c r="A134" t="s">
        <v>456</v>
      </c>
      <c r="B134" t="s">
        <v>92</v>
      </c>
      <c r="D134">
        <v>921</v>
      </c>
      <c r="I134">
        <v>1174</v>
      </c>
      <c r="J134">
        <v>245206</v>
      </c>
      <c r="K134">
        <v>217484</v>
      </c>
      <c r="N134">
        <v>27722</v>
      </c>
      <c r="O134">
        <v>20403</v>
      </c>
      <c r="P134">
        <v>5277</v>
      </c>
      <c r="Q134">
        <v>41005</v>
      </c>
      <c r="R134">
        <v>3255</v>
      </c>
      <c r="S134">
        <v>20388</v>
      </c>
      <c r="T134">
        <v>161889</v>
      </c>
      <c r="U134">
        <v>2801</v>
      </c>
      <c r="V134">
        <v>-2763</v>
      </c>
      <c r="W134">
        <v>159126</v>
      </c>
      <c r="X134">
        <v>13922</v>
      </c>
      <c r="Y134">
        <v>45395</v>
      </c>
      <c r="Z134">
        <v>20394</v>
      </c>
      <c r="AA134">
        <v>2126</v>
      </c>
      <c r="AB134">
        <v>21555</v>
      </c>
      <c r="AC134">
        <v>4121</v>
      </c>
      <c r="AD134">
        <v>3473</v>
      </c>
      <c r="AE134">
        <v>123233</v>
      </c>
      <c r="AF134">
        <v>4779</v>
      </c>
      <c r="AG134">
        <v>1156</v>
      </c>
      <c r="AH134">
        <v>4960</v>
      </c>
      <c r="AI134">
        <v>0</v>
      </c>
      <c r="AJ134">
        <v>217484</v>
      </c>
    </row>
    <row r="135" spans="1:36" hidden="1" x14ac:dyDescent="0.25">
      <c r="A135" t="s">
        <v>457</v>
      </c>
      <c r="B135" t="s">
        <v>92</v>
      </c>
      <c r="D135">
        <v>963</v>
      </c>
      <c r="I135">
        <v>1073</v>
      </c>
      <c r="J135">
        <v>245169</v>
      </c>
      <c r="K135">
        <v>218083</v>
      </c>
      <c r="N135">
        <v>27086</v>
      </c>
      <c r="O135">
        <v>20403</v>
      </c>
      <c r="P135">
        <v>1505</v>
      </c>
      <c r="Q135">
        <v>49514</v>
      </c>
      <c r="R135">
        <v>5412</v>
      </c>
      <c r="S135">
        <v>17042</v>
      </c>
      <c r="T135">
        <v>159281</v>
      </c>
      <c r="U135">
        <v>2547</v>
      </c>
      <c r="V135">
        <v>-2676</v>
      </c>
      <c r="W135">
        <v>156605</v>
      </c>
      <c r="X135">
        <v>12997</v>
      </c>
      <c r="Y135">
        <v>47960</v>
      </c>
      <c r="Z135">
        <v>20378</v>
      </c>
      <c r="AA135">
        <v>2132</v>
      </c>
      <c r="AB135">
        <v>24764</v>
      </c>
      <c r="AC135">
        <v>4228</v>
      </c>
      <c r="AD135">
        <v>4088</v>
      </c>
      <c r="AE135">
        <v>117695</v>
      </c>
      <c r="AF135">
        <v>4804</v>
      </c>
      <c r="AG135">
        <v>1156</v>
      </c>
      <c r="AH135">
        <v>4323</v>
      </c>
      <c r="AI135">
        <v>0</v>
      </c>
      <c r="AJ135">
        <v>218083</v>
      </c>
    </row>
    <row r="136" spans="1:36" hidden="1" x14ac:dyDescent="0.25">
      <c r="A136" t="s">
        <v>458</v>
      </c>
      <c r="B136" t="s">
        <v>92</v>
      </c>
      <c r="D136">
        <v>1038</v>
      </c>
      <c r="I136">
        <v>1086</v>
      </c>
      <c r="J136">
        <v>231423</v>
      </c>
      <c r="K136">
        <v>205191</v>
      </c>
      <c r="N136">
        <v>26232</v>
      </c>
      <c r="O136">
        <v>20403</v>
      </c>
      <c r="P136">
        <v>9827</v>
      </c>
      <c r="Q136">
        <v>41462</v>
      </c>
      <c r="R136">
        <v>3606</v>
      </c>
      <c r="S136">
        <v>12695</v>
      </c>
      <c r="T136">
        <v>153956</v>
      </c>
      <c r="U136">
        <v>2460</v>
      </c>
      <c r="V136">
        <v>-2433</v>
      </c>
      <c r="W136">
        <v>151523</v>
      </c>
      <c r="X136">
        <v>10128</v>
      </c>
      <c r="Y136">
        <v>44266</v>
      </c>
      <c r="Z136">
        <v>15454</v>
      </c>
      <c r="AA136">
        <v>3839</v>
      </c>
      <c r="AB136">
        <v>21505</v>
      </c>
      <c r="AC136">
        <v>3700</v>
      </c>
      <c r="AD136">
        <v>2594</v>
      </c>
      <c r="AE136">
        <v>115547</v>
      </c>
      <c r="AF136">
        <v>4565</v>
      </c>
      <c r="AG136">
        <v>1156</v>
      </c>
      <c r="AH136">
        <v>3469</v>
      </c>
      <c r="AI136">
        <v>0</v>
      </c>
      <c r="AJ136">
        <v>205191</v>
      </c>
    </row>
    <row r="137" spans="1:36" hidden="1" x14ac:dyDescent="0.25">
      <c r="A137" t="s">
        <v>459</v>
      </c>
      <c r="B137" t="s">
        <v>92</v>
      </c>
      <c r="D137">
        <v>922</v>
      </c>
      <c r="I137">
        <v>948</v>
      </c>
      <c r="J137">
        <v>229146</v>
      </c>
      <c r="K137">
        <v>204526</v>
      </c>
      <c r="N137">
        <v>24620</v>
      </c>
      <c r="O137">
        <v>19809</v>
      </c>
      <c r="P137">
        <v>3980</v>
      </c>
      <c r="Q137">
        <v>50191</v>
      </c>
      <c r="R137">
        <v>2536</v>
      </c>
      <c r="S137">
        <v>13702</v>
      </c>
      <c r="T137">
        <v>149976</v>
      </c>
      <c r="U137">
        <v>2390</v>
      </c>
      <c r="V137">
        <v>-2239</v>
      </c>
      <c r="W137">
        <v>147737</v>
      </c>
      <c r="X137">
        <v>8922</v>
      </c>
      <c r="Y137">
        <v>52313</v>
      </c>
      <c r="Z137">
        <v>8361</v>
      </c>
      <c r="AA137">
        <v>2148</v>
      </c>
      <c r="AB137">
        <v>22737</v>
      </c>
      <c r="AC137">
        <v>3726</v>
      </c>
      <c r="AD137">
        <v>3324</v>
      </c>
      <c r="AE137">
        <v>113345</v>
      </c>
      <c r="AF137">
        <v>5621</v>
      </c>
      <c r="AG137">
        <v>569</v>
      </c>
      <c r="AH137">
        <v>3219</v>
      </c>
      <c r="AI137">
        <v>0</v>
      </c>
      <c r="AJ137">
        <v>204526</v>
      </c>
    </row>
    <row r="138" spans="1:36" hidden="1" x14ac:dyDescent="0.25">
      <c r="A138" t="s">
        <v>460</v>
      </c>
      <c r="B138" t="s">
        <v>92</v>
      </c>
      <c r="D138">
        <v>1033</v>
      </c>
      <c r="I138">
        <v>935</v>
      </c>
      <c r="J138">
        <v>229723</v>
      </c>
      <c r="K138">
        <v>206166</v>
      </c>
      <c r="N138">
        <v>23557</v>
      </c>
      <c r="O138">
        <v>19809</v>
      </c>
      <c r="P138">
        <v>3833</v>
      </c>
      <c r="Q138">
        <v>47905</v>
      </c>
      <c r="R138">
        <v>4438</v>
      </c>
      <c r="S138">
        <v>19337</v>
      </c>
      <c r="T138">
        <v>146784</v>
      </c>
      <c r="U138">
        <v>2350</v>
      </c>
      <c r="V138">
        <v>-2249</v>
      </c>
      <c r="W138">
        <v>144535</v>
      </c>
      <c r="X138">
        <v>7471</v>
      </c>
      <c r="Y138">
        <v>47365</v>
      </c>
      <c r="Z138">
        <v>15756</v>
      </c>
      <c r="AA138">
        <v>2156</v>
      </c>
      <c r="AB138">
        <v>19822</v>
      </c>
      <c r="AC138">
        <v>3505</v>
      </c>
      <c r="AD138">
        <v>2656</v>
      </c>
      <c r="AE138">
        <v>116729</v>
      </c>
      <c r="AF138">
        <v>4337</v>
      </c>
      <c r="AG138">
        <v>569</v>
      </c>
      <c r="AH138">
        <v>2254</v>
      </c>
      <c r="AI138">
        <v>0</v>
      </c>
      <c r="AJ138">
        <v>206166</v>
      </c>
    </row>
    <row r="139" spans="1:36" hidden="1" x14ac:dyDescent="0.25">
      <c r="A139" t="s">
        <v>461</v>
      </c>
      <c r="B139" t="s">
        <v>92</v>
      </c>
      <c r="D139">
        <v>1034</v>
      </c>
      <c r="I139">
        <v>898</v>
      </c>
      <c r="J139">
        <v>231222</v>
      </c>
      <c r="K139">
        <v>208631</v>
      </c>
      <c r="N139">
        <v>22591</v>
      </c>
      <c r="O139">
        <v>16598</v>
      </c>
      <c r="P139">
        <v>621</v>
      </c>
      <c r="Q139">
        <v>45515</v>
      </c>
      <c r="R139">
        <v>4205</v>
      </c>
      <c r="S139">
        <v>27788</v>
      </c>
      <c r="T139">
        <v>145837</v>
      </c>
      <c r="U139">
        <v>2393</v>
      </c>
      <c r="V139">
        <v>-2059</v>
      </c>
      <c r="W139">
        <v>143777</v>
      </c>
      <c r="X139">
        <v>7318</v>
      </c>
      <c r="Y139">
        <v>57260</v>
      </c>
      <c r="Z139">
        <v>20192</v>
      </c>
      <c r="AA139">
        <v>2193</v>
      </c>
      <c r="AB139">
        <v>18809</v>
      </c>
      <c r="AC139">
        <v>2947</v>
      </c>
      <c r="AD139">
        <v>2791</v>
      </c>
      <c r="AE139">
        <v>106117</v>
      </c>
      <c r="AF139">
        <v>3749</v>
      </c>
      <c r="AG139">
        <v>856</v>
      </c>
      <c r="AH139">
        <v>3261</v>
      </c>
      <c r="AI139">
        <v>0</v>
      </c>
      <c r="AJ139">
        <v>208631</v>
      </c>
    </row>
    <row r="140" spans="1:36" hidden="1" x14ac:dyDescent="0.25">
      <c r="A140" t="s">
        <v>462</v>
      </c>
      <c r="B140" t="s">
        <v>92</v>
      </c>
      <c r="D140">
        <v>1076</v>
      </c>
      <c r="I140">
        <v>883</v>
      </c>
      <c r="J140">
        <v>211664</v>
      </c>
      <c r="K140">
        <v>193000</v>
      </c>
      <c r="N140">
        <v>18663</v>
      </c>
      <c r="O140">
        <v>14785</v>
      </c>
      <c r="P140">
        <v>4799</v>
      </c>
      <c r="Q140">
        <v>35233</v>
      </c>
      <c r="R140">
        <v>7357</v>
      </c>
      <c r="S140">
        <v>29988</v>
      </c>
      <c r="T140">
        <v>127588</v>
      </c>
      <c r="U140">
        <v>2105</v>
      </c>
      <c r="V140">
        <v>-1782</v>
      </c>
      <c r="W140">
        <v>125807</v>
      </c>
      <c r="X140">
        <v>6456</v>
      </c>
      <c r="Y140">
        <v>35553</v>
      </c>
      <c r="Z140">
        <v>22813</v>
      </c>
      <c r="AA140">
        <v>2173</v>
      </c>
      <c r="AB140">
        <v>19053</v>
      </c>
      <c r="AC140">
        <v>2948</v>
      </c>
      <c r="AD140">
        <v>1680</v>
      </c>
      <c r="AE140">
        <v>109785</v>
      </c>
      <c r="AF140">
        <v>3575</v>
      </c>
      <c r="AG140">
        <v>856</v>
      </c>
      <c r="AH140">
        <v>2212</v>
      </c>
      <c r="AI140">
        <v>0</v>
      </c>
      <c r="AJ140">
        <v>193000</v>
      </c>
    </row>
    <row r="141" spans="1:36" hidden="1" x14ac:dyDescent="0.25">
      <c r="A141" t="s">
        <v>463</v>
      </c>
      <c r="B141" t="s">
        <v>92</v>
      </c>
      <c r="D141">
        <v>926</v>
      </c>
      <c r="I141">
        <v>858</v>
      </c>
      <c r="J141">
        <v>197629</v>
      </c>
      <c r="K141">
        <v>181595</v>
      </c>
      <c r="N141">
        <v>16035</v>
      </c>
      <c r="O141">
        <v>13425</v>
      </c>
      <c r="P141">
        <v>2068</v>
      </c>
      <c r="Q141">
        <v>30100</v>
      </c>
      <c r="R141">
        <v>1841</v>
      </c>
      <c r="S141">
        <v>41305</v>
      </c>
      <c r="T141">
        <v>112581</v>
      </c>
      <c r="U141">
        <v>1897</v>
      </c>
      <c r="V141">
        <v>-1389</v>
      </c>
      <c r="W141">
        <v>111191</v>
      </c>
      <c r="X141">
        <v>9003</v>
      </c>
      <c r="Y141">
        <v>41139</v>
      </c>
      <c r="Z141">
        <v>16639</v>
      </c>
      <c r="AA141">
        <v>1278</v>
      </c>
      <c r="AB141">
        <v>8329</v>
      </c>
      <c r="AC141">
        <v>2868</v>
      </c>
      <c r="AD141">
        <v>3668</v>
      </c>
      <c r="AE141">
        <v>110441</v>
      </c>
      <c r="AF141">
        <v>3767</v>
      </c>
      <c r="AG141">
        <v>456</v>
      </c>
      <c r="AH141">
        <v>2020</v>
      </c>
      <c r="AI141">
        <v>0</v>
      </c>
      <c r="AJ141">
        <v>181595</v>
      </c>
    </row>
    <row r="142" spans="1:36" hidden="1" x14ac:dyDescent="0.25">
      <c r="A142" t="s">
        <v>454</v>
      </c>
      <c r="B142" t="s">
        <v>96</v>
      </c>
      <c r="D142">
        <v>1371</v>
      </c>
      <c r="I142">
        <v>5229</v>
      </c>
      <c r="J142">
        <v>630425</v>
      </c>
      <c r="K142">
        <v>580545</v>
      </c>
      <c r="N142">
        <v>49880</v>
      </c>
      <c r="O142">
        <v>36194</v>
      </c>
      <c r="P142">
        <v>54764</v>
      </c>
      <c r="Q142">
        <v>54826</v>
      </c>
      <c r="R142">
        <v>8841</v>
      </c>
      <c r="S142">
        <v>40272</v>
      </c>
      <c r="T142">
        <v>438464</v>
      </c>
      <c r="U142">
        <v>12483</v>
      </c>
      <c r="V142">
        <v>-9700</v>
      </c>
      <c r="W142">
        <v>428764</v>
      </c>
      <c r="X142">
        <v>36477</v>
      </c>
      <c r="Y142">
        <v>65293</v>
      </c>
      <c r="Z142">
        <v>5480</v>
      </c>
      <c r="AA142">
        <v>1334</v>
      </c>
      <c r="AB142">
        <v>42822</v>
      </c>
      <c r="AC142">
        <v>14065</v>
      </c>
      <c r="AD142">
        <v>14559</v>
      </c>
      <c r="AE142">
        <v>447503</v>
      </c>
      <c r="AF142">
        <v>16405</v>
      </c>
      <c r="AG142">
        <v>4034</v>
      </c>
      <c r="AH142">
        <v>8896</v>
      </c>
      <c r="AI142">
        <v>0</v>
      </c>
      <c r="AJ142">
        <v>580545</v>
      </c>
    </row>
    <row r="143" spans="1:36" hidden="1" x14ac:dyDescent="0.25">
      <c r="A143" t="s">
        <v>455</v>
      </c>
      <c r="B143" t="s">
        <v>96</v>
      </c>
      <c r="D143">
        <v>1523</v>
      </c>
      <c r="I143">
        <v>5198</v>
      </c>
      <c r="J143">
        <v>595698</v>
      </c>
      <c r="K143">
        <v>546174</v>
      </c>
      <c r="N143">
        <v>49524</v>
      </c>
      <c r="O143">
        <v>36194</v>
      </c>
      <c r="P143">
        <v>30361</v>
      </c>
      <c r="Q143">
        <v>53762</v>
      </c>
      <c r="R143">
        <v>12040</v>
      </c>
      <c r="S143">
        <v>35736</v>
      </c>
      <c r="T143">
        <v>420528</v>
      </c>
      <c r="U143">
        <v>13484</v>
      </c>
      <c r="V143">
        <v>-7860</v>
      </c>
      <c r="W143">
        <v>412669</v>
      </c>
      <c r="X143">
        <v>44528</v>
      </c>
      <c r="Y143">
        <v>50946</v>
      </c>
      <c r="Z143">
        <v>6901</v>
      </c>
      <c r="AA143">
        <v>1354</v>
      </c>
      <c r="AB143">
        <v>35923</v>
      </c>
      <c r="AC143">
        <v>14801</v>
      </c>
      <c r="AD143">
        <v>17623</v>
      </c>
      <c r="AE143">
        <v>427449</v>
      </c>
      <c r="AF143">
        <v>21861</v>
      </c>
      <c r="AG143">
        <v>4035</v>
      </c>
      <c r="AH143">
        <v>8532</v>
      </c>
      <c r="AI143">
        <v>0</v>
      </c>
      <c r="AJ143">
        <v>546174</v>
      </c>
    </row>
    <row r="144" spans="1:36" hidden="1" x14ac:dyDescent="0.25">
      <c r="A144" t="s">
        <v>456</v>
      </c>
      <c r="B144" t="s">
        <v>96</v>
      </c>
      <c r="D144">
        <v>1444</v>
      </c>
      <c r="I144">
        <v>4998</v>
      </c>
      <c r="J144">
        <v>585270</v>
      </c>
      <c r="K144">
        <v>537656</v>
      </c>
      <c r="N144">
        <v>47614</v>
      </c>
      <c r="O144">
        <v>30674</v>
      </c>
      <c r="P144">
        <v>30144</v>
      </c>
      <c r="Q144">
        <v>52826</v>
      </c>
      <c r="R144">
        <v>16215</v>
      </c>
      <c r="S144">
        <v>34113</v>
      </c>
      <c r="T144">
        <v>407634</v>
      </c>
      <c r="U144">
        <v>12302</v>
      </c>
      <c r="V144">
        <v>-7002</v>
      </c>
      <c r="W144">
        <v>400632</v>
      </c>
      <c r="X144">
        <v>44871</v>
      </c>
      <c r="Y144">
        <v>54969</v>
      </c>
      <c r="Z144">
        <v>8230</v>
      </c>
      <c r="AA144">
        <v>1375</v>
      </c>
      <c r="AB144">
        <v>42259</v>
      </c>
      <c r="AC144">
        <v>13322</v>
      </c>
      <c r="AD144">
        <v>17883</v>
      </c>
      <c r="AE144">
        <v>409618</v>
      </c>
      <c r="AF144">
        <v>19753</v>
      </c>
      <c r="AG144">
        <v>4042</v>
      </c>
      <c r="AH144">
        <v>12117</v>
      </c>
      <c r="AI144">
        <v>0</v>
      </c>
      <c r="AJ144">
        <v>537656</v>
      </c>
    </row>
    <row r="145" spans="1:36" hidden="1" x14ac:dyDescent="0.25">
      <c r="A145" t="s">
        <v>457</v>
      </c>
      <c r="B145" t="s">
        <v>96</v>
      </c>
      <c r="D145">
        <v>1478</v>
      </c>
      <c r="I145">
        <v>4992</v>
      </c>
      <c r="J145">
        <v>570194</v>
      </c>
      <c r="K145">
        <v>524380</v>
      </c>
      <c r="N145">
        <v>45814</v>
      </c>
      <c r="O145">
        <v>30674</v>
      </c>
      <c r="P145">
        <v>17538</v>
      </c>
      <c r="Q145">
        <v>46086</v>
      </c>
      <c r="R145">
        <v>10587</v>
      </c>
      <c r="S145">
        <v>38901</v>
      </c>
      <c r="T145">
        <v>408530</v>
      </c>
      <c r="U145">
        <v>11567</v>
      </c>
      <c r="V145">
        <v>-8409</v>
      </c>
      <c r="W145">
        <v>400121</v>
      </c>
      <c r="X145">
        <v>50203</v>
      </c>
      <c r="Y145">
        <v>63992</v>
      </c>
      <c r="Z145">
        <v>6703</v>
      </c>
      <c r="AA145">
        <v>1394</v>
      </c>
      <c r="AB145">
        <v>38840</v>
      </c>
      <c r="AC145">
        <v>11501</v>
      </c>
      <c r="AD145">
        <v>13534</v>
      </c>
      <c r="AE145">
        <v>391482</v>
      </c>
      <c r="AF145">
        <v>20454</v>
      </c>
      <c r="AG145">
        <v>4057</v>
      </c>
      <c r="AH145">
        <v>10252</v>
      </c>
      <c r="AI145">
        <v>0</v>
      </c>
      <c r="AJ145">
        <v>524380</v>
      </c>
    </row>
    <row r="146" spans="1:36" hidden="1" x14ac:dyDescent="0.25">
      <c r="A146" t="s">
        <v>458</v>
      </c>
      <c r="B146" t="s">
        <v>96</v>
      </c>
      <c r="D146">
        <v>1898</v>
      </c>
      <c r="I146">
        <v>4960</v>
      </c>
      <c r="J146">
        <v>551351</v>
      </c>
      <c r="K146">
        <v>508595</v>
      </c>
      <c r="N146">
        <v>42756</v>
      </c>
      <c r="O146">
        <v>30674</v>
      </c>
      <c r="P146">
        <v>15145</v>
      </c>
      <c r="Q146">
        <v>53027</v>
      </c>
      <c r="R146">
        <v>10464</v>
      </c>
      <c r="S146">
        <v>32990</v>
      </c>
      <c r="T146">
        <v>385633</v>
      </c>
      <c r="U146">
        <v>9740</v>
      </c>
      <c r="V146">
        <v>-7282</v>
      </c>
      <c r="W146">
        <v>378352</v>
      </c>
      <c r="X146">
        <v>54346</v>
      </c>
      <c r="Y146">
        <v>73101</v>
      </c>
      <c r="Z146">
        <v>5413</v>
      </c>
      <c r="AA146">
        <v>9715</v>
      </c>
      <c r="AB146">
        <v>36440</v>
      </c>
      <c r="AC146">
        <v>9312</v>
      </c>
      <c r="AD146">
        <v>15575</v>
      </c>
      <c r="AE146">
        <v>361841</v>
      </c>
      <c r="AF146">
        <v>20469</v>
      </c>
      <c r="AG146">
        <v>2911</v>
      </c>
      <c r="AH146">
        <v>8333</v>
      </c>
      <c r="AI146">
        <v>0</v>
      </c>
      <c r="AJ146">
        <v>508595</v>
      </c>
    </row>
    <row r="147" spans="1:36" hidden="1" x14ac:dyDescent="0.25">
      <c r="A147" t="s">
        <v>459</v>
      </c>
      <c r="B147" t="s">
        <v>96</v>
      </c>
      <c r="D147">
        <v>1968</v>
      </c>
      <c r="I147">
        <v>4943</v>
      </c>
      <c r="J147">
        <v>528560</v>
      </c>
      <c r="K147">
        <v>486266</v>
      </c>
      <c r="N147">
        <v>42294</v>
      </c>
      <c r="O147">
        <v>26674</v>
      </c>
      <c r="P147">
        <v>7120</v>
      </c>
      <c r="Q147">
        <v>40929</v>
      </c>
      <c r="R147">
        <v>9312</v>
      </c>
      <c r="S147">
        <v>38440</v>
      </c>
      <c r="T147">
        <v>376104</v>
      </c>
      <c r="U147">
        <v>8769</v>
      </c>
      <c r="V147">
        <v>-6503</v>
      </c>
      <c r="W147">
        <v>369601</v>
      </c>
      <c r="X147">
        <v>56287</v>
      </c>
      <c r="Y147">
        <v>73629</v>
      </c>
      <c r="Z147">
        <v>11327</v>
      </c>
      <c r="AA147">
        <v>1434</v>
      </c>
      <c r="AB147">
        <v>40652</v>
      </c>
      <c r="AC147">
        <v>8648</v>
      </c>
      <c r="AD147">
        <v>12889</v>
      </c>
      <c r="AE147">
        <v>340717</v>
      </c>
      <c r="AF147">
        <v>16570</v>
      </c>
      <c r="AG147">
        <v>2903</v>
      </c>
      <c r="AH147">
        <v>11901</v>
      </c>
      <c r="AI147">
        <v>0</v>
      </c>
      <c r="AJ147">
        <v>486266</v>
      </c>
    </row>
    <row r="148" spans="1:36" hidden="1" x14ac:dyDescent="0.25">
      <c r="A148" t="s">
        <v>460</v>
      </c>
      <c r="B148" t="s">
        <v>96</v>
      </c>
      <c r="D148">
        <v>2076</v>
      </c>
      <c r="I148">
        <v>4943</v>
      </c>
      <c r="J148">
        <v>522181</v>
      </c>
      <c r="K148">
        <v>482257</v>
      </c>
      <c r="N148">
        <v>39924</v>
      </c>
      <c r="O148">
        <v>26674</v>
      </c>
      <c r="P148">
        <v>11186</v>
      </c>
      <c r="Q148">
        <v>39170</v>
      </c>
      <c r="R148">
        <v>11828</v>
      </c>
      <c r="S148">
        <v>37325</v>
      </c>
      <c r="T148">
        <v>372675</v>
      </c>
      <c r="U148">
        <v>9516</v>
      </c>
      <c r="V148">
        <v>-5734</v>
      </c>
      <c r="W148">
        <v>366940</v>
      </c>
      <c r="X148">
        <v>48752</v>
      </c>
      <c r="Y148">
        <v>72507</v>
      </c>
      <c r="Z148">
        <v>12677</v>
      </c>
      <c r="AA148">
        <v>1457</v>
      </c>
      <c r="AB148">
        <v>40194</v>
      </c>
      <c r="AC148">
        <v>8154</v>
      </c>
      <c r="AD148">
        <v>10558</v>
      </c>
      <c r="AE148">
        <v>339761</v>
      </c>
      <c r="AF148">
        <v>13819</v>
      </c>
      <c r="AG148">
        <v>2905</v>
      </c>
      <c r="AH148">
        <v>9421</v>
      </c>
      <c r="AI148">
        <v>0</v>
      </c>
      <c r="AJ148">
        <v>482257</v>
      </c>
    </row>
    <row r="149" spans="1:36" hidden="1" x14ac:dyDescent="0.25">
      <c r="A149" t="s">
        <v>461</v>
      </c>
      <c r="B149" t="s">
        <v>96</v>
      </c>
      <c r="D149">
        <v>1675</v>
      </c>
      <c r="I149">
        <v>4982</v>
      </c>
      <c r="J149">
        <v>515553</v>
      </c>
      <c r="K149">
        <v>477735</v>
      </c>
      <c r="N149">
        <v>37819</v>
      </c>
      <c r="O149">
        <v>26674</v>
      </c>
      <c r="P149">
        <v>6993</v>
      </c>
      <c r="Q149">
        <v>55032</v>
      </c>
      <c r="R149">
        <v>5440</v>
      </c>
      <c r="S149">
        <v>36191</v>
      </c>
      <c r="T149">
        <v>371787</v>
      </c>
      <c r="U149">
        <v>6483</v>
      </c>
      <c r="V149">
        <v>-5222</v>
      </c>
      <c r="W149">
        <v>366565</v>
      </c>
      <c r="X149">
        <v>38455</v>
      </c>
      <c r="Y149">
        <v>71103</v>
      </c>
      <c r="Z149">
        <v>4807</v>
      </c>
      <c r="AA149">
        <v>1485</v>
      </c>
      <c r="AB149">
        <v>49572</v>
      </c>
      <c r="AC149">
        <v>8247</v>
      </c>
      <c r="AD149">
        <v>8768</v>
      </c>
      <c r="AE149">
        <v>333639</v>
      </c>
      <c r="AF149">
        <v>12225</v>
      </c>
      <c r="AG149">
        <v>2912</v>
      </c>
      <c r="AH149">
        <v>7129</v>
      </c>
      <c r="AI149">
        <v>0</v>
      </c>
      <c r="AJ149">
        <v>477735</v>
      </c>
    </row>
    <row r="150" spans="1:36" hidden="1" x14ac:dyDescent="0.25">
      <c r="A150" t="s">
        <v>462</v>
      </c>
      <c r="B150" t="s">
        <v>96</v>
      </c>
      <c r="D150">
        <v>1878</v>
      </c>
      <c r="I150">
        <v>4990</v>
      </c>
      <c r="J150">
        <v>506556</v>
      </c>
      <c r="K150">
        <v>470880</v>
      </c>
      <c r="N150">
        <v>35676</v>
      </c>
      <c r="O150">
        <v>26674</v>
      </c>
      <c r="P150">
        <v>14351</v>
      </c>
      <c r="Q150">
        <v>55909</v>
      </c>
      <c r="R150">
        <v>8263</v>
      </c>
      <c r="S150">
        <v>25229</v>
      </c>
      <c r="T150">
        <v>362416</v>
      </c>
      <c r="U150">
        <v>5165</v>
      </c>
      <c r="V150">
        <v>-4960</v>
      </c>
      <c r="W150">
        <v>357456</v>
      </c>
      <c r="X150">
        <v>38267</v>
      </c>
      <c r="Y150">
        <v>74319</v>
      </c>
      <c r="Z150">
        <v>5304</v>
      </c>
      <c r="AA150">
        <v>1511</v>
      </c>
      <c r="AB150">
        <v>46292</v>
      </c>
      <c r="AC150">
        <v>7863</v>
      </c>
      <c r="AD150">
        <v>6379</v>
      </c>
      <c r="AE150">
        <v>327318</v>
      </c>
      <c r="AF150">
        <v>11183</v>
      </c>
      <c r="AG150">
        <v>2901</v>
      </c>
      <c r="AH150">
        <v>4657</v>
      </c>
      <c r="AI150">
        <v>0</v>
      </c>
      <c r="AJ150">
        <v>470880</v>
      </c>
    </row>
    <row r="151" spans="1:36" hidden="1" x14ac:dyDescent="0.25">
      <c r="A151" t="s">
        <v>463</v>
      </c>
      <c r="B151" t="s">
        <v>96</v>
      </c>
      <c r="D151">
        <v>1905</v>
      </c>
      <c r="I151">
        <v>4883</v>
      </c>
      <c r="J151">
        <v>464595</v>
      </c>
      <c r="K151">
        <v>435915</v>
      </c>
      <c r="N151">
        <v>28680</v>
      </c>
      <c r="O151">
        <v>19260</v>
      </c>
      <c r="P151">
        <v>8575</v>
      </c>
      <c r="Q151">
        <v>46301</v>
      </c>
      <c r="R151">
        <v>2501</v>
      </c>
      <c r="S151">
        <v>26153</v>
      </c>
      <c r="T151">
        <v>339406</v>
      </c>
      <c r="U151">
        <v>7537</v>
      </c>
      <c r="V151">
        <v>-4174</v>
      </c>
      <c r="W151">
        <v>335232</v>
      </c>
      <c r="X151">
        <v>38642</v>
      </c>
      <c r="Y151">
        <v>54619</v>
      </c>
      <c r="Z151">
        <v>2084</v>
      </c>
      <c r="AA151">
        <v>678</v>
      </c>
      <c r="AB151">
        <v>41171</v>
      </c>
      <c r="AC151">
        <v>7601</v>
      </c>
      <c r="AD151">
        <v>13368</v>
      </c>
      <c r="AE151">
        <v>324243</v>
      </c>
      <c r="AF151">
        <v>9114</v>
      </c>
      <c r="AG151">
        <v>2206</v>
      </c>
      <c r="AH151">
        <v>7115</v>
      </c>
      <c r="AI151">
        <v>0</v>
      </c>
      <c r="AJ151">
        <v>435915</v>
      </c>
    </row>
    <row r="152" spans="1:36" hidden="1" x14ac:dyDescent="0.25">
      <c r="A152" t="s">
        <v>454</v>
      </c>
      <c r="B152" t="s">
        <v>98</v>
      </c>
      <c r="D152">
        <v>7545</v>
      </c>
      <c r="I152">
        <v>7269</v>
      </c>
      <c r="J152">
        <v>674390</v>
      </c>
      <c r="K152">
        <v>628656</v>
      </c>
      <c r="N152">
        <v>45734</v>
      </c>
      <c r="O152">
        <v>18852</v>
      </c>
      <c r="P152">
        <v>12848</v>
      </c>
      <c r="Q152">
        <v>50114</v>
      </c>
      <c r="R152">
        <v>219</v>
      </c>
      <c r="S152">
        <v>74718</v>
      </c>
      <c r="T152">
        <v>482731</v>
      </c>
      <c r="U152">
        <v>10984</v>
      </c>
      <c r="V152">
        <v>-7562</v>
      </c>
      <c r="W152">
        <v>475169</v>
      </c>
      <c r="X152">
        <v>46506</v>
      </c>
      <c r="Y152">
        <v>34386</v>
      </c>
      <c r="Z152">
        <v>3564</v>
      </c>
      <c r="AA152">
        <v>19</v>
      </c>
      <c r="AB152">
        <v>28992</v>
      </c>
      <c r="AC152">
        <v>11644</v>
      </c>
      <c r="AD152">
        <v>5687</v>
      </c>
      <c r="AE152">
        <v>510744</v>
      </c>
      <c r="AF152">
        <v>50535</v>
      </c>
      <c r="AG152">
        <v>4971</v>
      </c>
      <c r="AH152">
        <v>20387</v>
      </c>
      <c r="AI152">
        <v>0</v>
      </c>
      <c r="AJ152">
        <v>628656</v>
      </c>
    </row>
    <row r="153" spans="1:36" hidden="1" x14ac:dyDescent="0.25">
      <c r="A153" t="s">
        <v>455</v>
      </c>
      <c r="B153" t="s">
        <v>98</v>
      </c>
      <c r="D153">
        <v>10292</v>
      </c>
      <c r="I153">
        <v>7222</v>
      </c>
      <c r="J153">
        <v>651288</v>
      </c>
      <c r="K153">
        <v>607578</v>
      </c>
      <c r="N153">
        <v>43710</v>
      </c>
      <c r="O153">
        <v>18852</v>
      </c>
      <c r="P153">
        <v>13212</v>
      </c>
      <c r="Q153">
        <v>46045</v>
      </c>
      <c r="R153">
        <v>299</v>
      </c>
      <c r="S153">
        <v>75629</v>
      </c>
      <c r="T153">
        <v>472073</v>
      </c>
      <c r="U153">
        <v>10388</v>
      </c>
      <c r="V153">
        <v>-6670</v>
      </c>
      <c r="W153">
        <v>465403</v>
      </c>
      <c r="X153">
        <v>33186</v>
      </c>
      <c r="Y153">
        <v>26757</v>
      </c>
      <c r="Z153">
        <v>2878</v>
      </c>
      <c r="AA153">
        <v>28</v>
      </c>
      <c r="AB153">
        <v>27099</v>
      </c>
      <c r="AC153">
        <v>13487</v>
      </c>
      <c r="AD153">
        <v>5628</v>
      </c>
      <c r="AE153">
        <v>507833</v>
      </c>
      <c r="AF153">
        <v>42421</v>
      </c>
      <c r="AG153">
        <v>4969</v>
      </c>
      <c r="AH153">
        <v>18130</v>
      </c>
      <c r="AI153">
        <v>0</v>
      </c>
      <c r="AJ153">
        <v>607578</v>
      </c>
    </row>
    <row r="154" spans="1:36" hidden="1" x14ac:dyDescent="0.25">
      <c r="A154" t="s">
        <v>456</v>
      </c>
      <c r="B154" t="s">
        <v>98</v>
      </c>
      <c r="D154">
        <v>10562</v>
      </c>
      <c r="I154">
        <v>7125</v>
      </c>
      <c r="J154">
        <v>622178</v>
      </c>
      <c r="K154">
        <v>580385</v>
      </c>
      <c r="N154">
        <v>41793</v>
      </c>
      <c r="O154">
        <v>18852</v>
      </c>
      <c r="P154">
        <v>13552</v>
      </c>
      <c r="Q154">
        <v>37868</v>
      </c>
      <c r="R154">
        <v>324</v>
      </c>
      <c r="S154">
        <v>72636</v>
      </c>
      <c r="T154">
        <v>460471</v>
      </c>
      <c r="U154">
        <v>8226</v>
      </c>
      <c r="V154">
        <v>-6342</v>
      </c>
      <c r="W154">
        <v>454128</v>
      </c>
      <c r="X154">
        <v>25861</v>
      </c>
      <c r="Y154">
        <v>14629</v>
      </c>
      <c r="Z154">
        <v>3494</v>
      </c>
      <c r="AA154">
        <v>29</v>
      </c>
      <c r="AB154">
        <v>29067</v>
      </c>
      <c r="AC154">
        <v>11362</v>
      </c>
      <c r="AD154">
        <v>5413</v>
      </c>
      <c r="AE154">
        <v>501583</v>
      </c>
      <c r="AF154">
        <v>31354</v>
      </c>
      <c r="AG154">
        <v>4905</v>
      </c>
      <c r="AH154">
        <v>16593</v>
      </c>
      <c r="AI154">
        <v>0</v>
      </c>
      <c r="AJ154">
        <v>580385</v>
      </c>
    </row>
    <row r="155" spans="1:36" hidden="1" x14ac:dyDescent="0.25">
      <c r="A155" t="s">
        <v>457</v>
      </c>
      <c r="B155" t="s">
        <v>98</v>
      </c>
      <c r="D155">
        <v>10543</v>
      </c>
      <c r="I155">
        <v>7327</v>
      </c>
      <c r="J155">
        <v>596694</v>
      </c>
      <c r="K155">
        <v>556136</v>
      </c>
      <c r="N155">
        <v>40558</v>
      </c>
      <c r="O155">
        <v>18852</v>
      </c>
      <c r="P155">
        <v>12582</v>
      </c>
      <c r="Q155">
        <v>30990</v>
      </c>
      <c r="R155">
        <v>359</v>
      </c>
      <c r="S155">
        <v>66715</v>
      </c>
      <c r="T155">
        <v>448469</v>
      </c>
      <c r="U155">
        <v>5341</v>
      </c>
      <c r="V155">
        <v>-5547</v>
      </c>
      <c r="W155">
        <v>442922</v>
      </c>
      <c r="X155">
        <v>25126</v>
      </c>
      <c r="Y155">
        <v>20030</v>
      </c>
      <c r="Z155">
        <v>4519</v>
      </c>
      <c r="AA155">
        <v>34</v>
      </c>
      <c r="AB155">
        <v>25857</v>
      </c>
      <c r="AC155">
        <v>9624</v>
      </c>
      <c r="AD155">
        <v>5197</v>
      </c>
      <c r="AE155">
        <v>478789</v>
      </c>
      <c r="AF155">
        <v>26636</v>
      </c>
      <c r="AG155">
        <v>4223</v>
      </c>
      <c r="AH155">
        <v>15890</v>
      </c>
      <c r="AI155">
        <v>0</v>
      </c>
      <c r="AJ155">
        <v>556136</v>
      </c>
    </row>
    <row r="156" spans="1:36" hidden="1" x14ac:dyDescent="0.25">
      <c r="A156" t="s">
        <v>458</v>
      </c>
      <c r="B156" t="s">
        <v>98</v>
      </c>
      <c r="D156">
        <v>7850</v>
      </c>
      <c r="I156">
        <v>7548</v>
      </c>
      <c r="J156">
        <v>591994</v>
      </c>
      <c r="K156">
        <v>553367</v>
      </c>
      <c r="N156">
        <v>38627</v>
      </c>
      <c r="O156">
        <v>18852</v>
      </c>
      <c r="P156">
        <v>12286</v>
      </c>
      <c r="Q156">
        <v>24968</v>
      </c>
      <c r="R156">
        <v>325</v>
      </c>
      <c r="S156">
        <v>68933</v>
      </c>
      <c r="T156">
        <v>438628</v>
      </c>
      <c r="U156">
        <v>4299</v>
      </c>
      <c r="V156">
        <v>-5630</v>
      </c>
      <c r="W156">
        <v>432998</v>
      </c>
      <c r="X156">
        <v>36874</v>
      </c>
      <c r="Y156">
        <v>21730</v>
      </c>
      <c r="Z156">
        <v>6701</v>
      </c>
      <c r="AA156">
        <v>9901</v>
      </c>
      <c r="AB156">
        <v>25820</v>
      </c>
      <c r="AC156">
        <v>7517</v>
      </c>
      <c r="AD156">
        <v>5079</v>
      </c>
      <c r="AE156">
        <v>454740</v>
      </c>
      <c r="AF156">
        <v>34235</v>
      </c>
      <c r="AG156">
        <v>4223</v>
      </c>
      <c r="AH156">
        <v>13972</v>
      </c>
      <c r="AI156">
        <v>0</v>
      </c>
      <c r="AJ156">
        <v>553367</v>
      </c>
    </row>
    <row r="157" spans="1:36" hidden="1" x14ac:dyDescent="0.25">
      <c r="A157" t="s">
        <v>459</v>
      </c>
      <c r="B157" t="s">
        <v>98</v>
      </c>
      <c r="D157">
        <v>10350</v>
      </c>
      <c r="I157">
        <v>7967</v>
      </c>
      <c r="J157">
        <v>564193</v>
      </c>
      <c r="K157">
        <v>527253</v>
      </c>
      <c r="N157">
        <v>36940</v>
      </c>
      <c r="O157">
        <v>18852</v>
      </c>
      <c r="P157">
        <v>12569</v>
      </c>
      <c r="Q157">
        <v>17462</v>
      </c>
      <c r="R157">
        <v>562</v>
      </c>
      <c r="S157">
        <v>74063</v>
      </c>
      <c r="T157">
        <v>420748</v>
      </c>
      <c r="U157">
        <v>3791</v>
      </c>
      <c r="V157">
        <v>-5825</v>
      </c>
      <c r="W157">
        <v>414923</v>
      </c>
      <c r="X157">
        <v>26060</v>
      </c>
      <c r="Y157">
        <v>10601</v>
      </c>
      <c r="Z157">
        <v>7092</v>
      </c>
      <c r="AA157">
        <v>52</v>
      </c>
      <c r="AB157">
        <v>26674</v>
      </c>
      <c r="AC157">
        <v>6635</v>
      </c>
      <c r="AD157">
        <v>4241</v>
      </c>
      <c r="AE157">
        <v>457890</v>
      </c>
      <c r="AF157">
        <v>24718</v>
      </c>
      <c r="AG157">
        <v>4234</v>
      </c>
      <c r="AH157">
        <v>12247</v>
      </c>
      <c r="AI157">
        <v>0</v>
      </c>
      <c r="AJ157">
        <v>527253</v>
      </c>
    </row>
    <row r="158" spans="1:36" hidden="1" x14ac:dyDescent="0.25">
      <c r="A158" t="s">
        <v>460</v>
      </c>
      <c r="B158" t="s">
        <v>98</v>
      </c>
      <c r="D158">
        <v>9744</v>
      </c>
      <c r="I158">
        <v>7848</v>
      </c>
      <c r="J158">
        <v>551422</v>
      </c>
      <c r="K158">
        <v>515624</v>
      </c>
      <c r="N158">
        <v>35798</v>
      </c>
      <c r="O158">
        <v>18852</v>
      </c>
      <c r="P158">
        <v>12627</v>
      </c>
      <c r="Q158">
        <v>17170</v>
      </c>
      <c r="R158">
        <v>707</v>
      </c>
      <c r="S158">
        <v>71062</v>
      </c>
      <c r="T158">
        <v>414562</v>
      </c>
      <c r="U158">
        <v>5283</v>
      </c>
      <c r="V158">
        <v>-7310</v>
      </c>
      <c r="W158">
        <v>407251</v>
      </c>
      <c r="X158">
        <v>24819</v>
      </c>
      <c r="Y158">
        <v>8317</v>
      </c>
      <c r="Z158">
        <v>6059</v>
      </c>
      <c r="AA158">
        <v>63</v>
      </c>
      <c r="AB158">
        <v>22066</v>
      </c>
      <c r="AC158">
        <v>5970</v>
      </c>
      <c r="AD158">
        <v>3908</v>
      </c>
      <c r="AE158">
        <v>456418</v>
      </c>
      <c r="AF158">
        <v>22478</v>
      </c>
      <c r="AG158">
        <v>4234</v>
      </c>
      <c r="AH158">
        <v>11035</v>
      </c>
      <c r="AI158">
        <v>0</v>
      </c>
      <c r="AJ158">
        <v>515624</v>
      </c>
    </row>
    <row r="159" spans="1:36" hidden="1" x14ac:dyDescent="0.25">
      <c r="A159" t="s">
        <v>461</v>
      </c>
      <c r="B159" t="s">
        <v>98</v>
      </c>
      <c r="D159">
        <v>9874</v>
      </c>
      <c r="I159">
        <v>8096</v>
      </c>
      <c r="J159">
        <v>552539</v>
      </c>
      <c r="K159">
        <v>517058</v>
      </c>
      <c r="N159">
        <v>35481</v>
      </c>
      <c r="O159">
        <v>18852</v>
      </c>
      <c r="P159">
        <v>12384</v>
      </c>
      <c r="Q159">
        <v>12601</v>
      </c>
      <c r="R159">
        <v>621</v>
      </c>
      <c r="S159">
        <v>73410</v>
      </c>
      <c r="T159">
        <v>413028</v>
      </c>
      <c r="U159">
        <v>5299</v>
      </c>
      <c r="V159">
        <v>-7109</v>
      </c>
      <c r="W159">
        <v>405919</v>
      </c>
      <c r="X159">
        <v>29445</v>
      </c>
      <c r="Y159">
        <v>10246</v>
      </c>
      <c r="Z159">
        <v>7415</v>
      </c>
      <c r="AA159">
        <v>59</v>
      </c>
      <c r="AB159">
        <v>20589</v>
      </c>
      <c r="AC159">
        <v>5816</v>
      </c>
      <c r="AD159">
        <v>7945</v>
      </c>
      <c r="AE159">
        <v>457792</v>
      </c>
      <c r="AF159">
        <v>20607</v>
      </c>
      <c r="AG159">
        <v>3715</v>
      </c>
      <c r="AH159">
        <v>11155</v>
      </c>
      <c r="AI159">
        <v>0</v>
      </c>
      <c r="AJ159">
        <v>517058</v>
      </c>
    </row>
    <row r="160" spans="1:36" hidden="1" x14ac:dyDescent="0.25">
      <c r="A160" t="s">
        <v>462</v>
      </c>
      <c r="B160" t="s">
        <v>98</v>
      </c>
      <c r="D160">
        <v>8222</v>
      </c>
      <c r="I160">
        <v>8195</v>
      </c>
      <c r="J160">
        <v>521196</v>
      </c>
      <c r="K160">
        <v>486935</v>
      </c>
      <c r="N160">
        <v>34261</v>
      </c>
      <c r="O160">
        <v>18852</v>
      </c>
      <c r="P160">
        <v>12170</v>
      </c>
      <c r="Q160">
        <v>7678</v>
      </c>
      <c r="R160">
        <v>675</v>
      </c>
      <c r="S160">
        <v>69835</v>
      </c>
      <c r="T160">
        <v>387930</v>
      </c>
      <c r="U160">
        <v>5721</v>
      </c>
      <c r="V160">
        <v>-6917</v>
      </c>
      <c r="W160">
        <v>381012</v>
      </c>
      <c r="X160">
        <v>33219</v>
      </c>
      <c r="Y160">
        <v>9191</v>
      </c>
      <c r="Z160">
        <v>6038</v>
      </c>
      <c r="AA160">
        <v>523</v>
      </c>
      <c r="AB160">
        <v>21104</v>
      </c>
      <c r="AC160">
        <v>5884</v>
      </c>
      <c r="AD160">
        <v>9951</v>
      </c>
      <c r="AE160">
        <v>427387</v>
      </c>
      <c r="AF160">
        <v>22306</v>
      </c>
      <c r="AG160">
        <v>3715</v>
      </c>
      <c r="AH160">
        <v>9907</v>
      </c>
      <c r="AI160">
        <v>0</v>
      </c>
      <c r="AJ160">
        <v>486935</v>
      </c>
    </row>
    <row r="161" spans="1:36" hidden="1" x14ac:dyDescent="0.25">
      <c r="A161" t="s">
        <v>463</v>
      </c>
      <c r="B161" t="s">
        <v>98</v>
      </c>
      <c r="D161">
        <v>11464</v>
      </c>
      <c r="I161">
        <v>8194</v>
      </c>
      <c r="J161">
        <v>494295</v>
      </c>
      <c r="K161">
        <v>460912</v>
      </c>
      <c r="N161">
        <v>33383</v>
      </c>
      <c r="O161">
        <v>18852</v>
      </c>
      <c r="P161">
        <v>12855</v>
      </c>
      <c r="Q161">
        <v>7008</v>
      </c>
      <c r="R161">
        <v>872</v>
      </c>
      <c r="S161">
        <v>72645</v>
      </c>
      <c r="T161">
        <v>356440</v>
      </c>
      <c r="U161">
        <v>5568</v>
      </c>
      <c r="V161">
        <v>-6249</v>
      </c>
      <c r="W161">
        <v>350191</v>
      </c>
      <c r="X161">
        <v>30841</v>
      </c>
      <c r="Y161">
        <v>3043</v>
      </c>
      <c r="Z161">
        <v>3915</v>
      </c>
      <c r="AA161">
        <v>89</v>
      </c>
      <c r="AB161">
        <v>16743</v>
      </c>
      <c r="AC161">
        <v>5982</v>
      </c>
      <c r="AD161">
        <v>13226</v>
      </c>
      <c r="AE161">
        <v>418839</v>
      </c>
      <c r="AF161">
        <v>17976</v>
      </c>
      <c r="AG161">
        <v>3714</v>
      </c>
      <c r="AH161">
        <v>9051</v>
      </c>
      <c r="AI161">
        <v>0</v>
      </c>
      <c r="AJ161">
        <v>460912</v>
      </c>
    </row>
    <row r="162" spans="1:36" hidden="1" x14ac:dyDescent="0.25">
      <c r="A162" t="s">
        <v>454</v>
      </c>
      <c r="B162" t="s">
        <v>102</v>
      </c>
      <c r="D162">
        <v>3621</v>
      </c>
      <c r="I162">
        <v>8893</v>
      </c>
      <c r="J162">
        <v>849482</v>
      </c>
      <c r="K162">
        <v>717854</v>
      </c>
      <c r="N162">
        <v>131628</v>
      </c>
      <c r="O162">
        <v>35225</v>
      </c>
      <c r="P162">
        <v>27141</v>
      </c>
      <c r="Q162">
        <v>80127</v>
      </c>
      <c r="R162">
        <v>24047</v>
      </c>
      <c r="S162">
        <v>112473</v>
      </c>
      <c r="T162">
        <v>518642</v>
      </c>
      <c r="U162">
        <v>5999</v>
      </c>
      <c r="V162">
        <v>-6128</v>
      </c>
      <c r="W162">
        <v>512514</v>
      </c>
      <c r="X162">
        <v>80543</v>
      </c>
      <c r="Y162">
        <v>50620</v>
      </c>
      <c r="Z162">
        <v>102553</v>
      </c>
      <c r="AA162">
        <v>0</v>
      </c>
      <c r="AB162">
        <v>84703</v>
      </c>
      <c r="AC162">
        <v>9419</v>
      </c>
      <c r="AD162">
        <v>9681</v>
      </c>
      <c r="AE162">
        <v>454661</v>
      </c>
      <c r="AF162">
        <v>25317</v>
      </c>
      <c r="AG162">
        <v>45029</v>
      </c>
      <c r="AH162">
        <v>49025</v>
      </c>
      <c r="AI162">
        <v>1317</v>
      </c>
      <c r="AJ162">
        <v>717854</v>
      </c>
    </row>
    <row r="163" spans="1:36" hidden="1" x14ac:dyDescent="0.25">
      <c r="A163" t="s">
        <v>455</v>
      </c>
      <c r="B163" t="s">
        <v>102</v>
      </c>
      <c r="D163">
        <v>3506</v>
      </c>
      <c r="I163">
        <v>8573</v>
      </c>
      <c r="J163">
        <v>781279</v>
      </c>
      <c r="K163">
        <v>654149</v>
      </c>
      <c r="N163">
        <v>127130</v>
      </c>
      <c r="O163">
        <v>35172</v>
      </c>
      <c r="P163">
        <v>27429</v>
      </c>
      <c r="Q163">
        <v>63434</v>
      </c>
      <c r="R163">
        <v>6053</v>
      </c>
      <c r="S163">
        <v>129420</v>
      </c>
      <c r="T163">
        <v>475606</v>
      </c>
      <c r="U163">
        <v>6467</v>
      </c>
      <c r="V163">
        <v>-6017</v>
      </c>
      <c r="W163">
        <v>469589</v>
      </c>
      <c r="X163">
        <v>71981</v>
      </c>
      <c r="Y163">
        <v>57582</v>
      </c>
      <c r="Z163">
        <v>101680</v>
      </c>
      <c r="AA163">
        <v>50</v>
      </c>
      <c r="AB163">
        <v>61825</v>
      </c>
      <c r="AC163">
        <v>8739</v>
      </c>
      <c r="AD163">
        <v>9402</v>
      </c>
      <c r="AE163">
        <v>409045</v>
      </c>
      <c r="AF163">
        <v>23967</v>
      </c>
      <c r="AG163">
        <v>43386</v>
      </c>
      <c r="AH163">
        <v>46267</v>
      </c>
      <c r="AI163">
        <v>1274</v>
      </c>
      <c r="AJ163">
        <v>654149</v>
      </c>
    </row>
    <row r="164" spans="1:36" hidden="1" x14ac:dyDescent="0.25">
      <c r="A164" t="s">
        <v>456</v>
      </c>
      <c r="B164" t="s">
        <v>102</v>
      </c>
      <c r="D164">
        <v>3113</v>
      </c>
      <c r="I164">
        <v>8742</v>
      </c>
      <c r="J164">
        <v>732470</v>
      </c>
      <c r="K164">
        <v>610005</v>
      </c>
      <c r="N164">
        <v>122465</v>
      </c>
      <c r="O164">
        <v>35172</v>
      </c>
      <c r="P164">
        <v>7860</v>
      </c>
      <c r="Q164">
        <v>63215</v>
      </c>
      <c r="R164">
        <v>8079</v>
      </c>
      <c r="S164">
        <v>112613</v>
      </c>
      <c r="T164">
        <v>466546</v>
      </c>
      <c r="U164">
        <v>5012</v>
      </c>
      <c r="V164">
        <v>-5793</v>
      </c>
      <c r="W164">
        <v>460753</v>
      </c>
      <c r="X164">
        <v>67879</v>
      </c>
      <c r="Y164">
        <v>49594</v>
      </c>
      <c r="Z164">
        <v>104031</v>
      </c>
      <c r="AA164">
        <v>136</v>
      </c>
      <c r="AB164">
        <v>54958</v>
      </c>
      <c r="AC164">
        <v>8118</v>
      </c>
      <c r="AD164">
        <v>8875</v>
      </c>
      <c r="AE164">
        <v>381947</v>
      </c>
      <c r="AF164">
        <v>19339</v>
      </c>
      <c r="AG164">
        <v>43387</v>
      </c>
      <c r="AH164">
        <v>41654</v>
      </c>
      <c r="AI164">
        <v>1218</v>
      </c>
      <c r="AJ164">
        <v>610005</v>
      </c>
    </row>
    <row r="165" spans="1:36" hidden="1" x14ac:dyDescent="0.25">
      <c r="A165" t="s">
        <v>457</v>
      </c>
      <c r="B165" t="s">
        <v>102</v>
      </c>
      <c r="D165">
        <v>2852</v>
      </c>
      <c r="I165">
        <v>8275</v>
      </c>
      <c r="J165">
        <v>723518</v>
      </c>
      <c r="K165">
        <v>605552</v>
      </c>
      <c r="N165">
        <v>117965</v>
      </c>
      <c r="O165">
        <v>35172</v>
      </c>
      <c r="P165">
        <v>15834</v>
      </c>
      <c r="Q165">
        <v>56675</v>
      </c>
      <c r="R165">
        <v>10265</v>
      </c>
      <c r="S165">
        <v>99162</v>
      </c>
      <c r="T165">
        <v>465425</v>
      </c>
      <c r="U165">
        <v>3946</v>
      </c>
      <c r="V165">
        <v>-5280</v>
      </c>
      <c r="W165">
        <v>460145</v>
      </c>
      <c r="X165">
        <v>70304</v>
      </c>
      <c r="Y165">
        <v>47940</v>
      </c>
      <c r="Z165">
        <v>103254</v>
      </c>
      <c r="AA165">
        <v>122</v>
      </c>
      <c r="AB165">
        <v>46729</v>
      </c>
      <c r="AC165">
        <v>8303</v>
      </c>
      <c r="AD165">
        <v>8365</v>
      </c>
      <c r="AE165">
        <v>387298</v>
      </c>
      <c r="AF165">
        <v>19235</v>
      </c>
      <c r="AG165">
        <v>11607</v>
      </c>
      <c r="AH165">
        <v>68979</v>
      </c>
      <c r="AI165">
        <v>1170</v>
      </c>
      <c r="AJ165">
        <v>605552</v>
      </c>
    </row>
    <row r="166" spans="1:36" hidden="1" x14ac:dyDescent="0.25">
      <c r="A166" t="s">
        <v>458</v>
      </c>
      <c r="B166" t="s">
        <v>102</v>
      </c>
      <c r="D166">
        <v>4216</v>
      </c>
      <c r="I166">
        <v>8411</v>
      </c>
      <c r="J166">
        <v>699033</v>
      </c>
      <c r="K166">
        <v>585608</v>
      </c>
      <c r="N166">
        <v>113425</v>
      </c>
      <c r="O166">
        <v>35172</v>
      </c>
      <c r="P166">
        <v>11476</v>
      </c>
      <c r="Q166">
        <v>69925</v>
      </c>
      <c r="R166">
        <v>13050</v>
      </c>
      <c r="S166">
        <v>104626</v>
      </c>
      <c r="T166">
        <v>420524</v>
      </c>
      <c r="U166">
        <v>3818</v>
      </c>
      <c r="V166">
        <v>-4771</v>
      </c>
      <c r="W166">
        <v>415752</v>
      </c>
      <c r="X166">
        <v>70517</v>
      </c>
      <c r="Y166">
        <v>61294</v>
      </c>
      <c r="Z166">
        <v>106269</v>
      </c>
      <c r="AA166">
        <v>8</v>
      </c>
      <c r="AB166">
        <v>34007</v>
      </c>
      <c r="AC166">
        <v>6144</v>
      </c>
      <c r="AD166">
        <v>8029</v>
      </c>
      <c r="AE166">
        <v>358404</v>
      </c>
      <c r="AF166">
        <v>23775</v>
      </c>
      <c r="AG166">
        <v>11609</v>
      </c>
      <c r="AH166">
        <v>64483</v>
      </c>
      <c r="AI166">
        <v>1129</v>
      </c>
      <c r="AJ166">
        <v>585608</v>
      </c>
    </row>
    <row r="167" spans="1:36" hidden="1" x14ac:dyDescent="0.25">
      <c r="A167" t="s">
        <v>459</v>
      </c>
      <c r="B167" t="s">
        <v>102</v>
      </c>
      <c r="D167">
        <v>3026</v>
      </c>
      <c r="I167">
        <v>7282</v>
      </c>
      <c r="J167">
        <v>671354</v>
      </c>
      <c r="K167">
        <v>561454</v>
      </c>
      <c r="N167">
        <v>109899</v>
      </c>
      <c r="O167">
        <v>35172</v>
      </c>
      <c r="P167">
        <v>4709</v>
      </c>
      <c r="Q167">
        <v>65183</v>
      </c>
      <c r="R167">
        <v>7215</v>
      </c>
      <c r="S167">
        <v>104673</v>
      </c>
      <c r="T167">
        <v>410546</v>
      </c>
      <c r="U167">
        <v>2665</v>
      </c>
      <c r="V167">
        <v>-4397</v>
      </c>
      <c r="W167">
        <v>406148</v>
      </c>
      <c r="X167">
        <v>71795</v>
      </c>
      <c r="Y167">
        <v>68284</v>
      </c>
      <c r="Z167">
        <v>110868</v>
      </c>
      <c r="AA167">
        <v>6</v>
      </c>
      <c r="AB167">
        <v>42858</v>
      </c>
      <c r="AC167">
        <v>4750</v>
      </c>
      <c r="AD167">
        <v>8681</v>
      </c>
      <c r="AE167">
        <v>318919</v>
      </c>
      <c r="AF167">
        <v>20519</v>
      </c>
      <c r="AG167">
        <v>9151</v>
      </c>
      <c r="AH167">
        <v>64059</v>
      </c>
      <c r="AI167">
        <v>1032</v>
      </c>
      <c r="AJ167">
        <v>561454</v>
      </c>
    </row>
    <row r="168" spans="1:36" hidden="1" x14ac:dyDescent="0.25">
      <c r="A168" t="s">
        <v>460</v>
      </c>
      <c r="B168" t="s">
        <v>102</v>
      </c>
      <c r="D168">
        <v>3204</v>
      </c>
      <c r="I168">
        <v>7220</v>
      </c>
      <c r="J168">
        <v>623739</v>
      </c>
      <c r="K168">
        <v>519263</v>
      </c>
      <c r="N168">
        <v>104475</v>
      </c>
      <c r="O168">
        <v>35109</v>
      </c>
      <c r="P168">
        <v>4814</v>
      </c>
      <c r="Q168">
        <v>57270</v>
      </c>
      <c r="R168">
        <v>14962</v>
      </c>
      <c r="S168">
        <v>98072</v>
      </c>
      <c r="T168">
        <v>391824</v>
      </c>
      <c r="U168">
        <v>2359</v>
      </c>
      <c r="V168">
        <v>-4049</v>
      </c>
      <c r="W168">
        <v>387775</v>
      </c>
      <c r="X168">
        <v>49269</v>
      </c>
      <c r="Y168">
        <v>57307</v>
      </c>
      <c r="Z168">
        <v>83894</v>
      </c>
      <c r="AA168">
        <v>2</v>
      </c>
      <c r="AB168">
        <v>37122</v>
      </c>
      <c r="AC168">
        <v>3375</v>
      </c>
      <c r="AD168">
        <v>8072</v>
      </c>
      <c r="AE168">
        <v>321634</v>
      </c>
      <c r="AF168">
        <v>19304</v>
      </c>
      <c r="AG168">
        <v>9152</v>
      </c>
      <c r="AH168">
        <v>58761</v>
      </c>
      <c r="AI168">
        <v>963</v>
      </c>
      <c r="AJ168">
        <v>519263</v>
      </c>
    </row>
    <row r="169" spans="1:36" hidden="1" x14ac:dyDescent="0.25">
      <c r="A169" t="s">
        <v>461</v>
      </c>
      <c r="B169" t="s">
        <v>102</v>
      </c>
      <c r="D169">
        <v>3277</v>
      </c>
      <c r="I169">
        <v>7265</v>
      </c>
      <c r="J169">
        <v>615270</v>
      </c>
      <c r="K169">
        <v>516684</v>
      </c>
      <c r="N169">
        <v>98586</v>
      </c>
      <c r="O169">
        <v>35109</v>
      </c>
      <c r="P169">
        <v>8999</v>
      </c>
      <c r="Q169">
        <v>58126</v>
      </c>
      <c r="R169">
        <v>14405</v>
      </c>
      <c r="S169">
        <v>124013</v>
      </c>
      <c r="T169">
        <v>365743</v>
      </c>
      <c r="U169">
        <v>2442</v>
      </c>
      <c r="V169">
        <v>-3927</v>
      </c>
      <c r="W169">
        <v>361815</v>
      </c>
      <c r="X169">
        <v>35820</v>
      </c>
      <c r="Y169">
        <v>60349</v>
      </c>
      <c r="Z169">
        <v>77649</v>
      </c>
      <c r="AA169">
        <v>223</v>
      </c>
      <c r="AB169">
        <v>32731</v>
      </c>
      <c r="AC169">
        <v>3369</v>
      </c>
      <c r="AD169">
        <v>7253</v>
      </c>
      <c r="AE169">
        <v>328914</v>
      </c>
      <c r="AF169">
        <v>16818</v>
      </c>
      <c r="AG169">
        <v>9156</v>
      </c>
      <c r="AH169">
        <v>52958</v>
      </c>
      <c r="AI169">
        <v>884</v>
      </c>
      <c r="AJ169">
        <v>516684</v>
      </c>
    </row>
    <row r="170" spans="1:36" hidden="1" x14ac:dyDescent="0.25">
      <c r="A170" t="s">
        <v>462</v>
      </c>
      <c r="B170" t="s">
        <v>102</v>
      </c>
      <c r="D170">
        <v>3579</v>
      </c>
      <c r="I170">
        <v>7224</v>
      </c>
      <c r="J170">
        <v>568811</v>
      </c>
      <c r="K170">
        <v>475756</v>
      </c>
      <c r="N170">
        <v>93056</v>
      </c>
      <c r="O170">
        <v>35109</v>
      </c>
      <c r="P170">
        <v>4909</v>
      </c>
      <c r="Q170">
        <v>39520</v>
      </c>
      <c r="R170">
        <v>31065</v>
      </c>
      <c r="S170">
        <v>102670</v>
      </c>
      <c r="T170">
        <v>347341</v>
      </c>
      <c r="U170">
        <v>2294</v>
      </c>
      <c r="V170">
        <v>-3736</v>
      </c>
      <c r="W170">
        <v>343606</v>
      </c>
      <c r="X170">
        <v>34724</v>
      </c>
      <c r="Y170">
        <v>45606</v>
      </c>
      <c r="Z170">
        <v>66853</v>
      </c>
      <c r="AA170">
        <v>1</v>
      </c>
      <c r="AB170">
        <v>33680</v>
      </c>
      <c r="AC170">
        <v>3098</v>
      </c>
      <c r="AD170">
        <v>5808</v>
      </c>
      <c r="AE170">
        <v>314753</v>
      </c>
      <c r="AF170">
        <v>14864</v>
      </c>
      <c r="AG170">
        <v>9156</v>
      </c>
      <c r="AH170">
        <v>47469</v>
      </c>
      <c r="AI170">
        <v>845</v>
      </c>
      <c r="AJ170">
        <v>475756</v>
      </c>
    </row>
    <row r="171" spans="1:36" hidden="1" x14ac:dyDescent="0.25">
      <c r="A171" t="s">
        <v>463</v>
      </c>
      <c r="B171" t="s">
        <v>102</v>
      </c>
      <c r="D171">
        <v>3303</v>
      </c>
      <c r="I171">
        <v>7106</v>
      </c>
      <c r="J171">
        <v>541635</v>
      </c>
      <c r="K171">
        <v>453251</v>
      </c>
      <c r="N171">
        <v>88384</v>
      </c>
      <c r="O171">
        <v>35109</v>
      </c>
      <c r="P171">
        <v>3395</v>
      </c>
      <c r="Q171">
        <v>51058</v>
      </c>
      <c r="R171">
        <v>26570</v>
      </c>
      <c r="S171">
        <v>99347</v>
      </c>
      <c r="T171">
        <v>321042</v>
      </c>
      <c r="U171">
        <v>1829</v>
      </c>
      <c r="V171">
        <v>-3373</v>
      </c>
      <c r="W171">
        <v>317669</v>
      </c>
      <c r="X171">
        <v>31920</v>
      </c>
      <c r="Y171">
        <v>31079</v>
      </c>
      <c r="Z171">
        <v>59269</v>
      </c>
      <c r="AA171">
        <v>15</v>
      </c>
      <c r="AB171">
        <v>34003</v>
      </c>
      <c r="AC171">
        <v>3074</v>
      </c>
      <c r="AD171">
        <v>6224</v>
      </c>
      <c r="AE171">
        <v>316376</v>
      </c>
      <c r="AF171">
        <v>12508</v>
      </c>
      <c r="AG171">
        <v>6784</v>
      </c>
      <c r="AH171">
        <v>45261</v>
      </c>
      <c r="AI171">
        <v>753</v>
      </c>
      <c r="AJ171">
        <v>453251</v>
      </c>
    </row>
    <row r="172" spans="1:36" hidden="1" x14ac:dyDescent="0.25">
      <c r="A172" t="s">
        <v>454</v>
      </c>
      <c r="B172" t="s">
        <v>105</v>
      </c>
      <c r="D172">
        <v>2339</v>
      </c>
      <c r="I172">
        <v>1059</v>
      </c>
      <c r="J172">
        <v>356637</v>
      </c>
      <c r="K172">
        <v>323894</v>
      </c>
      <c r="N172">
        <v>32743</v>
      </c>
      <c r="O172">
        <v>22016</v>
      </c>
      <c r="P172">
        <v>9212</v>
      </c>
      <c r="Q172">
        <v>33888</v>
      </c>
      <c r="R172">
        <v>18464</v>
      </c>
      <c r="S172">
        <v>65336</v>
      </c>
      <c r="T172">
        <v>205262</v>
      </c>
      <c r="U172">
        <v>4200</v>
      </c>
      <c r="V172">
        <v>-2676</v>
      </c>
      <c r="W172">
        <v>202586</v>
      </c>
      <c r="X172">
        <v>23662</v>
      </c>
      <c r="Y172">
        <v>62399</v>
      </c>
      <c r="Z172">
        <v>21566</v>
      </c>
      <c r="AA172">
        <v>338</v>
      </c>
      <c r="AB172">
        <v>24216</v>
      </c>
      <c r="AC172">
        <v>4979</v>
      </c>
      <c r="AD172">
        <v>3868</v>
      </c>
      <c r="AE172">
        <v>208262</v>
      </c>
      <c r="AF172">
        <v>6972</v>
      </c>
      <c r="AG172">
        <v>3052</v>
      </c>
      <c r="AH172">
        <v>7674</v>
      </c>
      <c r="AI172">
        <v>0</v>
      </c>
      <c r="AJ172">
        <v>323894</v>
      </c>
    </row>
    <row r="173" spans="1:36" hidden="1" x14ac:dyDescent="0.25">
      <c r="A173" t="s">
        <v>455</v>
      </c>
      <c r="B173" t="s">
        <v>105</v>
      </c>
      <c r="D173">
        <v>2103</v>
      </c>
      <c r="I173">
        <v>1103</v>
      </c>
      <c r="J173">
        <v>344403</v>
      </c>
      <c r="K173">
        <v>312019</v>
      </c>
      <c r="N173">
        <v>32384</v>
      </c>
      <c r="O173">
        <v>22016</v>
      </c>
      <c r="P173">
        <v>10397</v>
      </c>
      <c r="Q173">
        <v>41233</v>
      </c>
      <c r="R173">
        <v>17693</v>
      </c>
      <c r="S173">
        <v>67867</v>
      </c>
      <c r="T173">
        <v>179946</v>
      </c>
      <c r="U173">
        <v>5350</v>
      </c>
      <c r="V173">
        <v>-2514</v>
      </c>
      <c r="W173">
        <v>177432</v>
      </c>
      <c r="X173">
        <v>26429</v>
      </c>
      <c r="Y173">
        <v>79330</v>
      </c>
      <c r="Z173">
        <v>18031</v>
      </c>
      <c r="AA173">
        <v>366</v>
      </c>
      <c r="AB173">
        <v>12169</v>
      </c>
      <c r="AC173">
        <v>6363</v>
      </c>
      <c r="AD173">
        <v>3383</v>
      </c>
      <c r="AE173">
        <v>193753</v>
      </c>
      <c r="AF173">
        <v>8159</v>
      </c>
      <c r="AG173">
        <v>3052</v>
      </c>
      <c r="AH173">
        <v>7177</v>
      </c>
      <c r="AI173">
        <v>0</v>
      </c>
      <c r="AJ173">
        <v>312019</v>
      </c>
    </row>
    <row r="174" spans="1:36" hidden="1" x14ac:dyDescent="0.25">
      <c r="A174" t="s">
        <v>456</v>
      </c>
      <c r="B174" t="s">
        <v>105</v>
      </c>
      <c r="D174">
        <v>2182</v>
      </c>
      <c r="I174">
        <v>1068</v>
      </c>
      <c r="J174">
        <v>343407</v>
      </c>
      <c r="K174">
        <v>312421</v>
      </c>
      <c r="N174">
        <v>30986</v>
      </c>
      <c r="O174">
        <v>22016</v>
      </c>
      <c r="P174">
        <v>9213</v>
      </c>
      <c r="Q174">
        <v>39363</v>
      </c>
      <c r="R174">
        <v>17267</v>
      </c>
      <c r="S174">
        <v>73758</v>
      </c>
      <c r="T174">
        <v>177113</v>
      </c>
      <c r="U174">
        <v>3913</v>
      </c>
      <c r="V174">
        <v>-2383</v>
      </c>
      <c r="W174">
        <v>174731</v>
      </c>
      <c r="X174">
        <v>25370</v>
      </c>
      <c r="Y174">
        <v>59165</v>
      </c>
      <c r="Z174">
        <v>28975</v>
      </c>
      <c r="AA174">
        <v>2977</v>
      </c>
      <c r="AB174">
        <v>15266</v>
      </c>
      <c r="AC174">
        <v>5435</v>
      </c>
      <c r="AD174">
        <v>3275</v>
      </c>
      <c r="AE174">
        <v>199127</v>
      </c>
      <c r="AF174">
        <v>6810</v>
      </c>
      <c r="AG174">
        <v>3052</v>
      </c>
      <c r="AH174">
        <v>5917</v>
      </c>
      <c r="AI174">
        <v>0</v>
      </c>
      <c r="AJ174">
        <v>312421</v>
      </c>
    </row>
    <row r="175" spans="1:36" hidden="1" x14ac:dyDescent="0.25">
      <c r="A175" t="s">
        <v>457</v>
      </c>
      <c r="B175" t="s">
        <v>105</v>
      </c>
      <c r="D175">
        <v>3421</v>
      </c>
      <c r="I175">
        <v>1135</v>
      </c>
      <c r="J175">
        <v>343522</v>
      </c>
      <c r="K175">
        <v>309860</v>
      </c>
      <c r="N175">
        <v>33662</v>
      </c>
      <c r="O175">
        <v>15818</v>
      </c>
      <c r="P175">
        <v>8983</v>
      </c>
      <c r="Q175">
        <v>38778</v>
      </c>
      <c r="R175">
        <v>17508</v>
      </c>
      <c r="S175">
        <v>78680</v>
      </c>
      <c r="T175">
        <v>172753</v>
      </c>
      <c r="U175">
        <v>2497</v>
      </c>
      <c r="V175">
        <v>-2094</v>
      </c>
      <c r="W175">
        <v>170659</v>
      </c>
      <c r="X175">
        <v>23962</v>
      </c>
      <c r="Y175">
        <v>59511</v>
      </c>
      <c r="Z175">
        <v>23231</v>
      </c>
      <c r="AA175">
        <v>413</v>
      </c>
      <c r="AB175">
        <v>19086</v>
      </c>
      <c r="AC175">
        <v>5340</v>
      </c>
      <c r="AD175">
        <v>3393</v>
      </c>
      <c r="AE175">
        <v>200998</v>
      </c>
      <c r="AF175">
        <v>6467</v>
      </c>
      <c r="AG175">
        <v>2113</v>
      </c>
      <c r="AH175">
        <v>13160</v>
      </c>
      <c r="AI175">
        <v>0</v>
      </c>
      <c r="AJ175">
        <v>309860</v>
      </c>
    </row>
    <row r="176" spans="1:36" hidden="1" x14ac:dyDescent="0.25">
      <c r="A176" t="s">
        <v>458</v>
      </c>
      <c r="B176" t="s">
        <v>105</v>
      </c>
      <c r="D176">
        <v>2427</v>
      </c>
      <c r="I176">
        <v>1205</v>
      </c>
      <c r="J176">
        <v>328634</v>
      </c>
      <c r="K176">
        <v>296395</v>
      </c>
      <c r="N176">
        <v>32239</v>
      </c>
      <c r="O176">
        <v>15818</v>
      </c>
      <c r="P176">
        <v>11989</v>
      </c>
      <c r="Q176">
        <v>36886</v>
      </c>
      <c r="R176">
        <v>16479</v>
      </c>
      <c r="S176">
        <v>74377</v>
      </c>
      <c r="T176">
        <v>160993</v>
      </c>
      <c r="U176">
        <v>1357</v>
      </c>
      <c r="V176">
        <v>-1833</v>
      </c>
      <c r="W176">
        <v>159160</v>
      </c>
      <c r="X176">
        <v>25727</v>
      </c>
      <c r="Y176">
        <v>47266</v>
      </c>
      <c r="Z176">
        <v>26230</v>
      </c>
      <c r="AA176">
        <v>433</v>
      </c>
      <c r="AB176">
        <v>20430</v>
      </c>
      <c r="AC176">
        <v>4125</v>
      </c>
      <c r="AD176">
        <v>3141</v>
      </c>
      <c r="AE176">
        <v>194960</v>
      </c>
      <c r="AF176">
        <v>6911</v>
      </c>
      <c r="AG176">
        <v>2113</v>
      </c>
      <c r="AH176">
        <v>11747</v>
      </c>
      <c r="AI176">
        <v>0</v>
      </c>
      <c r="AJ176">
        <v>296395</v>
      </c>
    </row>
    <row r="177" spans="1:36" hidden="1" x14ac:dyDescent="0.25">
      <c r="A177" t="s">
        <v>459</v>
      </c>
      <c r="B177" t="s">
        <v>105</v>
      </c>
      <c r="D177">
        <v>2392</v>
      </c>
      <c r="I177">
        <v>1087</v>
      </c>
      <c r="J177">
        <v>317328</v>
      </c>
      <c r="K177">
        <v>286690</v>
      </c>
      <c r="N177">
        <v>30637</v>
      </c>
      <c r="O177">
        <v>15818</v>
      </c>
      <c r="P177">
        <v>9188</v>
      </c>
      <c r="Q177">
        <v>31425</v>
      </c>
      <c r="R177">
        <v>15473</v>
      </c>
      <c r="S177">
        <v>76109</v>
      </c>
      <c r="T177">
        <v>156191</v>
      </c>
      <c r="U177">
        <v>1426</v>
      </c>
      <c r="V177">
        <v>-2027</v>
      </c>
      <c r="W177">
        <v>154164</v>
      </c>
      <c r="X177">
        <v>27077</v>
      </c>
      <c r="Y177">
        <v>50077</v>
      </c>
      <c r="Z177">
        <v>37124</v>
      </c>
      <c r="AA177">
        <v>461</v>
      </c>
      <c r="AB177">
        <v>29843</v>
      </c>
      <c r="AC177">
        <v>3647</v>
      </c>
      <c r="AD177">
        <v>2974</v>
      </c>
      <c r="AE177">
        <v>162695</v>
      </c>
      <c r="AF177">
        <v>6071</v>
      </c>
      <c r="AG177">
        <v>2113</v>
      </c>
      <c r="AH177">
        <v>10228</v>
      </c>
      <c r="AI177">
        <v>0</v>
      </c>
      <c r="AJ177">
        <v>286690</v>
      </c>
    </row>
    <row r="178" spans="1:36" hidden="1" x14ac:dyDescent="0.25">
      <c r="A178" t="s">
        <v>460</v>
      </c>
      <c r="B178" t="s">
        <v>105</v>
      </c>
      <c r="D178">
        <v>1835</v>
      </c>
      <c r="I178">
        <v>811</v>
      </c>
      <c r="J178">
        <v>310769</v>
      </c>
      <c r="K178">
        <v>281761</v>
      </c>
      <c r="N178">
        <v>29008</v>
      </c>
      <c r="O178">
        <v>15818</v>
      </c>
      <c r="P178">
        <v>14590</v>
      </c>
      <c r="Q178">
        <v>26523</v>
      </c>
      <c r="R178">
        <v>14215</v>
      </c>
      <c r="S178">
        <v>76532</v>
      </c>
      <c r="T178">
        <v>151084</v>
      </c>
      <c r="U178">
        <v>1285</v>
      </c>
      <c r="V178">
        <v>-2076</v>
      </c>
      <c r="W178">
        <v>149008</v>
      </c>
      <c r="X178">
        <v>26906</v>
      </c>
      <c r="Y178">
        <v>44097</v>
      </c>
      <c r="Z178">
        <v>43937</v>
      </c>
      <c r="AA178">
        <v>493</v>
      </c>
      <c r="AB178">
        <v>31268</v>
      </c>
      <c r="AC178">
        <v>2905</v>
      </c>
      <c r="AD178">
        <v>2484</v>
      </c>
      <c r="AE178">
        <v>156337</v>
      </c>
      <c r="AF178">
        <v>5209</v>
      </c>
      <c r="AG178">
        <v>2113</v>
      </c>
      <c r="AH178">
        <v>8516</v>
      </c>
      <c r="AI178">
        <v>0</v>
      </c>
      <c r="AJ178">
        <v>281761</v>
      </c>
    </row>
    <row r="179" spans="1:36" hidden="1" x14ac:dyDescent="0.25">
      <c r="A179" t="s">
        <v>461</v>
      </c>
      <c r="B179" t="s">
        <v>105</v>
      </c>
      <c r="D179">
        <v>2477</v>
      </c>
      <c r="I179">
        <v>741</v>
      </c>
      <c r="J179">
        <v>302623</v>
      </c>
      <c r="K179">
        <v>275242</v>
      </c>
      <c r="N179">
        <v>27380</v>
      </c>
      <c r="O179">
        <v>15818</v>
      </c>
      <c r="P179">
        <v>14077</v>
      </c>
      <c r="Q179">
        <v>28993</v>
      </c>
      <c r="R179">
        <v>8636</v>
      </c>
      <c r="S179">
        <v>77405</v>
      </c>
      <c r="T179">
        <v>149875</v>
      </c>
      <c r="U179">
        <v>1714</v>
      </c>
      <c r="V179">
        <v>-2155</v>
      </c>
      <c r="W179">
        <v>147720</v>
      </c>
      <c r="X179">
        <v>22220</v>
      </c>
      <c r="Y179">
        <v>45450</v>
      </c>
      <c r="Z179">
        <v>34798</v>
      </c>
      <c r="AA179">
        <v>532</v>
      </c>
      <c r="AB179">
        <v>37220</v>
      </c>
      <c r="AC179">
        <v>2897</v>
      </c>
      <c r="AD179">
        <v>2276</v>
      </c>
      <c r="AE179">
        <v>152539</v>
      </c>
      <c r="AF179">
        <v>4242</v>
      </c>
      <c r="AG179">
        <v>1389</v>
      </c>
      <c r="AH179">
        <v>7515</v>
      </c>
      <c r="AI179">
        <v>0</v>
      </c>
      <c r="AJ179">
        <v>275242</v>
      </c>
    </row>
    <row r="180" spans="1:36" hidden="1" x14ac:dyDescent="0.25">
      <c r="A180" t="s">
        <v>462</v>
      </c>
      <c r="B180" t="s">
        <v>105</v>
      </c>
      <c r="D180">
        <v>2553</v>
      </c>
      <c r="I180">
        <v>789</v>
      </c>
      <c r="J180">
        <v>292827</v>
      </c>
      <c r="K180">
        <v>266839</v>
      </c>
      <c r="N180">
        <v>25988</v>
      </c>
      <c r="O180">
        <v>15818</v>
      </c>
      <c r="P180">
        <v>18040</v>
      </c>
      <c r="Q180">
        <v>35868</v>
      </c>
      <c r="R180">
        <v>12885</v>
      </c>
      <c r="S180">
        <v>62405</v>
      </c>
      <c r="T180">
        <v>141228</v>
      </c>
      <c r="U180">
        <v>1157</v>
      </c>
      <c r="V180">
        <v>-1765</v>
      </c>
      <c r="W180">
        <v>139463</v>
      </c>
      <c r="X180">
        <v>19865</v>
      </c>
      <c r="Y180">
        <v>53315</v>
      </c>
      <c r="Z180">
        <v>33700</v>
      </c>
      <c r="AA180">
        <v>564</v>
      </c>
      <c r="AB180">
        <v>35405</v>
      </c>
      <c r="AC180">
        <v>2583</v>
      </c>
      <c r="AD180">
        <v>1935</v>
      </c>
      <c r="AE180">
        <v>139562</v>
      </c>
      <c r="AF180">
        <v>3812</v>
      </c>
      <c r="AG180">
        <v>1389</v>
      </c>
      <c r="AH180">
        <v>6221</v>
      </c>
      <c r="AI180">
        <v>0</v>
      </c>
      <c r="AJ180">
        <v>266839</v>
      </c>
    </row>
    <row r="181" spans="1:36" hidden="1" x14ac:dyDescent="0.25">
      <c r="A181" t="s">
        <v>463</v>
      </c>
      <c r="B181" t="s">
        <v>105</v>
      </c>
      <c r="D181">
        <v>2559</v>
      </c>
      <c r="I181">
        <v>778</v>
      </c>
      <c r="J181">
        <v>260328</v>
      </c>
      <c r="K181">
        <v>235568</v>
      </c>
      <c r="N181">
        <v>24759</v>
      </c>
      <c r="O181">
        <v>11717</v>
      </c>
      <c r="P181">
        <v>11574</v>
      </c>
      <c r="Q181">
        <v>27188</v>
      </c>
      <c r="R181">
        <v>10929</v>
      </c>
      <c r="S181">
        <v>53854</v>
      </c>
      <c r="T181">
        <v>133002</v>
      </c>
      <c r="U181">
        <v>1378</v>
      </c>
      <c r="V181">
        <v>-1590</v>
      </c>
      <c r="W181">
        <v>131412</v>
      </c>
      <c r="X181">
        <v>20884</v>
      </c>
      <c r="Y181">
        <v>44154</v>
      </c>
      <c r="Z181">
        <v>22820</v>
      </c>
      <c r="AA181">
        <v>598</v>
      </c>
      <c r="AB181">
        <v>31528</v>
      </c>
      <c r="AC181">
        <v>2792</v>
      </c>
      <c r="AD181">
        <v>2099</v>
      </c>
      <c r="AE181">
        <v>131508</v>
      </c>
      <c r="AF181">
        <v>4326</v>
      </c>
      <c r="AG181">
        <v>1389</v>
      </c>
      <c r="AH181">
        <v>9006</v>
      </c>
      <c r="AI181">
        <v>0</v>
      </c>
      <c r="AJ181">
        <v>235568</v>
      </c>
    </row>
    <row r="182" spans="1:36" hidden="1" x14ac:dyDescent="0.25">
      <c r="A182" t="s">
        <v>454</v>
      </c>
      <c r="B182" t="s">
        <v>108</v>
      </c>
      <c r="D182">
        <v>14505</v>
      </c>
      <c r="I182">
        <v>7708</v>
      </c>
      <c r="J182">
        <v>1839223</v>
      </c>
      <c r="K182">
        <v>1670680</v>
      </c>
      <c r="N182">
        <v>168543</v>
      </c>
      <c r="O182">
        <v>55891</v>
      </c>
      <c r="P182">
        <v>58105</v>
      </c>
      <c r="Q182">
        <v>311150</v>
      </c>
      <c r="R182">
        <v>30176</v>
      </c>
      <c r="S182">
        <v>150500</v>
      </c>
      <c r="T182">
        <v>1270359</v>
      </c>
      <c r="U182">
        <v>12455</v>
      </c>
      <c r="V182">
        <v>-28684</v>
      </c>
      <c r="W182">
        <v>1241675</v>
      </c>
      <c r="X182">
        <v>31114</v>
      </c>
      <c r="Y182">
        <v>193966</v>
      </c>
      <c r="Z182">
        <v>19876</v>
      </c>
      <c r="AA182">
        <v>1671</v>
      </c>
      <c r="AB182">
        <v>19913</v>
      </c>
      <c r="AC182">
        <v>19527</v>
      </c>
      <c r="AD182">
        <v>9200</v>
      </c>
      <c r="AE182">
        <v>1395695</v>
      </c>
      <c r="AF182">
        <v>39442</v>
      </c>
      <c r="AG182">
        <v>22562</v>
      </c>
      <c r="AH182">
        <v>85174</v>
      </c>
      <c r="AI182">
        <v>94</v>
      </c>
      <c r="AJ182">
        <v>1670680</v>
      </c>
    </row>
    <row r="183" spans="1:36" hidden="1" x14ac:dyDescent="0.25">
      <c r="A183" t="s">
        <v>455</v>
      </c>
      <c r="B183" t="s">
        <v>108</v>
      </c>
      <c r="D183">
        <v>13914</v>
      </c>
      <c r="I183">
        <v>7442</v>
      </c>
      <c r="J183">
        <v>1731306</v>
      </c>
      <c r="K183">
        <v>1572062</v>
      </c>
      <c r="N183">
        <v>159244</v>
      </c>
      <c r="O183">
        <v>55891</v>
      </c>
      <c r="P183">
        <v>29313</v>
      </c>
      <c r="Q183">
        <v>298187</v>
      </c>
      <c r="R183">
        <v>23765</v>
      </c>
      <c r="S183">
        <v>182666</v>
      </c>
      <c r="T183">
        <v>1189831</v>
      </c>
      <c r="U183">
        <v>14393</v>
      </c>
      <c r="V183">
        <v>-38872</v>
      </c>
      <c r="W183">
        <v>1150958</v>
      </c>
      <c r="X183">
        <v>26061</v>
      </c>
      <c r="Y183">
        <v>155074</v>
      </c>
      <c r="Z183">
        <v>5160</v>
      </c>
      <c r="AA183">
        <v>2517</v>
      </c>
      <c r="AB183">
        <v>15278</v>
      </c>
      <c r="AC183">
        <v>22899</v>
      </c>
      <c r="AD183">
        <v>9000</v>
      </c>
      <c r="AE183">
        <v>1349007</v>
      </c>
      <c r="AF183">
        <v>44126</v>
      </c>
      <c r="AG183">
        <v>22563</v>
      </c>
      <c r="AH183">
        <v>75814</v>
      </c>
      <c r="AI183">
        <v>105</v>
      </c>
      <c r="AJ183">
        <v>1572062</v>
      </c>
    </row>
    <row r="184" spans="1:36" hidden="1" x14ac:dyDescent="0.25">
      <c r="A184" t="s">
        <v>456</v>
      </c>
      <c r="B184" t="s">
        <v>108</v>
      </c>
      <c r="D184">
        <v>16134</v>
      </c>
      <c r="I184">
        <v>7598</v>
      </c>
      <c r="J184">
        <v>1704273</v>
      </c>
      <c r="K184">
        <v>1552272</v>
      </c>
      <c r="N184">
        <v>152001</v>
      </c>
      <c r="O184">
        <v>47325</v>
      </c>
      <c r="P184">
        <v>56431</v>
      </c>
      <c r="Q184">
        <v>266931</v>
      </c>
      <c r="R184">
        <v>20476</v>
      </c>
      <c r="S184">
        <v>160495</v>
      </c>
      <c r="T184">
        <v>1177728</v>
      </c>
      <c r="U184">
        <v>9783</v>
      </c>
      <c r="V184">
        <v>-37747</v>
      </c>
      <c r="W184">
        <v>1139981</v>
      </c>
      <c r="X184">
        <v>37009</v>
      </c>
      <c r="Y184">
        <v>155314</v>
      </c>
      <c r="Z184">
        <v>5347</v>
      </c>
      <c r="AA184">
        <v>2270</v>
      </c>
      <c r="AB184">
        <v>16324</v>
      </c>
      <c r="AC184">
        <v>19006</v>
      </c>
      <c r="AD184">
        <v>8954</v>
      </c>
      <c r="AE184">
        <v>1326854</v>
      </c>
      <c r="AF184">
        <v>46161</v>
      </c>
      <c r="AG184">
        <v>22564</v>
      </c>
      <c r="AH184">
        <v>77095</v>
      </c>
      <c r="AI184">
        <v>98</v>
      </c>
      <c r="AJ184">
        <v>1552272</v>
      </c>
    </row>
    <row r="185" spans="1:36" hidden="1" x14ac:dyDescent="0.25">
      <c r="A185" t="s">
        <v>457</v>
      </c>
      <c r="B185" t="s">
        <v>108</v>
      </c>
      <c r="D185">
        <v>15538</v>
      </c>
      <c r="I185">
        <v>7732</v>
      </c>
      <c r="J185">
        <v>1846431</v>
      </c>
      <c r="K185">
        <v>1701773</v>
      </c>
      <c r="N185">
        <v>144658</v>
      </c>
      <c r="O185">
        <v>47325</v>
      </c>
      <c r="P185">
        <v>139257</v>
      </c>
      <c r="Q185">
        <v>324773</v>
      </c>
      <c r="R185">
        <v>15696</v>
      </c>
      <c r="S185">
        <v>178343</v>
      </c>
      <c r="T185">
        <v>1174081</v>
      </c>
      <c r="U185">
        <v>9942</v>
      </c>
      <c r="V185">
        <v>-31894</v>
      </c>
      <c r="W185">
        <v>1142187</v>
      </c>
      <c r="X185">
        <v>28402</v>
      </c>
      <c r="Y185">
        <v>237183</v>
      </c>
      <c r="Z185">
        <v>18151</v>
      </c>
      <c r="AA185">
        <v>62168</v>
      </c>
      <c r="AB185">
        <v>27338</v>
      </c>
      <c r="AC185">
        <v>15749</v>
      </c>
      <c r="AD185">
        <v>10053</v>
      </c>
      <c r="AE185">
        <v>1281488</v>
      </c>
      <c r="AF185">
        <v>75443</v>
      </c>
      <c r="AG185">
        <v>22557</v>
      </c>
      <c r="AH185">
        <v>69720</v>
      </c>
      <c r="AI185">
        <v>94</v>
      </c>
      <c r="AJ185">
        <v>1701773</v>
      </c>
    </row>
    <row r="186" spans="1:36" hidden="1" x14ac:dyDescent="0.25">
      <c r="A186" t="s">
        <v>458</v>
      </c>
      <c r="B186" t="s">
        <v>108</v>
      </c>
      <c r="D186">
        <v>18349</v>
      </c>
      <c r="I186">
        <v>7985</v>
      </c>
      <c r="J186">
        <v>1814188</v>
      </c>
      <c r="K186">
        <v>1676200</v>
      </c>
      <c r="N186">
        <v>137988</v>
      </c>
      <c r="O186">
        <v>47325</v>
      </c>
      <c r="P186">
        <v>92558</v>
      </c>
      <c r="Q186">
        <v>283682</v>
      </c>
      <c r="R186">
        <v>40750</v>
      </c>
      <c r="S186">
        <v>199864</v>
      </c>
      <c r="T186">
        <v>1145066</v>
      </c>
      <c r="U186">
        <v>7808</v>
      </c>
      <c r="V186">
        <v>-24779</v>
      </c>
      <c r="W186">
        <v>1120287</v>
      </c>
      <c r="X186">
        <v>61397</v>
      </c>
      <c r="Y186">
        <v>222041</v>
      </c>
      <c r="Z186">
        <v>10470</v>
      </c>
      <c r="AA186">
        <v>67315</v>
      </c>
      <c r="AB186">
        <v>25338</v>
      </c>
      <c r="AC186">
        <v>12485</v>
      </c>
      <c r="AD186">
        <v>9209</v>
      </c>
      <c r="AE186">
        <v>1243468</v>
      </c>
      <c r="AF186">
        <v>107564</v>
      </c>
      <c r="AG186">
        <v>18133</v>
      </c>
      <c r="AH186">
        <v>67500</v>
      </c>
      <c r="AI186">
        <v>88</v>
      </c>
      <c r="AJ186">
        <v>1676200</v>
      </c>
    </row>
    <row r="187" spans="1:36" hidden="1" x14ac:dyDescent="0.25">
      <c r="A187" t="s">
        <v>459</v>
      </c>
      <c r="B187" t="s">
        <v>108</v>
      </c>
      <c r="D187">
        <v>16293</v>
      </c>
      <c r="I187">
        <v>7821</v>
      </c>
      <c r="J187">
        <v>1649664</v>
      </c>
      <c r="K187">
        <v>1521275</v>
      </c>
      <c r="N187">
        <v>128390</v>
      </c>
      <c r="O187">
        <v>47325</v>
      </c>
      <c r="P187">
        <v>11379</v>
      </c>
      <c r="Q187">
        <v>254958</v>
      </c>
      <c r="R187">
        <v>48969</v>
      </c>
      <c r="S187">
        <v>180785</v>
      </c>
      <c r="T187">
        <v>1130144</v>
      </c>
      <c r="U187">
        <v>9004</v>
      </c>
      <c r="V187">
        <v>-36173</v>
      </c>
      <c r="W187">
        <v>1093971</v>
      </c>
      <c r="X187">
        <v>36489</v>
      </c>
      <c r="Y187">
        <v>173006</v>
      </c>
      <c r="Z187">
        <v>6752</v>
      </c>
      <c r="AA187">
        <v>93953</v>
      </c>
      <c r="AB187">
        <v>14699</v>
      </c>
      <c r="AC187">
        <v>12813</v>
      </c>
      <c r="AD187">
        <v>8045</v>
      </c>
      <c r="AE187">
        <v>1197151</v>
      </c>
      <c r="AF187">
        <v>35589</v>
      </c>
      <c r="AG187">
        <v>18123</v>
      </c>
      <c r="AH187">
        <v>57775</v>
      </c>
      <c r="AI187">
        <v>102</v>
      </c>
      <c r="AJ187">
        <v>1521275</v>
      </c>
    </row>
    <row r="188" spans="1:36" hidden="1" x14ac:dyDescent="0.25">
      <c r="A188" t="s">
        <v>460</v>
      </c>
      <c r="B188" t="s">
        <v>108</v>
      </c>
      <c r="D188">
        <v>15098</v>
      </c>
      <c r="I188">
        <v>8104</v>
      </c>
      <c r="J188">
        <v>1601681</v>
      </c>
      <c r="K188">
        <v>1478691</v>
      </c>
      <c r="N188">
        <v>122990</v>
      </c>
      <c r="O188">
        <v>47325</v>
      </c>
      <c r="P188">
        <v>28814</v>
      </c>
      <c r="Q188">
        <v>206455</v>
      </c>
      <c r="R188">
        <v>50082</v>
      </c>
      <c r="S188">
        <v>196939</v>
      </c>
      <c r="T188">
        <v>1100852</v>
      </c>
      <c r="U188">
        <v>6713</v>
      </c>
      <c r="V188">
        <v>-33862</v>
      </c>
      <c r="W188">
        <v>1066990</v>
      </c>
      <c r="X188">
        <v>30200</v>
      </c>
      <c r="Y188">
        <v>159084</v>
      </c>
      <c r="Z188">
        <v>12592</v>
      </c>
      <c r="AA188">
        <v>61021</v>
      </c>
      <c r="AB188">
        <v>14367</v>
      </c>
      <c r="AC188">
        <v>10960</v>
      </c>
      <c r="AD188">
        <v>7156</v>
      </c>
      <c r="AE188">
        <v>1195392</v>
      </c>
      <c r="AF188">
        <v>36210</v>
      </c>
      <c r="AG188">
        <v>18172</v>
      </c>
      <c r="AH188">
        <v>52057</v>
      </c>
      <c r="AI188">
        <v>98</v>
      </c>
      <c r="AJ188">
        <v>1478691</v>
      </c>
    </row>
    <row r="189" spans="1:36" hidden="1" x14ac:dyDescent="0.25">
      <c r="A189" t="s">
        <v>461</v>
      </c>
      <c r="B189" t="s">
        <v>108</v>
      </c>
      <c r="D189">
        <v>14868</v>
      </c>
      <c r="I189">
        <v>8345</v>
      </c>
      <c r="J189">
        <v>1462748</v>
      </c>
      <c r="K189">
        <v>1345670</v>
      </c>
      <c r="N189">
        <v>117078</v>
      </c>
      <c r="O189">
        <v>47325</v>
      </c>
      <c r="P189">
        <v>38888</v>
      </c>
      <c r="Q189">
        <v>156548</v>
      </c>
      <c r="R189">
        <v>39451</v>
      </c>
      <c r="S189">
        <v>177617</v>
      </c>
      <c r="T189">
        <v>1028900</v>
      </c>
      <c r="U189">
        <v>8372</v>
      </c>
      <c r="V189">
        <v>-31192</v>
      </c>
      <c r="W189">
        <v>997708</v>
      </c>
      <c r="X189">
        <v>30323</v>
      </c>
      <c r="Y189">
        <v>75590</v>
      </c>
      <c r="Z189">
        <v>5688</v>
      </c>
      <c r="AA189">
        <v>36310</v>
      </c>
      <c r="AB189">
        <v>17380</v>
      </c>
      <c r="AC189">
        <v>10138</v>
      </c>
      <c r="AD189">
        <v>8217</v>
      </c>
      <c r="AE189">
        <v>1179669</v>
      </c>
      <c r="AF189">
        <v>31021</v>
      </c>
      <c r="AG189">
        <v>18173</v>
      </c>
      <c r="AH189">
        <v>46157</v>
      </c>
      <c r="AI189">
        <v>92</v>
      </c>
      <c r="AJ189">
        <v>1345670</v>
      </c>
    </row>
    <row r="190" spans="1:36" hidden="1" x14ac:dyDescent="0.25">
      <c r="A190" t="s">
        <v>462</v>
      </c>
      <c r="B190" t="s">
        <v>108</v>
      </c>
      <c r="D190">
        <v>18012</v>
      </c>
      <c r="I190">
        <v>8626</v>
      </c>
      <c r="J190">
        <v>1414765</v>
      </c>
      <c r="K190">
        <v>1303595</v>
      </c>
      <c r="N190">
        <v>111171</v>
      </c>
      <c r="O190">
        <v>37089</v>
      </c>
      <c r="P190">
        <v>22507</v>
      </c>
      <c r="Q190">
        <v>180895</v>
      </c>
      <c r="R190">
        <v>48500</v>
      </c>
      <c r="S190">
        <v>175717</v>
      </c>
      <c r="T190">
        <v>960750</v>
      </c>
      <c r="U190">
        <v>6121</v>
      </c>
      <c r="V190">
        <v>-25976</v>
      </c>
      <c r="W190">
        <v>934774</v>
      </c>
      <c r="X190">
        <v>29432</v>
      </c>
      <c r="Y190">
        <v>104044</v>
      </c>
      <c r="Z190">
        <v>5714</v>
      </c>
      <c r="AA190">
        <v>9468</v>
      </c>
      <c r="AB190">
        <v>17388</v>
      </c>
      <c r="AC190">
        <v>9339</v>
      </c>
      <c r="AD190">
        <v>7150</v>
      </c>
      <c r="AE190">
        <v>1135324</v>
      </c>
      <c r="AF190">
        <v>31650</v>
      </c>
      <c r="AG190">
        <v>14977</v>
      </c>
      <c r="AH190">
        <v>53683</v>
      </c>
      <c r="AI190">
        <v>87</v>
      </c>
      <c r="AJ190">
        <v>1303595</v>
      </c>
    </row>
    <row r="191" spans="1:36" hidden="1" x14ac:dyDescent="0.25">
      <c r="A191" t="s">
        <v>463</v>
      </c>
      <c r="B191" t="s">
        <v>108</v>
      </c>
      <c r="D191">
        <v>13357</v>
      </c>
      <c r="I191">
        <v>8177</v>
      </c>
      <c r="J191">
        <v>1385235</v>
      </c>
      <c r="K191">
        <v>1275709</v>
      </c>
      <c r="N191">
        <v>109527</v>
      </c>
      <c r="O191">
        <v>37089</v>
      </c>
      <c r="P191">
        <v>60969</v>
      </c>
      <c r="Q191">
        <v>166229</v>
      </c>
      <c r="R191">
        <v>39688</v>
      </c>
      <c r="S191">
        <v>163224</v>
      </c>
      <c r="T191">
        <v>936343</v>
      </c>
      <c r="U191">
        <v>10884</v>
      </c>
      <c r="V191">
        <v>-26432</v>
      </c>
      <c r="W191">
        <v>909911</v>
      </c>
      <c r="X191">
        <v>24422</v>
      </c>
      <c r="Y191">
        <v>101596</v>
      </c>
      <c r="Z191">
        <v>4543</v>
      </c>
      <c r="AA191">
        <v>8709</v>
      </c>
      <c r="AB191">
        <v>21378</v>
      </c>
      <c r="AC191">
        <v>10029</v>
      </c>
      <c r="AD191">
        <v>7020</v>
      </c>
      <c r="AE191">
        <v>1108419</v>
      </c>
      <c r="AF191">
        <v>31055</v>
      </c>
      <c r="AG191">
        <v>14919</v>
      </c>
      <c r="AH191">
        <v>52084</v>
      </c>
      <c r="AI191">
        <v>99</v>
      </c>
      <c r="AJ191">
        <v>1275709</v>
      </c>
    </row>
    <row r="192" spans="1:36" hidden="1" x14ac:dyDescent="0.25">
      <c r="A192" t="s">
        <v>454</v>
      </c>
      <c r="B192" t="s">
        <v>111</v>
      </c>
      <c r="D192">
        <v>1681</v>
      </c>
      <c r="I192">
        <v>756</v>
      </c>
      <c r="J192">
        <v>409881</v>
      </c>
      <c r="K192">
        <v>371942</v>
      </c>
      <c r="N192">
        <v>37939</v>
      </c>
      <c r="O192">
        <v>25368</v>
      </c>
      <c r="P192">
        <v>8218</v>
      </c>
      <c r="Q192">
        <v>56382</v>
      </c>
      <c r="R192">
        <v>11815</v>
      </c>
      <c r="S192">
        <v>61058</v>
      </c>
      <c r="T192">
        <v>266346</v>
      </c>
      <c r="U192">
        <v>8375</v>
      </c>
      <c r="V192">
        <v>-4271</v>
      </c>
      <c r="W192">
        <v>262074</v>
      </c>
      <c r="X192">
        <v>7720</v>
      </c>
      <c r="Y192">
        <v>74756</v>
      </c>
      <c r="Z192">
        <v>23884</v>
      </c>
      <c r="AA192">
        <v>0</v>
      </c>
      <c r="AB192">
        <v>23897</v>
      </c>
      <c r="AC192">
        <v>4218</v>
      </c>
      <c r="AD192">
        <v>3663</v>
      </c>
      <c r="AE192">
        <v>236577</v>
      </c>
      <c r="AF192">
        <v>12821</v>
      </c>
      <c r="AG192">
        <v>3470</v>
      </c>
      <c r="AH192">
        <v>9099</v>
      </c>
      <c r="AI192">
        <v>0</v>
      </c>
      <c r="AJ192">
        <v>371942</v>
      </c>
    </row>
    <row r="193" spans="1:36" hidden="1" x14ac:dyDescent="0.25">
      <c r="A193" t="s">
        <v>455</v>
      </c>
      <c r="B193" t="s">
        <v>111</v>
      </c>
      <c r="D193">
        <v>1546</v>
      </c>
      <c r="I193">
        <v>729</v>
      </c>
      <c r="J193">
        <v>384419</v>
      </c>
      <c r="K193">
        <v>348379</v>
      </c>
      <c r="N193">
        <v>36040</v>
      </c>
      <c r="O193">
        <v>25368</v>
      </c>
      <c r="P193">
        <v>4321</v>
      </c>
      <c r="Q193">
        <v>59617</v>
      </c>
      <c r="R193">
        <v>15090</v>
      </c>
      <c r="S193">
        <v>52454</v>
      </c>
      <c r="T193">
        <v>245630</v>
      </c>
      <c r="U193">
        <v>9040</v>
      </c>
      <c r="V193">
        <v>-3739</v>
      </c>
      <c r="W193">
        <v>241891</v>
      </c>
      <c r="X193">
        <v>8435</v>
      </c>
      <c r="Y193">
        <v>75497</v>
      </c>
      <c r="Z193">
        <v>22846</v>
      </c>
      <c r="AA193">
        <v>0</v>
      </c>
      <c r="AB193">
        <v>23527</v>
      </c>
      <c r="AC193">
        <v>5420</v>
      </c>
      <c r="AD193">
        <v>3817</v>
      </c>
      <c r="AE193">
        <v>213534</v>
      </c>
      <c r="AF193">
        <v>12969</v>
      </c>
      <c r="AG193">
        <v>3470</v>
      </c>
      <c r="AH193">
        <v>7201</v>
      </c>
      <c r="AI193">
        <v>0</v>
      </c>
      <c r="AJ193">
        <v>348379</v>
      </c>
    </row>
    <row r="194" spans="1:36" hidden="1" x14ac:dyDescent="0.25">
      <c r="A194" t="s">
        <v>456</v>
      </c>
      <c r="B194" t="s">
        <v>111</v>
      </c>
      <c r="D194">
        <v>1316</v>
      </c>
      <c r="I194">
        <v>697</v>
      </c>
      <c r="J194">
        <v>378663</v>
      </c>
      <c r="K194">
        <v>344753</v>
      </c>
      <c r="N194">
        <v>33910</v>
      </c>
      <c r="O194">
        <v>25368</v>
      </c>
      <c r="P194">
        <v>6341</v>
      </c>
      <c r="Q194">
        <v>56810</v>
      </c>
      <c r="R194">
        <v>23039</v>
      </c>
      <c r="S194">
        <v>50329</v>
      </c>
      <c r="T194">
        <v>234678</v>
      </c>
      <c r="U194">
        <v>8529</v>
      </c>
      <c r="V194">
        <v>-3331</v>
      </c>
      <c r="W194">
        <v>231347</v>
      </c>
      <c r="X194">
        <v>8369</v>
      </c>
      <c r="Y194">
        <v>83952</v>
      </c>
      <c r="Z194">
        <v>22433</v>
      </c>
      <c r="AA194">
        <v>0</v>
      </c>
      <c r="AB194">
        <v>25347</v>
      </c>
      <c r="AC194">
        <v>4322</v>
      </c>
      <c r="AD194">
        <v>3434</v>
      </c>
      <c r="AE194">
        <v>205303</v>
      </c>
      <c r="AF194">
        <v>7711</v>
      </c>
      <c r="AG194">
        <v>3470</v>
      </c>
      <c r="AH194">
        <v>5054</v>
      </c>
      <c r="AI194">
        <v>0</v>
      </c>
      <c r="AJ194">
        <v>344753</v>
      </c>
    </row>
    <row r="195" spans="1:36" hidden="1" x14ac:dyDescent="0.25">
      <c r="A195" t="s">
        <v>457</v>
      </c>
      <c r="B195" t="s">
        <v>111</v>
      </c>
      <c r="D195">
        <v>1383</v>
      </c>
      <c r="I195">
        <v>676</v>
      </c>
      <c r="J195">
        <v>357247</v>
      </c>
      <c r="K195">
        <v>324677</v>
      </c>
      <c r="N195">
        <v>32570</v>
      </c>
      <c r="O195">
        <v>21077</v>
      </c>
      <c r="P195">
        <v>5280</v>
      </c>
      <c r="Q195">
        <v>21639</v>
      </c>
      <c r="R195">
        <v>21577</v>
      </c>
      <c r="S195">
        <v>73836</v>
      </c>
      <c r="T195">
        <v>229177</v>
      </c>
      <c r="U195">
        <v>8342</v>
      </c>
      <c r="V195">
        <v>-3173</v>
      </c>
      <c r="W195">
        <v>226004</v>
      </c>
      <c r="X195">
        <v>6700</v>
      </c>
      <c r="Y195">
        <v>67894</v>
      </c>
      <c r="Z195">
        <v>18422</v>
      </c>
      <c r="AA195">
        <v>0</v>
      </c>
      <c r="AB195">
        <v>31496</v>
      </c>
      <c r="AC195">
        <v>5199</v>
      </c>
      <c r="AD195">
        <v>3234</v>
      </c>
      <c r="AE195">
        <v>199267</v>
      </c>
      <c r="AF195">
        <v>7590</v>
      </c>
      <c r="AG195">
        <v>3790</v>
      </c>
      <c r="AH195">
        <v>7721</v>
      </c>
      <c r="AI195">
        <v>0</v>
      </c>
      <c r="AJ195">
        <v>324677</v>
      </c>
    </row>
    <row r="196" spans="1:36" hidden="1" x14ac:dyDescent="0.25">
      <c r="A196" t="s">
        <v>458</v>
      </c>
      <c r="B196" t="s">
        <v>111</v>
      </c>
      <c r="D196">
        <v>1618</v>
      </c>
      <c r="I196">
        <v>700</v>
      </c>
      <c r="J196">
        <v>343069</v>
      </c>
      <c r="K196">
        <v>310418</v>
      </c>
      <c r="N196">
        <v>32651</v>
      </c>
      <c r="O196">
        <v>21077</v>
      </c>
      <c r="P196">
        <v>10063</v>
      </c>
      <c r="Q196">
        <v>27161</v>
      </c>
      <c r="R196">
        <v>24739</v>
      </c>
      <c r="S196">
        <v>40348</v>
      </c>
      <c r="T196">
        <v>231944</v>
      </c>
      <c r="U196">
        <v>5687</v>
      </c>
      <c r="V196">
        <v>-3065</v>
      </c>
      <c r="W196">
        <v>228879</v>
      </c>
      <c r="X196">
        <v>9435</v>
      </c>
      <c r="Y196">
        <v>45958</v>
      </c>
      <c r="Z196">
        <v>25209</v>
      </c>
      <c r="AA196">
        <v>0</v>
      </c>
      <c r="AB196">
        <v>31775</v>
      </c>
      <c r="AC196">
        <v>3738</v>
      </c>
      <c r="AD196">
        <v>2432</v>
      </c>
      <c r="AE196">
        <v>200124</v>
      </c>
      <c r="AF196">
        <v>7345</v>
      </c>
      <c r="AG196">
        <v>2518</v>
      </c>
      <c r="AH196">
        <v>9055</v>
      </c>
      <c r="AI196">
        <v>0</v>
      </c>
      <c r="AJ196">
        <v>310418</v>
      </c>
    </row>
    <row r="197" spans="1:36" hidden="1" x14ac:dyDescent="0.25">
      <c r="A197" t="s">
        <v>459</v>
      </c>
      <c r="B197" t="s">
        <v>111</v>
      </c>
      <c r="D197">
        <v>2027</v>
      </c>
      <c r="I197">
        <v>666</v>
      </c>
      <c r="J197">
        <v>340910</v>
      </c>
      <c r="K197">
        <v>310433</v>
      </c>
      <c r="N197">
        <v>30478</v>
      </c>
      <c r="O197">
        <v>21077</v>
      </c>
      <c r="P197">
        <v>5774</v>
      </c>
      <c r="Q197">
        <v>21928</v>
      </c>
      <c r="R197">
        <v>25987</v>
      </c>
      <c r="S197">
        <v>49627</v>
      </c>
      <c r="T197">
        <v>226153</v>
      </c>
      <c r="U197">
        <v>5309</v>
      </c>
      <c r="V197">
        <v>-2869</v>
      </c>
      <c r="W197">
        <v>223284</v>
      </c>
      <c r="X197">
        <v>11376</v>
      </c>
      <c r="Y197">
        <v>49906</v>
      </c>
      <c r="Z197">
        <v>28566</v>
      </c>
      <c r="AA197">
        <v>0</v>
      </c>
      <c r="AB197">
        <v>35189</v>
      </c>
      <c r="AC197">
        <v>3638</v>
      </c>
      <c r="AD197">
        <v>2732</v>
      </c>
      <c r="AE197">
        <v>189033</v>
      </c>
      <c r="AF197">
        <v>7730</v>
      </c>
      <c r="AG197">
        <v>2518</v>
      </c>
      <c r="AH197">
        <v>6847</v>
      </c>
      <c r="AI197">
        <v>0</v>
      </c>
      <c r="AJ197">
        <v>310433</v>
      </c>
    </row>
    <row r="198" spans="1:36" hidden="1" x14ac:dyDescent="0.25">
      <c r="A198" t="s">
        <v>460</v>
      </c>
      <c r="B198" t="s">
        <v>111</v>
      </c>
      <c r="D198">
        <v>1745</v>
      </c>
      <c r="I198">
        <v>618</v>
      </c>
      <c r="J198">
        <v>348023</v>
      </c>
      <c r="K198">
        <v>319773</v>
      </c>
      <c r="N198">
        <v>28250</v>
      </c>
      <c r="O198">
        <v>21077</v>
      </c>
      <c r="P198">
        <v>6500</v>
      </c>
      <c r="Q198">
        <v>40433</v>
      </c>
      <c r="R198">
        <v>17311</v>
      </c>
      <c r="S198">
        <v>48827</v>
      </c>
      <c r="T198">
        <v>221720</v>
      </c>
      <c r="U198">
        <v>5429</v>
      </c>
      <c r="V198">
        <v>-2935</v>
      </c>
      <c r="W198">
        <v>218785</v>
      </c>
      <c r="X198">
        <v>13645</v>
      </c>
      <c r="Y198">
        <v>41049</v>
      </c>
      <c r="Z198">
        <v>34263</v>
      </c>
      <c r="AA198">
        <v>0</v>
      </c>
      <c r="AB198">
        <v>40702</v>
      </c>
      <c r="AC198">
        <v>3559</v>
      </c>
      <c r="AD198">
        <v>2104</v>
      </c>
      <c r="AE198">
        <v>197169</v>
      </c>
      <c r="AF198">
        <v>6582</v>
      </c>
      <c r="AG198">
        <v>2518</v>
      </c>
      <c r="AH198">
        <v>4613</v>
      </c>
      <c r="AI198">
        <v>0</v>
      </c>
      <c r="AJ198">
        <v>319773</v>
      </c>
    </row>
    <row r="199" spans="1:36" hidden="1" x14ac:dyDescent="0.25">
      <c r="A199" t="s">
        <v>461</v>
      </c>
      <c r="B199" t="s">
        <v>111</v>
      </c>
      <c r="D199">
        <v>1504</v>
      </c>
      <c r="I199">
        <v>596</v>
      </c>
      <c r="J199">
        <v>333850</v>
      </c>
      <c r="K199">
        <v>307839</v>
      </c>
      <c r="N199">
        <v>26011</v>
      </c>
      <c r="O199">
        <v>15531</v>
      </c>
      <c r="P199">
        <v>19952</v>
      </c>
      <c r="Q199">
        <v>19792</v>
      </c>
      <c r="R199">
        <v>15399</v>
      </c>
      <c r="S199">
        <v>51458</v>
      </c>
      <c r="T199">
        <v>214119</v>
      </c>
      <c r="U199">
        <v>5115</v>
      </c>
      <c r="V199">
        <v>-2649</v>
      </c>
      <c r="W199">
        <v>211470</v>
      </c>
      <c r="X199">
        <v>13518</v>
      </c>
      <c r="Y199">
        <v>43890</v>
      </c>
      <c r="Z199">
        <v>31498</v>
      </c>
      <c r="AA199">
        <v>0</v>
      </c>
      <c r="AB199">
        <v>42762</v>
      </c>
      <c r="AC199">
        <v>2933</v>
      </c>
      <c r="AD199">
        <v>2385</v>
      </c>
      <c r="AE199">
        <v>183802</v>
      </c>
      <c r="AF199">
        <v>5878</v>
      </c>
      <c r="AG199">
        <v>2747</v>
      </c>
      <c r="AH199">
        <v>7734</v>
      </c>
      <c r="AI199">
        <v>0</v>
      </c>
      <c r="AJ199">
        <v>307839</v>
      </c>
    </row>
    <row r="200" spans="1:36" hidden="1" x14ac:dyDescent="0.25">
      <c r="A200" t="s">
        <v>462</v>
      </c>
      <c r="B200" t="s">
        <v>111</v>
      </c>
      <c r="D200">
        <v>1522</v>
      </c>
      <c r="I200">
        <v>604</v>
      </c>
      <c r="J200">
        <v>309517</v>
      </c>
      <c r="K200">
        <v>285226</v>
      </c>
      <c r="N200">
        <v>24291</v>
      </c>
      <c r="O200">
        <v>15531</v>
      </c>
      <c r="P200">
        <v>24891</v>
      </c>
      <c r="Q200">
        <v>11747</v>
      </c>
      <c r="R200">
        <v>16238</v>
      </c>
      <c r="S200">
        <v>44807</v>
      </c>
      <c r="T200">
        <v>201517</v>
      </c>
      <c r="U200">
        <v>4670</v>
      </c>
      <c r="V200">
        <v>-2400</v>
      </c>
      <c r="W200">
        <v>199116</v>
      </c>
      <c r="X200">
        <v>10431</v>
      </c>
      <c r="Y200">
        <v>38020</v>
      </c>
      <c r="Z200">
        <v>26437</v>
      </c>
      <c r="AA200">
        <v>0</v>
      </c>
      <c r="AB200">
        <v>42298</v>
      </c>
      <c r="AC200">
        <v>2553</v>
      </c>
      <c r="AD200">
        <v>1857</v>
      </c>
      <c r="AE200">
        <v>173565</v>
      </c>
      <c r="AF200">
        <v>4834</v>
      </c>
      <c r="AG200">
        <v>1787</v>
      </c>
      <c r="AH200">
        <v>6971</v>
      </c>
      <c r="AI200">
        <v>0</v>
      </c>
      <c r="AJ200">
        <v>285226</v>
      </c>
    </row>
    <row r="201" spans="1:36" hidden="1" x14ac:dyDescent="0.25">
      <c r="A201" t="s">
        <v>463</v>
      </c>
      <c r="B201" t="s">
        <v>111</v>
      </c>
      <c r="D201">
        <v>1454</v>
      </c>
      <c r="I201">
        <v>502</v>
      </c>
      <c r="J201">
        <v>285035</v>
      </c>
      <c r="K201">
        <v>262877</v>
      </c>
      <c r="N201">
        <v>22159</v>
      </c>
      <c r="O201">
        <v>15531</v>
      </c>
      <c r="P201">
        <v>9589</v>
      </c>
      <c r="Q201">
        <v>22087</v>
      </c>
      <c r="R201">
        <v>10310</v>
      </c>
      <c r="S201">
        <v>43881</v>
      </c>
      <c r="T201">
        <v>187859</v>
      </c>
      <c r="U201">
        <v>3986</v>
      </c>
      <c r="V201">
        <v>-2155</v>
      </c>
      <c r="W201">
        <v>185704</v>
      </c>
      <c r="X201">
        <v>11318</v>
      </c>
      <c r="Y201">
        <v>35912</v>
      </c>
      <c r="Z201">
        <v>23773</v>
      </c>
      <c r="AA201">
        <v>0</v>
      </c>
      <c r="AB201">
        <v>27137</v>
      </c>
      <c r="AC201">
        <v>2705</v>
      </c>
      <c r="AD201">
        <v>1961</v>
      </c>
      <c r="AE201">
        <v>170591</v>
      </c>
      <c r="AF201">
        <v>5150</v>
      </c>
      <c r="AG201">
        <v>1787</v>
      </c>
      <c r="AH201">
        <v>4833</v>
      </c>
      <c r="AI201">
        <v>0</v>
      </c>
      <c r="AJ201">
        <v>262877</v>
      </c>
    </row>
    <row r="202" spans="1:36" hidden="1" x14ac:dyDescent="0.25">
      <c r="A202" t="s">
        <v>454</v>
      </c>
      <c r="B202" t="s">
        <v>115</v>
      </c>
      <c r="D202">
        <v>2285</v>
      </c>
      <c r="I202">
        <v>1924</v>
      </c>
      <c r="J202">
        <v>817700</v>
      </c>
      <c r="K202">
        <v>677753</v>
      </c>
      <c r="N202">
        <v>139947</v>
      </c>
      <c r="O202">
        <v>79339</v>
      </c>
      <c r="P202">
        <v>8423</v>
      </c>
      <c r="Q202">
        <v>81299</v>
      </c>
      <c r="R202">
        <v>12795</v>
      </c>
      <c r="S202">
        <v>107102</v>
      </c>
      <c r="T202">
        <v>566271</v>
      </c>
      <c r="U202">
        <v>28344</v>
      </c>
      <c r="V202">
        <v>-14649</v>
      </c>
      <c r="W202">
        <v>551622</v>
      </c>
      <c r="X202">
        <v>51428</v>
      </c>
      <c r="Y202">
        <v>83235</v>
      </c>
      <c r="Z202">
        <v>73122</v>
      </c>
      <c r="AA202">
        <v>4118</v>
      </c>
      <c r="AB202">
        <v>47787</v>
      </c>
      <c r="AC202">
        <v>13812</v>
      </c>
      <c r="AD202">
        <v>8976</v>
      </c>
      <c r="AE202">
        <v>442368</v>
      </c>
      <c r="AF202">
        <v>27100</v>
      </c>
      <c r="AG202">
        <v>12233</v>
      </c>
      <c r="AH202">
        <v>19149</v>
      </c>
      <c r="AI202">
        <v>5232</v>
      </c>
      <c r="AJ202">
        <v>677753</v>
      </c>
    </row>
    <row r="203" spans="1:36" hidden="1" x14ac:dyDescent="0.25">
      <c r="A203" t="s">
        <v>455</v>
      </c>
      <c r="B203" t="s">
        <v>115</v>
      </c>
      <c r="D203">
        <v>2815</v>
      </c>
      <c r="I203">
        <v>1899</v>
      </c>
      <c r="J203">
        <v>780213</v>
      </c>
      <c r="K203">
        <v>670221</v>
      </c>
      <c r="N203">
        <v>109992</v>
      </c>
      <c r="O203">
        <v>67434</v>
      </c>
      <c r="P203">
        <v>9034</v>
      </c>
      <c r="Q203">
        <v>84269</v>
      </c>
      <c r="R203">
        <v>14618</v>
      </c>
      <c r="S203">
        <v>100704</v>
      </c>
      <c r="T203">
        <v>521566</v>
      </c>
      <c r="U203">
        <v>29934</v>
      </c>
      <c r="V203">
        <v>-12768</v>
      </c>
      <c r="W203">
        <v>508799</v>
      </c>
      <c r="X203">
        <v>57178</v>
      </c>
      <c r="Y203">
        <v>80100</v>
      </c>
      <c r="Z203">
        <v>79969</v>
      </c>
      <c r="AA203">
        <v>13</v>
      </c>
      <c r="AB203">
        <v>64999</v>
      </c>
      <c r="AC203">
        <v>13727</v>
      </c>
      <c r="AD203">
        <v>8114</v>
      </c>
      <c r="AE203">
        <v>421472</v>
      </c>
      <c r="AF203">
        <v>23642</v>
      </c>
      <c r="AG203">
        <v>11486</v>
      </c>
      <c r="AH203">
        <v>26803</v>
      </c>
      <c r="AI203">
        <v>5151</v>
      </c>
      <c r="AJ203">
        <v>670221</v>
      </c>
    </row>
    <row r="204" spans="1:36" hidden="1" x14ac:dyDescent="0.25">
      <c r="A204" t="s">
        <v>456</v>
      </c>
      <c r="B204" t="s">
        <v>115</v>
      </c>
      <c r="D204">
        <v>2105</v>
      </c>
      <c r="I204">
        <v>1759</v>
      </c>
      <c r="J204">
        <v>739762</v>
      </c>
      <c r="K204">
        <v>632198</v>
      </c>
      <c r="N204">
        <v>107564</v>
      </c>
      <c r="O204">
        <v>67434</v>
      </c>
      <c r="P204">
        <v>10282</v>
      </c>
      <c r="Q204">
        <v>95523</v>
      </c>
      <c r="R204">
        <v>9504</v>
      </c>
      <c r="S204">
        <v>92930</v>
      </c>
      <c r="T204">
        <v>488644</v>
      </c>
      <c r="U204">
        <v>31864</v>
      </c>
      <c r="V204">
        <v>-13704</v>
      </c>
      <c r="W204">
        <v>474940</v>
      </c>
      <c r="X204">
        <v>51867</v>
      </c>
      <c r="Y204">
        <v>79426</v>
      </c>
      <c r="Z204">
        <v>74320</v>
      </c>
      <c r="AA204">
        <v>30</v>
      </c>
      <c r="AB204">
        <v>73281</v>
      </c>
      <c r="AC204">
        <v>10954</v>
      </c>
      <c r="AD204">
        <v>7538</v>
      </c>
      <c r="AE204">
        <v>387611</v>
      </c>
      <c r="AF204">
        <v>16658</v>
      </c>
      <c r="AG204">
        <v>11486</v>
      </c>
      <c r="AH204">
        <v>24379</v>
      </c>
      <c r="AI204">
        <v>5148</v>
      </c>
      <c r="AJ204">
        <v>632198</v>
      </c>
    </row>
    <row r="205" spans="1:36" hidden="1" x14ac:dyDescent="0.25">
      <c r="A205" t="s">
        <v>457</v>
      </c>
      <c r="B205" t="s">
        <v>115</v>
      </c>
      <c r="D205">
        <v>2611</v>
      </c>
      <c r="I205">
        <v>1783</v>
      </c>
      <c r="J205">
        <v>677624</v>
      </c>
      <c r="K205">
        <v>572526</v>
      </c>
      <c r="N205">
        <v>105098</v>
      </c>
      <c r="O205">
        <v>67434</v>
      </c>
      <c r="P205">
        <v>9202</v>
      </c>
      <c r="Q205">
        <v>63083</v>
      </c>
      <c r="R205">
        <v>6852</v>
      </c>
      <c r="S205">
        <v>89856</v>
      </c>
      <c r="T205">
        <v>463469</v>
      </c>
      <c r="U205">
        <v>28939</v>
      </c>
      <c r="V205">
        <v>-13323</v>
      </c>
      <c r="W205">
        <v>450146</v>
      </c>
      <c r="X205">
        <v>53226</v>
      </c>
      <c r="Y205">
        <v>60937</v>
      </c>
      <c r="Z205">
        <v>78992</v>
      </c>
      <c r="AA205">
        <v>966</v>
      </c>
      <c r="AB205">
        <v>82485</v>
      </c>
      <c r="AC205">
        <v>10853</v>
      </c>
      <c r="AD205">
        <v>8590</v>
      </c>
      <c r="AE205">
        <v>331184</v>
      </c>
      <c r="AF205">
        <v>17097</v>
      </c>
      <c r="AG205">
        <v>13535</v>
      </c>
      <c r="AH205">
        <v>19261</v>
      </c>
      <c r="AI205">
        <v>5751</v>
      </c>
      <c r="AJ205">
        <v>572526</v>
      </c>
    </row>
    <row r="206" spans="1:36" hidden="1" x14ac:dyDescent="0.25">
      <c r="A206" t="s">
        <v>458</v>
      </c>
      <c r="B206" t="s">
        <v>115</v>
      </c>
      <c r="D206">
        <v>2658</v>
      </c>
      <c r="I206">
        <v>1858</v>
      </c>
      <c r="J206">
        <v>631074</v>
      </c>
      <c r="K206">
        <v>527557</v>
      </c>
      <c r="N206">
        <v>103517</v>
      </c>
      <c r="O206">
        <v>67434</v>
      </c>
      <c r="P206">
        <v>9935</v>
      </c>
      <c r="Q206">
        <v>40772</v>
      </c>
      <c r="R206">
        <v>7194</v>
      </c>
      <c r="S206">
        <v>91059</v>
      </c>
      <c r="T206">
        <v>438338</v>
      </c>
      <c r="U206">
        <v>25137</v>
      </c>
      <c r="V206">
        <v>-13676</v>
      </c>
      <c r="W206">
        <v>424662</v>
      </c>
      <c r="X206">
        <v>52042</v>
      </c>
      <c r="Y206">
        <v>51326</v>
      </c>
      <c r="Z206">
        <v>88923</v>
      </c>
      <c r="AA206">
        <v>1929</v>
      </c>
      <c r="AB206">
        <v>63700</v>
      </c>
      <c r="AC206">
        <v>8597</v>
      </c>
      <c r="AD206">
        <v>7879</v>
      </c>
      <c r="AE206">
        <v>303151</v>
      </c>
      <c r="AF206">
        <v>18465</v>
      </c>
      <c r="AG206">
        <v>13535</v>
      </c>
      <c r="AH206">
        <v>16759</v>
      </c>
      <c r="AI206">
        <v>6672</v>
      </c>
      <c r="AJ206">
        <v>527557</v>
      </c>
    </row>
    <row r="207" spans="1:36" hidden="1" x14ac:dyDescent="0.25">
      <c r="A207" t="s">
        <v>459</v>
      </c>
      <c r="B207" t="s">
        <v>115</v>
      </c>
      <c r="D207">
        <v>2270</v>
      </c>
      <c r="I207">
        <v>1844</v>
      </c>
      <c r="J207">
        <v>595902</v>
      </c>
      <c r="K207">
        <v>493536</v>
      </c>
      <c r="N207">
        <v>102366</v>
      </c>
      <c r="O207">
        <v>45057</v>
      </c>
      <c r="P207">
        <v>4512</v>
      </c>
      <c r="Q207">
        <v>32115</v>
      </c>
      <c r="R207">
        <v>15719</v>
      </c>
      <c r="S207">
        <v>93524</v>
      </c>
      <c r="T207">
        <v>402647</v>
      </c>
      <c r="U207">
        <v>20193</v>
      </c>
      <c r="V207">
        <v>-12525</v>
      </c>
      <c r="W207">
        <v>390123</v>
      </c>
      <c r="X207">
        <v>53770</v>
      </c>
      <c r="Y207">
        <v>46546</v>
      </c>
      <c r="Z207">
        <v>82039</v>
      </c>
      <c r="AA207">
        <v>11</v>
      </c>
      <c r="AB207">
        <v>72873</v>
      </c>
      <c r="AC207">
        <v>7169</v>
      </c>
      <c r="AD207">
        <v>6577</v>
      </c>
      <c r="AE207">
        <v>277422</v>
      </c>
      <c r="AF207">
        <v>14587</v>
      </c>
      <c r="AG207">
        <v>12030</v>
      </c>
      <c r="AH207">
        <v>38375</v>
      </c>
      <c r="AI207">
        <v>7787</v>
      </c>
      <c r="AJ207">
        <v>493536</v>
      </c>
    </row>
    <row r="208" spans="1:36" hidden="1" x14ac:dyDescent="0.25">
      <c r="A208" t="s">
        <v>460</v>
      </c>
      <c r="B208" t="s">
        <v>115</v>
      </c>
      <c r="D208">
        <v>2308</v>
      </c>
      <c r="I208">
        <v>1784</v>
      </c>
      <c r="J208">
        <v>608275</v>
      </c>
      <c r="K208">
        <v>509751</v>
      </c>
      <c r="N208">
        <v>98524</v>
      </c>
      <c r="O208">
        <v>45057</v>
      </c>
      <c r="P208">
        <v>4978</v>
      </c>
      <c r="Q208">
        <v>44806</v>
      </c>
      <c r="R208">
        <v>17220</v>
      </c>
      <c r="S208">
        <v>107560</v>
      </c>
      <c r="T208">
        <v>392504</v>
      </c>
      <c r="U208">
        <v>20625</v>
      </c>
      <c r="V208">
        <v>-12786</v>
      </c>
      <c r="W208">
        <v>379718</v>
      </c>
      <c r="X208">
        <v>48451</v>
      </c>
      <c r="Y208">
        <v>43005</v>
      </c>
      <c r="Z208">
        <v>79792</v>
      </c>
      <c r="AA208">
        <v>13</v>
      </c>
      <c r="AB208">
        <v>76025</v>
      </c>
      <c r="AC208">
        <v>6503</v>
      </c>
      <c r="AD208">
        <v>5986</v>
      </c>
      <c r="AE208">
        <v>295420</v>
      </c>
      <c r="AF208">
        <v>15425</v>
      </c>
      <c r="AG208">
        <v>12530</v>
      </c>
      <c r="AH208">
        <v>34645</v>
      </c>
      <c r="AI208">
        <v>7975</v>
      </c>
      <c r="AJ208">
        <v>509751</v>
      </c>
    </row>
    <row r="209" spans="1:36" hidden="1" x14ac:dyDescent="0.25">
      <c r="A209" t="s">
        <v>461</v>
      </c>
      <c r="B209" t="s">
        <v>115</v>
      </c>
      <c r="D209">
        <v>2181</v>
      </c>
      <c r="I209">
        <v>1810</v>
      </c>
      <c r="J209">
        <v>563924</v>
      </c>
      <c r="K209">
        <v>468722</v>
      </c>
      <c r="N209">
        <v>95202</v>
      </c>
      <c r="O209">
        <v>45057</v>
      </c>
      <c r="P209">
        <v>4754</v>
      </c>
      <c r="Q209">
        <v>39494</v>
      </c>
      <c r="R209">
        <v>12357</v>
      </c>
      <c r="S209">
        <v>96438</v>
      </c>
      <c r="T209">
        <v>374457</v>
      </c>
      <c r="U209">
        <v>18094</v>
      </c>
      <c r="V209">
        <v>-11511</v>
      </c>
      <c r="W209">
        <v>362946</v>
      </c>
      <c r="X209">
        <v>42968</v>
      </c>
      <c r="Y209">
        <v>38726</v>
      </c>
      <c r="Z209">
        <v>65028</v>
      </c>
      <c r="AA209">
        <v>1301</v>
      </c>
      <c r="AB209">
        <v>76782</v>
      </c>
      <c r="AC209">
        <v>5660</v>
      </c>
      <c r="AD209">
        <v>5275</v>
      </c>
      <c r="AE209">
        <v>274149</v>
      </c>
      <c r="AF209">
        <v>12649</v>
      </c>
      <c r="AG209">
        <v>12559</v>
      </c>
      <c r="AH209">
        <v>31111</v>
      </c>
      <c r="AI209">
        <v>8159</v>
      </c>
      <c r="AJ209">
        <v>468722</v>
      </c>
    </row>
    <row r="210" spans="1:36" hidden="1" x14ac:dyDescent="0.25">
      <c r="A210" t="s">
        <v>462</v>
      </c>
      <c r="B210" t="s">
        <v>115</v>
      </c>
      <c r="D210">
        <v>2346</v>
      </c>
      <c r="I210">
        <v>1873</v>
      </c>
      <c r="J210">
        <v>547626</v>
      </c>
      <c r="K210">
        <v>461175</v>
      </c>
      <c r="N210">
        <v>86451</v>
      </c>
      <c r="O210">
        <v>45057</v>
      </c>
      <c r="P210">
        <v>10861</v>
      </c>
      <c r="Q210">
        <v>40330</v>
      </c>
      <c r="R210">
        <v>16858</v>
      </c>
      <c r="S210">
        <v>83019</v>
      </c>
      <c r="T210">
        <v>355281</v>
      </c>
      <c r="U210">
        <v>15887</v>
      </c>
      <c r="V210">
        <v>-9674</v>
      </c>
      <c r="W210">
        <v>345607</v>
      </c>
      <c r="X210">
        <v>45754</v>
      </c>
      <c r="Y210">
        <v>47107</v>
      </c>
      <c r="Z210">
        <v>67512</v>
      </c>
      <c r="AA210">
        <v>8454</v>
      </c>
      <c r="AB210">
        <v>81296</v>
      </c>
      <c r="AC210">
        <v>5558</v>
      </c>
      <c r="AD210">
        <v>4897</v>
      </c>
      <c r="AE210">
        <v>241837</v>
      </c>
      <c r="AF210">
        <v>14865</v>
      </c>
      <c r="AG210">
        <v>12585</v>
      </c>
      <c r="AH210">
        <v>22500</v>
      </c>
      <c r="AI210">
        <v>7993</v>
      </c>
      <c r="AJ210">
        <v>461175</v>
      </c>
    </row>
    <row r="211" spans="1:36" hidden="1" x14ac:dyDescent="0.25">
      <c r="A211" t="s">
        <v>463</v>
      </c>
      <c r="B211" t="s">
        <v>115</v>
      </c>
      <c r="D211">
        <v>1917</v>
      </c>
      <c r="I211">
        <v>1723</v>
      </c>
      <c r="J211">
        <v>479432</v>
      </c>
      <c r="K211">
        <v>417109</v>
      </c>
      <c r="N211">
        <v>62322</v>
      </c>
      <c r="O211">
        <v>25300</v>
      </c>
      <c r="P211">
        <v>9702</v>
      </c>
      <c r="Q211">
        <v>34832</v>
      </c>
      <c r="R211">
        <v>4083</v>
      </c>
      <c r="S211">
        <v>79269</v>
      </c>
      <c r="T211">
        <v>317291</v>
      </c>
      <c r="U211">
        <v>12702</v>
      </c>
      <c r="V211">
        <v>-6217</v>
      </c>
      <c r="W211">
        <v>311074</v>
      </c>
      <c r="X211">
        <v>35869</v>
      </c>
      <c r="Y211">
        <v>38861</v>
      </c>
      <c r="Z211">
        <v>59028</v>
      </c>
      <c r="AA211">
        <v>15</v>
      </c>
      <c r="AB211">
        <v>68180</v>
      </c>
      <c r="AC211">
        <v>5699</v>
      </c>
      <c r="AD211">
        <v>4636</v>
      </c>
      <c r="AE211">
        <v>239357</v>
      </c>
      <c r="AF211">
        <v>11468</v>
      </c>
      <c r="AG211">
        <v>12797</v>
      </c>
      <c r="AH211">
        <v>25909</v>
      </c>
      <c r="AI211">
        <v>0</v>
      </c>
      <c r="AJ211">
        <v>417109</v>
      </c>
    </row>
    <row r="212" spans="1:36" hidden="1" x14ac:dyDescent="0.25">
      <c r="A212" t="s">
        <v>454</v>
      </c>
      <c r="B212" t="s">
        <v>118</v>
      </c>
      <c r="C212">
        <v>82716</v>
      </c>
      <c r="D212">
        <v>12267</v>
      </c>
      <c r="E212">
        <v>22162</v>
      </c>
      <c r="F212">
        <v>10702</v>
      </c>
      <c r="G212">
        <v>34504</v>
      </c>
      <c r="H212">
        <v>105066</v>
      </c>
      <c r="I212">
        <v>72014</v>
      </c>
      <c r="J212">
        <v>187783</v>
      </c>
      <c r="K212">
        <v>84946</v>
      </c>
      <c r="L212">
        <v>54982</v>
      </c>
      <c r="M212">
        <v>10399</v>
      </c>
      <c r="N212">
        <v>102836</v>
      </c>
      <c r="O212">
        <v>58148</v>
      </c>
      <c r="AF212">
        <v>183</v>
      </c>
      <c r="AH212">
        <v>0</v>
      </c>
      <c r="AI212">
        <v>66</v>
      </c>
      <c r="AJ212">
        <v>84946</v>
      </c>
    </row>
    <row r="213" spans="1:36" hidden="1" x14ac:dyDescent="0.25">
      <c r="A213" t="s">
        <v>455</v>
      </c>
      <c r="B213" t="s">
        <v>118</v>
      </c>
      <c r="C213">
        <v>78483</v>
      </c>
      <c r="D213">
        <v>9697</v>
      </c>
      <c r="E213">
        <v>19957</v>
      </c>
      <c r="F213">
        <v>12506</v>
      </c>
      <c r="G213">
        <v>33524</v>
      </c>
      <c r="H213">
        <v>95024</v>
      </c>
      <c r="I213">
        <v>72782</v>
      </c>
      <c r="J213">
        <v>173507</v>
      </c>
      <c r="K213">
        <v>73642</v>
      </c>
      <c r="L213">
        <v>49238</v>
      </c>
      <c r="M213">
        <v>8745</v>
      </c>
      <c r="N213">
        <v>99865</v>
      </c>
      <c r="O213">
        <v>58148</v>
      </c>
      <c r="AF213">
        <v>381</v>
      </c>
      <c r="AH213">
        <v>0</v>
      </c>
      <c r="AI213">
        <v>72</v>
      </c>
      <c r="AJ213">
        <v>73642</v>
      </c>
    </row>
    <row r="214" spans="1:36" hidden="1" x14ac:dyDescent="0.25">
      <c r="A214" t="s">
        <v>456</v>
      </c>
      <c r="B214" t="s">
        <v>118</v>
      </c>
      <c r="C214">
        <v>84904</v>
      </c>
      <c r="D214">
        <v>13253</v>
      </c>
      <c r="E214">
        <v>22848</v>
      </c>
      <c r="F214">
        <v>14299</v>
      </c>
      <c r="G214">
        <v>32002</v>
      </c>
      <c r="H214">
        <v>91340</v>
      </c>
      <c r="I214">
        <v>68934</v>
      </c>
      <c r="J214">
        <v>176243</v>
      </c>
      <c r="K214">
        <v>78383</v>
      </c>
      <c r="L214">
        <v>51748</v>
      </c>
      <c r="M214">
        <v>8879</v>
      </c>
      <c r="N214">
        <v>97860</v>
      </c>
      <c r="O214">
        <v>58148</v>
      </c>
      <c r="AF214">
        <v>361</v>
      </c>
      <c r="AH214">
        <v>0</v>
      </c>
      <c r="AI214">
        <v>77</v>
      </c>
      <c r="AJ214">
        <v>78383</v>
      </c>
    </row>
    <row r="215" spans="1:36" hidden="1" x14ac:dyDescent="0.25">
      <c r="A215" t="s">
        <v>457</v>
      </c>
      <c r="B215" t="s">
        <v>118</v>
      </c>
      <c r="C215">
        <v>85412</v>
      </c>
      <c r="D215">
        <v>7868</v>
      </c>
      <c r="E215">
        <v>27421</v>
      </c>
      <c r="F215">
        <v>13830</v>
      </c>
      <c r="G215">
        <v>34307</v>
      </c>
      <c r="H215">
        <v>89996</v>
      </c>
      <c r="I215">
        <v>69945</v>
      </c>
      <c r="J215">
        <v>175409</v>
      </c>
      <c r="K215">
        <v>78971</v>
      </c>
      <c r="L215">
        <v>50354</v>
      </c>
      <c r="M215">
        <v>10305</v>
      </c>
      <c r="N215">
        <v>96438</v>
      </c>
      <c r="O215">
        <v>58148</v>
      </c>
      <c r="AF215">
        <v>433</v>
      </c>
      <c r="AH215">
        <v>0</v>
      </c>
      <c r="AI215">
        <v>91</v>
      </c>
      <c r="AJ215">
        <v>78971</v>
      </c>
    </row>
    <row r="216" spans="1:36" hidden="1" x14ac:dyDescent="0.25">
      <c r="A216" t="s">
        <v>458</v>
      </c>
      <c r="B216" t="s">
        <v>118</v>
      </c>
      <c r="C216">
        <v>80515</v>
      </c>
      <c r="D216">
        <v>8325</v>
      </c>
      <c r="E216">
        <v>26268</v>
      </c>
      <c r="F216">
        <v>9893</v>
      </c>
      <c r="G216">
        <v>34491</v>
      </c>
      <c r="H216">
        <v>89821</v>
      </c>
      <c r="I216">
        <v>70833</v>
      </c>
      <c r="J216">
        <v>170336</v>
      </c>
      <c r="K216">
        <v>74223</v>
      </c>
      <c r="L216">
        <v>46749</v>
      </c>
      <c r="M216">
        <v>11152</v>
      </c>
      <c r="N216">
        <v>96113</v>
      </c>
      <c r="O216">
        <v>58148</v>
      </c>
      <c r="AF216">
        <v>419</v>
      </c>
      <c r="AH216">
        <v>0</v>
      </c>
      <c r="AI216">
        <v>106</v>
      </c>
      <c r="AJ216">
        <v>74223</v>
      </c>
    </row>
    <row r="217" spans="1:36" hidden="1" x14ac:dyDescent="0.25">
      <c r="A217" t="s">
        <v>459</v>
      </c>
      <c r="B217" t="s">
        <v>118</v>
      </c>
      <c r="C217">
        <v>96871</v>
      </c>
      <c r="D217">
        <v>11881</v>
      </c>
      <c r="E217">
        <v>27030</v>
      </c>
      <c r="F217">
        <v>12008</v>
      </c>
      <c r="G217">
        <v>43880</v>
      </c>
      <c r="H217">
        <v>86935</v>
      </c>
      <c r="I217">
        <v>71725</v>
      </c>
      <c r="J217">
        <v>183805</v>
      </c>
      <c r="K217">
        <v>85730</v>
      </c>
      <c r="L217">
        <v>52871</v>
      </c>
      <c r="M217">
        <v>12629</v>
      </c>
      <c r="N217">
        <v>98075</v>
      </c>
      <c r="O217">
        <v>58148</v>
      </c>
      <c r="AF217">
        <v>740</v>
      </c>
      <c r="AH217">
        <v>0</v>
      </c>
      <c r="AI217">
        <v>112</v>
      </c>
      <c r="AJ217">
        <v>85730</v>
      </c>
    </row>
    <row r="218" spans="1:36" hidden="1" x14ac:dyDescent="0.25">
      <c r="A218" t="s">
        <v>460</v>
      </c>
      <c r="B218" t="s">
        <v>118</v>
      </c>
      <c r="C218">
        <v>120221</v>
      </c>
      <c r="D218">
        <v>20325</v>
      </c>
      <c r="E218">
        <v>24441</v>
      </c>
      <c r="F218">
        <v>14322</v>
      </c>
      <c r="G218">
        <v>57554</v>
      </c>
      <c r="H218">
        <v>87276</v>
      </c>
      <c r="I218">
        <v>70059</v>
      </c>
      <c r="J218">
        <v>207497</v>
      </c>
      <c r="K218">
        <v>107581</v>
      </c>
      <c r="L218">
        <v>56576</v>
      </c>
      <c r="M218">
        <v>13443</v>
      </c>
      <c r="N218">
        <v>99915</v>
      </c>
      <c r="O218">
        <v>44729</v>
      </c>
      <c r="AF218">
        <v>3574</v>
      </c>
      <c r="AH218">
        <v>0</v>
      </c>
      <c r="AI218">
        <v>124</v>
      </c>
      <c r="AJ218">
        <v>107581</v>
      </c>
    </row>
    <row r="219" spans="1:36" hidden="1" x14ac:dyDescent="0.25">
      <c r="A219" t="s">
        <v>461</v>
      </c>
      <c r="B219" t="s">
        <v>118</v>
      </c>
      <c r="C219">
        <v>100440</v>
      </c>
      <c r="D219">
        <v>19060</v>
      </c>
      <c r="E219">
        <v>27249</v>
      </c>
      <c r="F219">
        <v>12128</v>
      </c>
      <c r="G219">
        <v>40036</v>
      </c>
      <c r="H219">
        <v>85407</v>
      </c>
      <c r="I219">
        <v>70214</v>
      </c>
      <c r="J219">
        <v>185847</v>
      </c>
      <c r="K219">
        <v>86889</v>
      </c>
      <c r="L219">
        <v>46261</v>
      </c>
      <c r="M219">
        <v>13922</v>
      </c>
      <c r="N219">
        <v>98958</v>
      </c>
      <c r="O219">
        <v>44729</v>
      </c>
      <c r="AF219">
        <v>992</v>
      </c>
      <c r="AH219">
        <v>0</v>
      </c>
      <c r="AI219">
        <v>145</v>
      </c>
      <c r="AJ219">
        <v>86889</v>
      </c>
    </row>
    <row r="220" spans="1:36" hidden="1" x14ac:dyDescent="0.25">
      <c r="A220" t="s">
        <v>462</v>
      </c>
      <c r="B220" t="s">
        <v>118</v>
      </c>
      <c r="C220">
        <v>94154</v>
      </c>
      <c r="D220">
        <v>22471</v>
      </c>
      <c r="E220">
        <v>18236</v>
      </c>
      <c r="F220">
        <v>7662</v>
      </c>
      <c r="G220">
        <v>42134</v>
      </c>
      <c r="H220">
        <v>84082</v>
      </c>
      <c r="I220">
        <v>69281</v>
      </c>
      <c r="J220">
        <v>178236</v>
      </c>
      <c r="K220">
        <v>87456</v>
      </c>
      <c r="L220">
        <v>43748</v>
      </c>
      <c r="M220">
        <v>13465</v>
      </c>
      <c r="N220">
        <v>90780</v>
      </c>
      <c r="O220">
        <v>44729</v>
      </c>
      <c r="AF220">
        <v>1047</v>
      </c>
      <c r="AH220">
        <v>0</v>
      </c>
      <c r="AI220">
        <v>155</v>
      </c>
      <c r="AJ220">
        <v>87456</v>
      </c>
    </row>
    <row r="221" spans="1:36" hidden="1" x14ac:dyDescent="0.25">
      <c r="A221" t="s">
        <v>463</v>
      </c>
      <c r="B221" t="s">
        <v>118</v>
      </c>
      <c r="C221">
        <v>95958</v>
      </c>
      <c r="D221">
        <v>13376</v>
      </c>
      <c r="E221">
        <v>21441</v>
      </c>
      <c r="F221">
        <v>10856</v>
      </c>
      <c r="G221">
        <v>46006</v>
      </c>
      <c r="H221">
        <v>78685</v>
      </c>
      <c r="I221">
        <v>68157</v>
      </c>
      <c r="J221">
        <v>174643</v>
      </c>
      <c r="K221">
        <v>90318</v>
      </c>
      <c r="L221">
        <v>43357</v>
      </c>
      <c r="M221">
        <v>17711</v>
      </c>
      <c r="N221">
        <v>84326</v>
      </c>
      <c r="O221">
        <v>44729</v>
      </c>
      <c r="AF221">
        <v>953</v>
      </c>
      <c r="AH221">
        <v>0</v>
      </c>
      <c r="AI221">
        <v>189</v>
      </c>
      <c r="AJ221">
        <v>90318</v>
      </c>
    </row>
    <row r="222" spans="1:36" hidden="1" x14ac:dyDescent="0.25">
      <c r="A222" t="s">
        <v>454</v>
      </c>
      <c r="B222" t="s">
        <v>125</v>
      </c>
      <c r="C222">
        <v>24186</v>
      </c>
      <c r="D222">
        <v>5678</v>
      </c>
      <c r="E222">
        <v>11227</v>
      </c>
      <c r="F222">
        <v>2867</v>
      </c>
      <c r="G222">
        <v>3377</v>
      </c>
      <c r="H222">
        <v>54200</v>
      </c>
      <c r="I222">
        <v>34459</v>
      </c>
      <c r="J222">
        <v>78385</v>
      </c>
      <c r="K222">
        <v>23532</v>
      </c>
      <c r="L222">
        <v>2844</v>
      </c>
      <c r="M222">
        <v>3735</v>
      </c>
      <c r="N222">
        <v>54854</v>
      </c>
      <c r="O222">
        <v>40000</v>
      </c>
      <c r="AF222">
        <v>1128</v>
      </c>
      <c r="AH222">
        <v>0</v>
      </c>
      <c r="AI222">
        <v>5149</v>
      </c>
      <c r="AJ222">
        <v>23532</v>
      </c>
    </row>
    <row r="223" spans="1:36" hidden="1" x14ac:dyDescent="0.25">
      <c r="A223" t="s">
        <v>455</v>
      </c>
      <c r="B223" t="s">
        <v>125</v>
      </c>
      <c r="C223">
        <v>23731</v>
      </c>
      <c r="D223">
        <v>5534</v>
      </c>
      <c r="E223">
        <v>10770</v>
      </c>
      <c r="F223">
        <v>2837</v>
      </c>
      <c r="G223">
        <v>3672</v>
      </c>
      <c r="H223">
        <v>54066</v>
      </c>
      <c r="I223">
        <v>33963</v>
      </c>
      <c r="J223">
        <v>77797</v>
      </c>
      <c r="K223">
        <v>22507</v>
      </c>
      <c r="L223">
        <v>1905</v>
      </c>
      <c r="M223">
        <v>4319</v>
      </c>
      <c r="N223">
        <v>55290</v>
      </c>
      <c r="O223">
        <v>40000</v>
      </c>
      <c r="AF223">
        <v>1678</v>
      </c>
      <c r="AH223">
        <v>0</v>
      </c>
      <c r="AI223">
        <v>4845</v>
      </c>
      <c r="AJ223">
        <v>22507</v>
      </c>
    </row>
    <row r="224" spans="1:36" hidden="1" x14ac:dyDescent="0.25">
      <c r="A224" t="s">
        <v>456</v>
      </c>
      <c r="B224" t="s">
        <v>125</v>
      </c>
      <c r="C224">
        <v>22626</v>
      </c>
      <c r="D224">
        <v>4301</v>
      </c>
      <c r="E224">
        <v>10748</v>
      </c>
      <c r="F224">
        <v>2615</v>
      </c>
      <c r="G224">
        <v>3878</v>
      </c>
      <c r="H224">
        <v>54038</v>
      </c>
      <c r="I224">
        <v>34183</v>
      </c>
      <c r="J224">
        <v>76664</v>
      </c>
      <c r="K224">
        <v>22490</v>
      </c>
      <c r="L224">
        <v>2420</v>
      </c>
      <c r="M224">
        <v>4288</v>
      </c>
      <c r="N224">
        <v>54175</v>
      </c>
      <c r="O224">
        <v>40000</v>
      </c>
      <c r="AF224">
        <v>1471</v>
      </c>
      <c r="AH224">
        <v>0</v>
      </c>
      <c r="AI224">
        <v>4522</v>
      </c>
      <c r="AJ224">
        <v>22490</v>
      </c>
    </row>
    <row r="225" spans="1:36" hidden="1" x14ac:dyDescent="0.25">
      <c r="A225" t="s">
        <v>457</v>
      </c>
      <c r="B225" t="s">
        <v>125</v>
      </c>
      <c r="C225">
        <v>22406</v>
      </c>
      <c r="D225">
        <v>3577</v>
      </c>
      <c r="E225">
        <v>11013</v>
      </c>
      <c r="F225">
        <v>2766</v>
      </c>
      <c r="G225">
        <v>4024</v>
      </c>
      <c r="H225">
        <v>54637</v>
      </c>
      <c r="I225">
        <v>34466</v>
      </c>
      <c r="J225">
        <v>77043</v>
      </c>
      <c r="K225">
        <v>22752</v>
      </c>
      <c r="L225">
        <v>2622</v>
      </c>
      <c r="M225">
        <v>4444</v>
      </c>
      <c r="N225">
        <v>54291</v>
      </c>
      <c r="O225">
        <v>40000</v>
      </c>
      <c r="AF225">
        <v>1575</v>
      </c>
      <c r="AH225">
        <v>0</v>
      </c>
      <c r="AI225">
        <v>4588</v>
      </c>
      <c r="AJ225">
        <v>22752</v>
      </c>
    </row>
    <row r="226" spans="1:36" hidden="1" x14ac:dyDescent="0.25">
      <c r="A226" t="s">
        <v>458</v>
      </c>
      <c r="B226" t="s">
        <v>125</v>
      </c>
      <c r="C226">
        <v>23315</v>
      </c>
      <c r="D226">
        <v>4164</v>
      </c>
      <c r="E226">
        <v>11318</v>
      </c>
      <c r="F226">
        <v>2942</v>
      </c>
      <c r="G226">
        <v>4003</v>
      </c>
      <c r="H226">
        <v>54749</v>
      </c>
      <c r="I226">
        <v>33952</v>
      </c>
      <c r="J226">
        <v>78064</v>
      </c>
      <c r="K226">
        <v>24861</v>
      </c>
      <c r="L226">
        <v>2589</v>
      </c>
      <c r="M226">
        <v>4822</v>
      </c>
      <c r="N226">
        <v>53203</v>
      </c>
      <c r="O226">
        <v>40000</v>
      </c>
      <c r="AF226">
        <v>1782</v>
      </c>
      <c r="AH226">
        <v>0</v>
      </c>
      <c r="AI226">
        <v>4336</v>
      </c>
      <c r="AJ226">
        <v>24861</v>
      </c>
    </row>
    <row r="227" spans="1:36" hidden="1" x14ac:dyDescent="0.25">
      <c r="A227" t="s">
        <v>459</v>
      </c>
      <c r="B227" t="s">
        <v>125</v>
      </c>
      <c r="C227">
        <v>24434</v>
      </c>
      <c r="D227">
        <v>5140</v>
      </c>
      <c r="E227">
        <v>10427</v>
      </c>
      <c r="F227">
        <v>2628</v>
      </c>
      <c r="G227">
        <v>5447</v>
      </c>
      <c r="H227">
        <v>55153</v>
      </c>
      <c r="I227">
        <v>33653</v>
      </c>
      <c r="J227">
        <v>79587</v>
      </c>
      <c r="K227">
        <v>24741</v>
      </c>
      <c r="L227">
        <v>2152</v>
      </c>
      <c r="M227">
        <v>5607</v>
      </c>
      <c r="N227">
        <v>54846</v>
      </c>
      <c r="O227">
        <v>40000</v>
      </c>
      <c r="AF227">
        <v>1647</v>
      </c>
      <c r="AH227">
        <v>0</v>
      </c>
      <c r="AI227">
        <v>4452</v>
      </c>
      <c r="AJ227">
        <v>24741</v>
      </c>
    </row>
    <row r="228" spans="1:36" hidden="1" x14ac:dyDescent="0.25">
      <c r="A228" t="s">
        <v>460</v>
      </c>
      <c r="B228" t="s">
        <v>125</v>
      </c>
      <c r="C228">
        <v>24145</v>
      </c>
      <c r="D228">
        <v>5973</v>
      </c>
      <c r="E228">
        <v>10173</v>
      </c>
      <c r="F228">
        <v>2475</v>
      </c>
      <c r="G228">
        <v>4619</v>
      </c>
      <c r="H228">
        <v>55129</v>
      </c>
      <c r="I228">
        <v>34093</v>
      </c>
      <c r="J228">
        <v>79274</v>
      </c>
      <c r="K228">
        <v>25420</v>
      </c>
      <c r="L228">
        <v>2846</v>
      </c>
      <c r="M228">
        <v>5656</v>
      </c>
      <c r="N228">
        <v>53854</v>
      </c>
      <c r="O228">
        <v>40000</v>
      </c>
      <c r="AF228">
        <v>1524</v>
      </c>
      <c r="AH228">
        <v>0</v>
      </c>
      <c r="AI228">
        <v>4318</v>
      </c>
      <c r="AJ228">
        <v>25420</v>
      </c>
    </row>
    <row r="229" spans="1:36" hidden="1" x14ac:dyDescent="0.25">
      <c r="A229" t="s">
        <v>461</v>
      </c>
      <c r="B229" t="s">
        <v>125</v>
      </c>
      <c r="C229">
        <v>22790</v>
      </c>
      <c r="D229">
        <v>5052</v>
      </c>
      <c r="E229">
        <v>9859</v>
      </c>
      <c r="F229">
        <v>3066</v>
      </c>
      <c r="G229">
        <v>3966</v>
      </c>
      <c r="H229">
        <v>56550</v>
      </c>
      <c r="I229">
        <v>33935</v>
      </c>
      <c r="J229">
        <v>79340</v>
      </c>
      <c r="K229">
        <v>25422</v>
      </c>
      <c r="L229">
        <v>2685</v>
      </c>
      <c r="M229">
        <v>6081</v>
      </c>
      <c r="N229">
        <v>53918</v>
      </c>
      <c r="O229">
        <v>40000</v>
      </c>
      <c r="AF229">
        <v>2046</v>
      </c>
      <c r="AH229">
        <v>0</v>
      </c>
      <c r="AI229">
        <v>4228</v>
      </c>
      <c r="AJ229">
        <v>25422</v>
      </c>
    </row>
    <row r="230" spans="1:36" hidden="1" x14ac:dyDescent="0.25">
      <c r="A230" t="s">
        <v>462</v>
      </c>
      <c r="B230" t="s">
        <v>125</v>
      </c>
      <c r="C230">
        <v>22843</v>
      </c>
      <c r="D230">
        <v>5329</v>
      </c>
      <c r="E230">
        <v>10227</v>
      </c>
      <c r="F230">
        <v>2824</v>
      </c>
      <c r="G230">
        <v>3573</v>
      </c>
      <c r="H230">
        <v>56180</v>
      </c>
      <c r="I230">
        <v>32528</v>
      </c>
      <c r="J230">
        <v>79023</v>
      </c>
      <c r="K230">
        <v>27107</v>
      </c>
      <c r="L230">
        <v>2510</v>
      </c>
      <c r="M230">
        <v>6474</v>
      </c>
      <c r="N230">
        <v>51917</v>
      </c>
      <c r="O230">
        <v>40000</v>
      </c>
      <c r="AF230">
        <v>1989</v>
      </c>
      <c r="AH230">
        <v>0</v>
      </c>
      <c r="AI230">
        <v>4101</v>
      </c>
      <c r="AJ230">
        <v>27107</v>
      </c>
    </row>
    <row r="231" spans="1:36" hidden="1" x14ac:dyDescent="0.25">
      <c r="A231" t="s">
        <v>463</v>
      </c>
      <c r="B231" t="s">
        <v>125</v>
      </c>
      <c r="C231">
        <v>23213</v>
      </c>
      <c r="D231">
        <v>7326</v>
      </c>
      <c r="E231">
        <v>8880</v>
      </c>
      <c r="F231">
        <v>2567</v>
      </c>
      <c r="G231">
        <v>3611</v>
      </c>
      <c r="H231">
        <v>56154</v>
      </c>
      <c r="I231">
        <v>32341</v>
      </c>
      <c r="J231">
        <v>79368</v>
      </c>
      <c r="K231">
        <v>25946</v>
      </c>
      <c r="L231">
        <v>1970</v>
      </c>
      <c r="M231">
        <v>7507</v>
      </c>
      <c r="N231">
        <v>53421</v>
      </c>
      <c r="O231">
        <v>40000</v>
      </c>
      <c r="AF231">
        <v>2058</v>
      </c>
      <c r="AH231">
        <v>0</v>
      </c>
      <c r="AI231">
        <v>4246</v>
      </c>
      <c r="AJ231">
        <v>25946</v>
      </c>
    </row>
    <row r="232" spans="1:36" hidden="1" x14ac:dyDescent="0.25">
      <c r="A232" t="s">
        <v>454</v>
      </c>
      <c r="B232" t="s">
        <v>132</v>
      </c>
      <c r="C232">
        <v>43763</v>
      </c>
      <c r="D232">
        <v>10125</v>
      </c>
      <c r="E232">
        <v>6795</v>
      </c>
      <c r="F232">
        <v>11985</v>
      </c>
      <c r="G232">
        <v>13175</v>
      </c>
      <c r="H232">
        <v>103620</v>
      </c>
      <c r="I232">
        <v>42886</v>
      </c>
      <c r="J232">
        <v>147383</v>
      </c>
      <c r="K232">
        <v>109146</v>
      </c>
      <c r="L232">
        <v>28030</v>
      </c>
      <c r="M232">
        <v>41542</v>
      </c>
      <c r="N232">
        <v>38237</v>
      </c>
      <c r="O232">
        <v>14308</v>
      </c>
      <c r="AF232">
        <v>8920</v>
      </c>
      <c r="AH232">
        <v>0</v>
      </c>
      <c r="AI232">
        <v>11678</v>
      </c>
      <c r="AJ232">
        <v>109146</v>
      </c>
    </row>
    <row r="233" spans="1:36" hidden="1" x14ac:dyDescent="0.25">
      <c r="A233" t="s">
        <v>455</v>
      </c>
      <c r="B233" t="s">
        <v>132</v>
      </c>
      <c r="C233">
        <v>47846</v>
      </c>
      <c r="D233">
        <v>9477</v>
      </c>
      <c r="E233">
        <v>4781</v>
      </c>
      <c r="F233">
        <v>17766</v>
      </c>
      <c r="G233">
        <v>14026</v>
      </c>
      <c r="H233">
        <v>97227</v>
      </c>
      <c r="I233">
        <v>42522</v>
      </c>
      <c r="J233">
        <v>145073</v>
      </c>
      <c r="K233">
        <v>106999</v>
      </c>
      <c r="L233">
        <v>25693</v>
      </c>
      <c r="M233">
        <v>42923</v>
      </c>
      <c r="N233">
        <v>38073</v>
      </c>
      <c r="O233">
        <v>14308</v>
      </c>
      <c r="AF233">
        <v>15026</v>
      </c>
      <c r="AH233">
        <v>0</v>
      </c>
      <c r="AI233">
        <v>11290</v>
      </c>
      <c r="AJ233">
        <v>106999</v>
      </c>
    </row>
    <row r="234" spans="1:36" hidden="1" x14ac:dyDescent="0.25">
      <c r="A234" t="s">
        <v>456</v>
      </c>
      <c r="B234" t="s">
        <v>132</v>
      </c>
      <c r="C234">
        <v>45884</v>
      </c>
      <c r="D234">
        <v>8829</v>
      </c>
      <c r="E234">
        <v>4623</v>
      </c>
      <c r="F234">
        <v>16745</v>
      </c>
      <c r="G234">
        <v>13902</v>
      </c>
      <c r="H234">
        <v>94975</v>
      </c>
      <c r="I234">
        <v>42666</v>
      </c>
      <c r="J234">
        <v>140858</v>
      </c>
      <c r="K234">
        <v>103334</v>
      </c>
      <c r="L234">
        <v>31045</v>
      </c>
      <c r="M234">
        <v>37024</v>
      </c>
      <c r="N234">
        <v>37524</v>
      </c>
      <c r="O234">
        <v>14237</v>
      </c>
      <c r="AF234">
        <v>13454</v>
      </c>
      <c r="AH234">
        <v>0</v>
      </c>
      <c r="AI234">
        <v>11027</v>
      </c>
      <c r="AJ234">
        <v>103334</v>
      </c>
    </row>
    <row r="235" spans="1:36" hidden="1" x14ac:dyDescent="0.25">
      <c r="A235" t="s">
        <v>457</v>
      </c>
      <c r="B235" t="s">
        <v>132</v>
      </c>
      <c r="C235">
        <v>51583</v>
      </c>
      <c r="D235">
        <v>16204</v>
      </c>
      <c r="E235">
        <v>4790</v>
      </c>
      <c r="F235">
        <v>15002</v>
      </c>
      <c r="G235">
        <v>13657</v>
      </c>
      <c r="H235">
        <v>94200</v>
      </c>
      <c r="I235">
        <v>43084</v>
      </c>
      <c r="J235">
        <v>145784</v>
      </c>
      <c r="K235">
        <v>108678</v>
      </c>
      <c r="L235">
        <v>36980</v>
      </c>
      <c r="M235">
        <v>38691</v>
      </c>
      <c r="N235">
        <v>37106</v>
      </c>
      <c r="O235">
        <v>14237</v>
      </c>
      <c r="AF235">
        <v>11789</v>
      </c>
      <c r="AH235">
        <v>0</v>
      </c>
      <c r="AI235">
        <v>10712</v>
      </c>
      <c r="AJ235">
        <v>108678</v>
      </c>
    </row>
    <row r="236" spans="1:36" hidden="1" x14ac:dyDescent="0.25">
      <c r="A236" t="s">
        <v>458</v>
      </c>
      <c r="B236" t="s">
        <v>132</v>
      </c>
      <c r="C236">
        <v>47675</v>
      </c>
      <c r="D236">
        <v>13853</v>
      </c>
      <c r="E236">
        <v>3659</v>
      </c>
      <c r="F236">
        <v>13930</v>
      </c>
      <c r="G236">
        <v>14445</v>
      </c>
      <c r="H236">
        <v>93668</v>
      </c>
      <c r="I236">
        <v>43535</v>
      </c>
      <c r="J236">
        <v>141343</v>
      </c>
      <c r="K236">
        <v>104706</v>
      </c>
      <c r="L236">
        <v>40567</v>
      </c>
      <c r="M236">
        <v>30426</v>
      </c>
      <c r="N236">
        <v>36637</v>
      </c>
      <c r="O236">
        <v>14237</v>
      </c>
      <c r="AF236">
        <v>11672</v>
      </c>
      <c r="AH236">
        <v>0</v>
      </c>
      <c r="AI236">
        <v>10484</v>
      </c>
      <c r="AJ236">
        <v>104706</v>
      </c>
    </row>
    <row r="237" spans="1:36" hidden="1" x14ac:dyDescent="0.25">
      <c r="A237" t="s">
        <v>459</v>
      </c>
      <c r="B237" t="s">
        <v>132</v>
      </c>
      <c r="C237">
        <v>36802</v>
      </c>
      <c r="D237">
        <v>6046</v>
      </c>
      <c r="E237">
        <v>1679</v>
      </c>
      <c r="F237">
        <v>12788</v>
      </c>
      <c r="G237">
        <v>14329</v>
      </c>
      <c r="H237">
        <v>91630</v>
      </c>
      <c r="I237">
        <v>43261</v>
      </c>
      <c r="J237">
        <v>128431</v>
      </c>
      <c r="K237">
        <v>92830</v>
      </c>
      <c r="L237">
        <v>40144</v>
      </c>
      <c r="M237">
        <v>20787</v>
      </c>
      <c r="N237">
        <v>35602</v>
      </c>
      <c r="O237">
        <v>14237</v>
      </c>
      <c r="AF237">
        <v>10013</v>
      </c>
      <c r="AH237">
        <v>0</v>
      </c>
      <c r="AI237">
        <v>9951</v>
      </c>
      <c r="AJ237">
        <v>92830</v>
      </c>
    </row>
    <row r="238" spans="1:36" hidden="1" x14ac:dyDescent="0.25">
      <c r="A238" t="s">
        <v>460</v>
      </c>
      <c r="B238" t="s">
        <v>132</v>
      </c>
      <c r="C238">
        <v>36815</v>
      </c>
      <c r="D238">
        <v>9714</v>
      </c>
      <c r="E238">
        <v>647</v>
      </c>
      <c r="F238">
        <v>10831</v>
      </c>
      <c r="G238">
        <v>13763</v>
      </c>
      <c r="H238">
        <v>88445</v>
      </c>
      <c r="I238">
        <v>41906</v>
      </c>
      <c r="J238">
        <v>125260</v>
      </c>
      <c r="K238">
        <v>86464</v>
      </c>
      <c r="L238">
        <v>30751</v>
      </c>
      <c r="M238">
        <v>26121</v>
      </c>
      <c r="N238">
        <v>38796</v>
      </c>
      <c r="O238">
        <v>14237</v>
      </c>
      <c r="AF238">
        <v>9323</v>
      </c>
      <c r="AH238">
        <v>0</v>
      </c>
      <c r="AI238">
        <v>9596</v>
      </c>
      <c r="AJ238">
        <v>86464</v>
      </c>
    </row>
    <row r="239" spans="1:36" hidden="1" x14ac:dyDescent="0.25">
      <c r="A239" t="s">
        <v>461</v>
      </c>
      <c r="B239" t="s">
        <v>132</v>
      </c>
      <c r="C239">
        <v>38346</v>
      </c>
      <c r="D239">
        <v>12349</v>
      </c>
      <c r="E239">
        <v>587</v>
      </c>
      <c r="F239">
        <v>10445</v>
      </c>
      <c r="G239">
        <v>13151</v>
      </c>
      <c r="H239">
        <v>85938</v>
      </c>
      <c r="I239">
        <v>42012</v>
      </c>
      <c r="J239">
        <v>124284</v>
      </c>
      <c r="K239">
        <v>87546</v>
      </c>
      <c r="L239">
        <v>19183</v>
      </c>
      <c r="M239">
        <v>39253</v>
      </c>
      <c r="N239">
        <v>36738</v>
      </c>
      <c r="O239">
        <v>11805</v>
      </c>
      <c r="AF239">
        <v>7475</v>
      </c>
      <c r="AH239">
        <v>0</v>
      </c>
      <c r="AI239">
        <v>9251</v>
      </c>
      <c r="AJ239">
        <v>87546</v>
      </c>
    </row>
    <row r="240" spans="1:36" hidden="1" x14ac:dyDescent="0.25">
      <c r="A240" t="s">
        <v>462</v>
      </c>
      <c r="B240" t="s">
        <v>132</v>
      </c>
      <c r="C240">
        <v>43630</v>
      </c>
      <c r="D240">
        <v>22305</v>
      </c>
      <c r="E240">
        <v>333</v>
      </c>
      <c r="F240">
        <v>6634</v>
      </c>
      <c r="G240">
        <v>12813</v>
      </c>
      <c r="H240">
        <v>82463</v>
      </c>
      <c r="I240">
        <v>42654</v>
      </c>
      <c r="J240">
        <v>126093</v>
      </c>
      <c r="K240">
        <v>83757</v>
      </c>
      <c r="L240">
        <v>18806</v>
      </c>
      <c r="M240">
        <v>39372</v>
      </c>
      <c r="N240">
        <v>42337</v>
      </c>
      <c r="O240">
        <v>11805</v>
      </c>
      <c r="AF240">
        <v>1513</v>
      </c>
      <c r="AH240">
        <v>0</v>
      </c>
      <c r="AI240">
        <v>9526</v>
      </c>
      <c r="AJ240">
        <v>83757</v>
      </c>
    </row>
    <row r="241" spans="1:36" hidden="1" x14ac:dyDescent="0.25">
      <c r="A241" t="s">
        <v>463</v>
      </c>
      <c r="B241" t="s">
        <v>132</v>
      </c>
      <c r="C241">
        <v>36889</v>
      </c>
      <c r="D241">
        <v>12300</v>
      </c>
      <c r="E241">
        <v>350</v>
      </c>
      <c r="F241">
        <v>8562</v>
      </c>
      <c r="G241">
        <v>13732</v>
      </c>
      <c r="H241">
        <v>86508</v>
      </c>
      <c r="I241">
        <v>46967</v>
      </c>
      <c r="J241">
        <v>123396</v>
      </c>
      <c r="K241">
        <v>91030</v>
      </c>
      <c r="L241">
        <v>20256</v>
      </c>
      <c r="M241">
        <v>40780</v>
      </c>
      <c r="N241">
        <v>32367</v>
      </c>
      <c r="O241">
        <v>11805</v>
      </c>
      <c r="AF241">
        <v>3926</v>
      </c>
      <c r="AH241">
        <v>0</v>
      </c>
      <c r="AI241">
        <v>10850</v>
      </c>
      <c r="AJ241">
        <v>91030</v>
      </c>
    </row>
    <row r="242" spans="1:36" hidden="1" x14ac:dyDescent="0.25">
      <c r="A242" t="s">
        <v>454</v>
      </c>
      <c r="B242" t="s">
        <v>139</v>
      </c>
      <c r="C242">
        <v>35936</v>
      </c>
      <c r="D242">
        <v>2912</v>
      </c>
      <c r="E242">
        <v>20137</v>
      </c>
      <c r="F242">
        <v>6530</v>
      </c>
      <c r="G242">
        <v>6128</v>
      </c>
      <c r="H242">
        <v>16737</v>
      </c>
      <c r="I242">
        <v>12690</v>
      </c>
      <c r="J242">
        <v>52673</v>
      </c>
      <c r="K242">
        <v>17648</v>
      </c>
      <c r="L242">
        <v>8218</v>
      </c>
      <c r="M242">
        <v>238</v>
      </c>
      <c r="N242">
        <v>35026</v>
      </c>
      <c r="O242">
        <v>20900</v>
      </c>
      <c r="AF242">
        <v>1194</v>
      </c>
      <c r="AH242">
        <v>0</v>
      </c>
      <c r="AI242">
        <v>3329</v>
      </c>
      <c r="AJ242">
        <v>17648</v>
      </c>
    </row>
    <row r="243" spans="1:36" hidden="1" x14ac:dyDescent="0.25">
      <c r="A243" t="s">
        <v>455</v>
      </c>
      <c r="B243" t="s">
        <v>139</v>
      </c>
      <c r="C243">
        <v>37680</v>
      </c>
      <c r="D243">
        <v>6876</v>
      </c>
      <c r="E243">
        <v>19012</v>
      </c>
      <c r="F243">
        <v>5931</v>
      </c>
      <c r="G243">
        <v>5698</v>
      </c>
      <c r="H243">
        <v>17287</v>
      </c>
      <c r="I243">
        <v>12056</v>
      </c>
      <c r="J243">
        <v>54967</v>
      </c>
      <c r="K243">
        <v>20964</v>
      </c>
      <c r="L243">
        <v>6874</v>
      </c>
      <c r="M243">
        <v>283</v>
      </c>
      <c r="N243">
        <v>34003</v>
      </c>
      <c r="O243">
        <v>20900</v>
      </c>
      <c r="AF243">
        <v>5258</v>
      </c>
      <c r="AH243">
        <v>0</v>
      </c>
      <c r="AI243">
        <v>3347</v>
      </c>
      <c r="AJ243">
        <v>20964</v>
      </c>
    </row>
    <row r="244" spans="1:36" hidden="1" x14ac:dyDescent="0.25">
      <c r="A244" t="s">
        <v>456</v>
      </c>
      <c r="B244" t="s">
        <v>139</v>
      </c>
      <c r="C244">
        <v>33403</v>
      </c>
      <c r="D244">
        <v>1583</v>
      </c>
      <c r="E244">
        <v>19083</v>
      </c>
      <c r="F244">
        <v>6142</v>
      </c>
      <c r="G244">
        <v>6320</v>
      </c>
      <c r="H244">
        <v>17565</v>
      </c>
      <c r="I244">
        <v>11821</v>
      </c>
      <c r="J244">
        <v>50969</v>
      </c>
      <c r="K244">
        <v>14309</v>
      </c>
      <c r="L244">
        <v>6128</v>
      </c>
      <c r="M244">
        <v>279</v>
      </c>
      <c r="N244">
        <v>36660</v>
      </c>
      <c r="O244">
        <v>20900</v>
      </c>
      <c r="AF244">
        <v>116</v>
      </c>
      <c r="AH244">
        <v>0</v>
      </c>
      <c r="AI244">
        <v>3192</v>
      </c>
      <c r="AJ244">
        <v>14309</v>
      </c>
    </row>
    <row r="245" spans="1:36" hidden="1" x14ac:dyDescent="0.25">
      <c r="A245" t="s">
        <v>457</v>
      </c>
      <c r="B245" t="s">
        <v>139</v>
      </c>
      <c r="C245">
        <v>32395</v>
      </c>
      <c r="D245">
        <v>2011</v>
      </c>
      <c r="E245">
        <v>16801</v>
      </c>
      <c r="F245">
        <v>6619</v>
      </c>
      <c r="G245">
        <v>6705</v>
      </c>
      <c r="H245">
        <v>16870</v>
      </c>
      <c r="I245">
        <v>11894</v>
      </c>
      <c r="J245">
        <v>49265</v>
      </c>
      <c r="K245">
        <v>14755</v>
      </c>
      <c r="L245">
        <v>6889</v>
      </c>
      <c r="M245">
        <v>61</v>
      </c>
      <c r="N245">
        <v>34510</v>
      </c>
      <c r="O245">
        <v>20900</v>
      </c>
      <c r="AF245">
        <v>126</v>
      </c>
      <c r="AH245">
        <v>0</v>
      </c>
      <c r="AI245">
        <v>3009</v>
      </c>
      <c r="AJ245">
        <v>14755</v>
      </c>
    </row>
    <row r="246" spans="1:36" hidden="1" x14ac:dyDescent="0.25">
      <c r="A246" t="s">
        <v>458</v>
      </c>
      <c r="B246" t="s">
        <v>139</v>
      </c>
      <c r="C246">
        <v>31560</v>
      </c>
      <c r="D246">
        <v>2300</v>
      </c>
      <c r="E246">
        <v>17414</v>
      </c>
      <c r="F246">
        <v>6100</v>
      </c>
      <c r="G246">
        <v>5538</v>
      </c>
      <c r="H246">
        <v>16922</v>
      </c>
      <c r="I246">
        <v>11903</v>
      </c>
      <c r="J246">
        <v>48483</v>
      </c>
      <c r="K246">
        <v>15666</v>
      </c>
      <c r="L246">
        <v>4867</v>
      </c>
      <c r="M246">
        <v>66</v>
      </c>
      <c r="N246">
        <v>32817</v>
      </c>
      <c r="O246">
        <v>20900</v>
      </c>
      <c r="AF246">
        <v>3056</v>
      </c>
      <c r="AH246">
        <v>0</v>
      </c>
      <c r="AI246">
        <v>2967</v>
      </c>
      <c r="AJ246">
        <v>15666</v>
      </c>
    </row>
    <row r="247" spans="1:36" hidden="1" x14ac:dyDescent="0.25">
      <c r="A247" t="s">
        <v>459</v>
      </c>
      <c r="B247" t="s">
        <v>139</v>
      </c>
      <c r="C247">
        <v>34373</v>
      </c>
      <c r="D247">
        <v>2868</v>
      </c>
      <c r="E247">
        <v>19534</v>
      </c>
      <c r="F247">
        <v>5954</v>
      </c>
      <c r="G247">
        <v>5777</v>
      </c>
      <c r="H247">
        <v>16827</v>
      </c>
      <c r="I247">
        <v>11989</v>
      </c>
      <c r="J247">
        <v>51200</v>
      </c>
      <c r="K247">
        <v>17356</v>
      </c>
      <c r="L247">
        <v>9406</v>
      </c>
      <c r="M247">
        <v>72</v>
      </c>
      <c r="N247">
        <v>33844</v>
      </c>
      <c r="O247">
        <v>20900</v>
      </c>
      <c r="AF247">
        <v>136</v>
      </c>
      <c r="AH247">
        <v>0</v>
      </c>
      <c r="AI247">
        <v>2703</v>
      </c>
      <c r="AJ247">
        <v>17356</v>
      </c>
    </row>
    <row r="248" spans="1:36" hidden="1" x14ac:dyDescent="0.25">
      <c r="A248" t="s">
        <v>460</v>
      </c>
      <c r="B248" t="s">
        <v>139</v>
      </c>
      <c r="C248">
        <v>36871</v>
      </c>
      <c r="D248">
        <v>4507</v>
      </c>
      <c r="E248">
        <v>18976</v>
      </c>
      <c r="F248">
        <v>6040</v>
      </c>
      <c r="G248">
        <v>7096</v>
      </c>
      <c r="H248">
        <v>16971</v>
      </c>
      <c r="I248">
        <v>12266</v>
      </c>
      <c r="J248">
        <v>53842</v>
      </c>
      <c r="K248">
        <v>17022</v>
      </c>
      <c r="L248">
        <v>9701</v>
      </c>
      <c r="M248">
        <v>74</v>
      </c>
      <c r="N248">
        <v>36821</v>
      </c>
      <c r="O248">
        <v>20900</v>
      </c>
      <c r="AF248">
        <v>141</v>
      </c>
      <c r="AH248">
        <v>0</v>
      </c>
      <c r="AI248">
        <v>2685</v>
      </c>
      <c r="AJ248">
        <v>17022</v>
      </c>
    </row>
    <row r="249" spans="1:36" hidden="1" x14ac:dyDescent="0.25">
      <c r="A249" t="s">
        <v>461</v>
      </c>
      <c r="B249" t="s">
        <v>139</v>
      </c>
      <c r="C249">
        <v>35452</v>
      </c>
      <c r="D249">
        <v>1681</v>
      </c>
      <c r="E249">
        <v>19833</v>
      </c>
      <c r="F249">
        <v>6025</v>
      </c>
      <c r="G249">
        <v>7666</v>
      </c>
      <c r="H249">
        <v>17543</v>
      </c>
      <c r="I249">
        <v>12454</v>
      </c>
      <c r="J249">
        <v>52996</v>
      </c>
      <c r="K249">
        <v>18018</v>
      </c>
      <c r="L249">
        <v>10943</v>
      </c>
      <c r="M249">
        <v>71</v>
      </c>
      <c r="N249">
        <v>34977</v>
      </c>
      <c r="O249">
        <v>20900</v>
      </c>
      <c r="AF249">
        <v>124</v>
      </c>
      <c r="AH249">
        <v>0</v>
      </c>
      <c r="AI249">
        <v>2779</v>
      </c>
      <c r="AJ249">
        <v>18018</v>
      </c>
    </row>
    <row r="250" spans="1:36" hidden="1" x14ac:dyDescent="0.25">
      <c r="A250" t="s">
        <v>462</v>
      </c>
      <c r="B250" t="s">
        <v>139</v>
      </c>
      <c r="C250">
        <v>36110</v>
      </c>
      <c r="D250">
        <v>2349</v>
      </c>
      <c r="E250">
        <v>21026</v>
      </c>
      <c r="F250">
        <v>5822</v>
      </c>
      <c r="G250">
        <v>6773</v>
      </c>
      <c r="H250">
        <v>17222</v>
      </c>
      <c r="I250">
        <v>12707</v>
      </c>
      <c r="J250">
        <v>53332</v>
      </c>
      <c r="K250">
        <v>17482</v>
      </c>
      <c r="L250">
        <v>9382</v>
      </c>
      <c r="M250">
        <v>76</v>
      </c>
      <c r="N250">
        <v>35850</v>
      </c>
      <c r="O250">
        <v>20900</v>
      </c>
      <c r="AF250">
        <v>114</v>
      </c>
      <c r="AH250">
        <v>0</v>
      </c>
      <c r="AI250">
        <v>2767</v>
      </c>
      <c r="AJ250">
        <v>17482</v>
      </c>
    </row>
    <row r="251" spans="1:36" hidden="1" x14ac:dyDescent="0.25">
      <c r="A251" t="s">
        <v>463</v>
      </c>
      <c r="B251" t="s">
        <v>139</v>
      </c>
      <c r="C251">
        <v>34447</v>
      </c>
      <c r="D251">
        <v>2052</v>
      </c>
      <c r="E251">
        <v>19753</v>
      </c>
      <c r="F251">
        <v>6118</v>
      </c>
      <c r="G251">
        <v>6381</v>
      </c>
      <c r="H251">
        <v>17621</v>
      </c>
      <c r="I251">
        <v>13058</v>
      </c>
      <c r="J251">
        <v>52068</v>
      </c>
      <c r="K251">
        <v>18193</v>
      </c>
      <c r="L251">
        <v>9038</v>
      </c>
      <c r="M251">
        <v>81</v>
      </c>
      <c r="N251">
        <v>33875</v>
      </c>
      <c r="O251">
        <v>20900</v>
      </c>
      <c r="AF251">
        <v>107</v>
      </c>
      <c r="AH251">
        <v>0</v>
      </c>
      <c r="AI251">
        <v>2779</v>
      </c>
      <c r="AJ251">
        <v>18193</v>
      </c>
    </row>
    <row r="252" spans="1:36" hidden="1" x14ac:dyDescent="0.25">
      <c r="A252" t="s">
        <v>454</v>
      </c>
      <c r="B252" t="s">
        <v>143</v>
      </c>
      <c r="C252">
        <v>26553</v>
      </c>
      <c r="D252">
        <v>5040</v>
      </c>
      <c r="E252">
        <v>17741</v>
      </c>
      <c r="F252">
        <v>1229</v>
      </c>
      <c r="G252">
        <v>2318</v>
      </c>
      <c r="H252">
        <v>7503</v>
      </c>
      <c r="I252">
        <v>3970</v>
      </c>
      <c r="J252">
        <v>34057</v>
      </c>
      <c r="K252">
        <v>8571</v>
      </c>
      <c r="L252">
        <v>530</v>
      </c>
      <c r="M252">
        <v>171</v>
      </c>
      <c r="N252">
        <v>25485</v>
      </c>
      <c r="O252">
        <v>12826</v>
      </c>
      <c r="AF252">
        <v>2899</v>
      </c>
      <c r="AH252">
        <v>0</v>
      </c>
      <c r="AI252">
        <v>1273</v>
      </c>
      <c r="AJ252">
        <v>8571</v>
      </c>
    </row>
    <row r="253" spans="1:36" hidden="1" x14ac:dyDescent="0.25">
      <c r="A253" t="s">
        <v>455</v>
      </c>
      <c r="B253" t="s">
        <v>143</v>
      </c>
      <c r="C253">
        <v>25949</v>
      </c>
      <c r="D253">
        <v>2392</v>
      </c>
      <c r="E253">
        <v>19998</v>
      </c>
      <c r="F253">
        <v>1159</v>
      </c>
      <c r="G253">
        <v>2151</v>
      </c>
      <c r="H253">
        <v>7478</v>
      </c>
      <c r="I253">
        <v>4098</v>
      </c>
      <c r="J253">
        <v>33426</v>
      </c>
      <c r="K253">
        <v>6908</v>
      </c>
      <c r="L253">
        <v>409</v>
      </c>
      <c r="M253">
        <v>239</v>
      </c>
      <c r="N253">
        <v>26519</v>
      </c>
      <c r="O253">
        <v>6413</v>
      </c>
      <c r="AF253">
        <v>991</v>
      </c>
      <c r="AH253">
        <v>0</v>
      </c>
      <c r="AI253">
        <v>1293</v>
      </c>
      <c r="AJ253">
        <v>6908</v>
      </c>
    </row>
    <row r="254" spans="1:36" hidden="1" x14ac:dyDescent="0.25">
      <c r="A254" t="s">
        <v>456</v>
      </c>
      <c r="B254" t="s">
        <v>143</v>
      </c>
      <c r="C254">
        <v>26099</v>
      </c>
      <c r="D254">
        <v>3742</v>
      </c>
      <c r="E254">
        <v>18639</v>
      </c>
      <c r="F254">
        <v>984</v>
      </c>
      <c r="G254">
        <v>2430</v>
      </c>
      <c r="H254">
        <v>7548</v>
      </c>
      <c r="I254">
        <v>4227</v>
      </c>
      <c r="J254">
        <v>33647</v>
      </c>
      <c r="K254">
        <v>8123</v>
      </c>
      <c r="L254">
        <v>556</v>
      </c>
      <c r="M254">
        <v>310</v>
      </c>
      <c r="N254">
        <v>25523</v>
      </c>
      <c r="O254">
        <v>6413</v>
      </c>
      <c r="AF254">
        <v>1934</v>
      </c>
      <c r="AH254">
        <v>0</v>
      </c>
      <c r="AI254">
        <v>1320</v>
      </c>
      <c r="AJ254">
        <v>8123</v>
      </c>
    </row>
    <row r="255" spans="1:36" hidden="1" x14ac:dyDescent="0.25">
      <c r="A255" t="s">
        <v>457</v>
      </c>
      <c r="B255" t="s">
        <v>143</v>
      </c>
      <c r="C255">
        <v>24036</v>
      </c>
      <c r="D255">
        <v>2995</v>
      </c>
      <c r="E255">
        <v>17367</v>
      </c>
      <c r="F255">
        <v>895</v>
      </c>
      <c r="G255">
        <v>2497</v>
      </c>
      <c r="H255">
        <v>7444</v>
      </c>
      <c r="I255">
        <v>4332</v>
      </c>
      <c r="J255">
        <v>31480</v>
      </c>
      <c r="K255">
        <v>5907</v>
      </c>
      <c r="L255">
        <v>582</v>
      </c>
      <c r="M255">
        <v>352</v>
      </c>
      <c r="N255">
        <v>25573</v>
      </c>
      <c r="O255">
        <v>6413</v>
      </c>
      <c r="AF255">
        <v>956</v>
      </c>
      <c r="AH255">
        <v>0</v>
      </c>
      <c r="AI255">
        <v>1483</v>
      </c>
      <c r="AJ255">
        <v>5907</v>
      </c>
    </row>
    <row r="256" spans="1:36" hidden="1" x14ac:dyDescent="0.25">
      <c r="A256" t="s">
        <v>458</v>
      </c>
      <c r="B256" t="s">
        <v>143</v>
      </c>
      <c r="C256">
        <v>26860</v>
      </c>
      <c r="D256">
        <v>4069</v>
      </c>
      <c r="E256">
        <v>19411</v>
      </c>
      <c r="F256">
        <v>898</v>
      </c>
      <c r="G256">
        <v>2194</v>
      </c>
      <c r="H256">
        <v>7605</v>
      </c>
      <c r="I256">
        <v>4455</v>
      </c>
      <c r="J256">
        <v>34465</v>
      </c>
      <c r="K256">
        <v>9874</v>
      </c>
      <c r="L256">
        <v>659</v>
      </c>
      <c r="M256">
        <v>374</v>
      </c>
      <c r="N256">
        <v>24591</v>
      </c>
      <c r="O256">
        <v>6413</v>
      </c>
      <c r="AF256">
        <v>3204</v>
      </c>
      <c r="AH256">
        <v>0</v>
      </c>
      <c r="AI256">
        <v>1451</v>
      </c>
      <c r="AJ256">
        <v>9874</v>
      </c>
    </row>
    <row r="257" spans="1:36" hidden="1" x14ac:dyDescent="0.25">
      <c r="A257" t="s">
        <v>459</v>
      </c>
      <c r="B257" t="s">
        <v>143</v>
      </c>
      <c r="C257">
        <v>26420</v>
      </c>
      <c r="D257">
        <v>2843</v>
      </c>
      <c r="E257">
        <v>20620</v>
      </c>
      <c r="F257">
        <v>760</v>
      </c>
      <c r="G257">
        <v>1981</v>
      </c>
      <c r="H257">
        <v>7529</v>
      </c>
      <c r="I257">
        <v>4578</v>
      </c>
      <c r="J257">
        <v>33949</v>
      </c>
      <c r="K257">
        <v>8103</v>
      </c>
      <c r="L257">
        <v>436</v>
      </c>
      <c r="M257">
        <v>375</v>
      </c>
      <c r="N257">
        <v>25846</v>
      </c>
      <c r="O257">
        <v>6413</v>
      </c>
      <c r="AF257">
        <v>968</v>
      </c>
      <c r="AH257">
        <v>0</v>
      </c>
      <c r="AI257">
        <v>1472</v>
      </c>
      <c r="AJ257">
        <v>8103</v>
      </c>
    </row>
    <row r="258" spans="1:36" hidden="1" x14ac:dyDescent="0.25">
      <c r="A258" t="s">
        <v>460</v>
      </c>
      <c r="B258" t="s">
        <v>143</v>
      </c>
      <c r="C258">
        <v>23789</v>
      </c>
      <c r="D258">
        <v>2740</v>
      </c>
      <c r="E258">
        <v>18210</v>
      </c>
      <c r="F258">
        <v>698</v>
      </c>
      <c r="G258">
        <v>1911</v>
      </c>
      <c r="H258">
        <v>7552</v>
      </c>
      <c r="I258">
        <v>4697</v>
      </c>
      <c r="J258">
        <v>31341</v>
      </c>
      <c r="K258">
        <v>6873</v>
      </c>
      <c r="L258">
        <v>502</v>
      </c>
      <c r="M258">
        <v>343</v>
      </c>
      <c r="N258">
        <v>24468</v>
      </c>
      <c r="O258">
        <v>6413</v>
      </c>
      <c r="AF258">
        <v>976</v>
      </c>
      <c r="AH258">
        <v>0</v>
      </c>
      <c r="AI258">
        <v>1467</v>
      </c>
      <c r="AJ258">
        <v>6873</v>
      </c>
    </row>
    <row r="259" spans="1:36" hidden="1" x14ac:dyDescent="0.25">
      <c r="A259" t="s">
        <v>461</v>
      </c>
      <c r="B259" t="s">
        <v>143</v>
      </c>
      <c r="C259">
        <v>22424</v>
      </c>
      <c r="D259">
        <v>3250</v>
      </c>
      <c r="E259">
        <v>16380</v>
      </c>
      <c r="F259">
        <v>685</v>
      </c>
      <c r="G259">
        <v>1961</v>
      </c>
      <c r="H259">
        <v>7463</v>
      </c>
      <c r="I259">
        <v>4306</v>
      </c>
      <c r="J259">
        <v>29887</v>
      </c>
      <c r="K259">
        <v>7065</v>
      </c>
      <c r="L259">
        <v>396</v>
      </c>
      <c r="M259">
        <v>390</v>
      </c>
      <c r="N259">
        <v>22822</v>
      </c>
      <c r="O259">
        <v>6413</v>
      </c>
      <c r="AF259">
        <v>956</v>
      </c>
      <c r="AH259">
        <v>0</v>
      </c>
      <c r="AI259">
        <v>1421</v>
      </c>
      <c r="AJ259">
        <v>7065</v>
      </c>
    </row>
    <row r="260" spans="1:36" hidden="1" x14ac:dyDescent="0.25">
      <c r="A260" t="s">
        <v>462</v>
      </c>
      <c r="B260" t="s">
        <v>143</v>
      </c>
      <c r="C260">
        <v>22877</v>
      </c>
      <c r="D260">
        <v>3606</v>
      </c>
      <c r="E260">
        <v>16991</v>
      </c>
      <c r="F260">
        <v>468</v>
      </c>
      <c r="G260">
        <v>1668</v>
      </c>
      <c r="H260">
        <v>7610</v>
      </c>
      <c r="I260">
        <v>4402</v>
      </c>
      <c r="J260">
        <v>30487</v>
      </c>
      <c r="K260">
        <v>7892</v>
      </c>
      <c r="L260">
        <v>322</v>
      </c>
      <c r="M260">
        <v>341</v>
      </c>
      <c r="N260">
        <v>22595</v>
      </c>
      <c r="O260">
        <v>6413</v>
      </c>
      <c r="AF260">
        <v>2228</v>
      </c>
      <c r="AH260">
        <v>0</v>
      </c>
      <c r="AI260">
        <v>1373</v>
      </c>
      <c r="AJ260">
        <v>7892</v>
      </c>
    </row>
    <row r="261" spans="1:36" hidden="1" x14ac:dyDescent="0.25">
      <c r="A261" t="s">
        <v>463</v>
      </c>
      <c r="B261" t="s">
        <v>143</v>
      </c>
      <c r="C261">
        <v>20870</v>
      </c>
      <c r="D261">
        <v>3293</v>
      </c>
      <c r="E261">
        <v>15359</v>
      </c>
      <c r="F261">
        <v>689</v>
      </c>
      <c r="G261">
        <v>1376</v>
      </c>
      <c r="H261">
        <v>7558</v>
      </c>
      <c r="I261">
        <v>4517</v>
      </c>
      <c r="J261">
        <v>28428</v>
      </c>
      <c r="K261">
        <v>5861</v>
      </c>
      <c r="L261">
        <v>385</v>
      </c>
      <c r="M261">
        <v>375</v>
      </c>
      <c r="N261">
        <v>22567</v>
      </c>
      <c r="O261">
        <v>6413</v>
      </c>
      <c r="AF261">
        <v>995</v>
      </c>
      <c r="AH261">
        <v>0</v>
      </c>
      <c r="AI261">
        <v>1340</v>
      </c>
      <c r="AJ261">
        <v>5861</v>
      </c>
    </row>
    <row r="262" spans="1:36" hidden="1" x14ac:dyDescent="0.25">
      <c r="A262" t="s">
        <v>454</v>
      </c>
      <c r="B262" t="s">
        <v>147</v>
      </c>
      <c r="C262">
        <v>37272</v>
      </c>
      <c r="D262">
        <v>5051</v>
      </c>
      <c r="E262">
        <v>613</v>
      </c>
      <c r="F262">
        <v>30696</v>
      </c>
      <c r="G262">
        <v>703</v>
      </c>
      <c r="H262">
        <v>47409</v>
      </c>
      <c r="I262">
        <v>8865</v>
      </c>
      <c r="J262">
        <v>84681</v>
      </c>
      <c r="K262">
        <v>69048</v>
      </c>
      <c r="L262">
        <v>13878</v>
      </c>
      <c r="M262">
        <v>17224</v>
      </c>
      <c r="N262">
        <v>15633</v>
      </c>
      <c r="O262">
        <v>5416</v>
      </c>
      <c r="AF262">
        <v>1955</v>
      </c>
      <c r="AH262">
        <v>0</v>
      </c>
      <c r="AI262">
        <v>21</v>
      </c>
      <c r="AJ262">
        <v>69048</v>
      </c>
    </row>
    <row r="263" spans="1:36" hidden="1" x14ac:dyDescent="0.25">
      <c r="A263" t="s">
        <v>455</v>
      </c>
      <c r="B263" t="s">
        <v>147</v>
      </c>
      <c r="C263">
        <v>33867</v>
      </c>
      <c r="D263">
        <v>2077</v>
      </c>
      <c r="E263">
        <v>559</v>
      </c>
      <c r="F263">
        <v>29945</v>
      </c>
      <c r="G263">
        <v>1116</v>
      </c>
      <c r="H263">
        <v>42672</v>
      </c>
      <c r="I263">
        <v>5841</v>
      </c>
      <c r="J263">
        <v>76539</v>
      </c>
      <c r="K263">
        <v>61325</v>
      </c>
      <c r="L263">
        <v>7107</v>
      </c>
      <c r="M263">
        <v>16191</v>
      </c>
      <c r="N263">
        <v>15214</v>
      </c>
      <c r="O263">
        <v>5416</v>
      </c>
      <c r="AF263">
        <v>1941</v>
      </c>
      <c r="AH263">
        <v>0</v>
      </c>
      <c r="AI263">
        <v>-4</v>
      </c>
      <c r="AJ263">
        <v>61325</v>
      </c>
    </row>
    <row r="264" spans="1:36" hidden="1" x14ac:dyDescent="0.25">
      <c r="A264" t="s">
        <v>456</v>
      </c>
      <c r="B264" t="s">
        <v>147</v>
      </c>
      <c r="C264">
        <v>31482</v>
      </c>
      <c r="D264">
        <v>2165</v>
      </c>
      <c r="E264">
        <v>529</v>
      </c>
      <c r="F264">
        <v>27505</v>
      </c>
      <c r="G264">
        <v>1075</v>
      </c>
      <c r="H264">
        <v>39744</v>
      </c>
      <c r="I264">
        <v>5923</v>
      </c>
      <c r="J264">
        <v>71225</v>
      </c>
      <c r="K264">
        <v>56352</v>
      </c>
      <c r="L264">
        <v>7130</v>
      </c>
      <c r="M264">
        <v>11801</v>
      </c>
      <c r="N264">
        <v>14873</v>
      </c>
      <c r="O264">
        <v>5416</v>
      </c>
      <c r="AF264">
        <v>2064</v>
      </c>
      <c r="AH264">
        <v>0</v>
      </c>
      <c r="AI264">
        <v>22</v>
      </c>
      <c r="AJ264">
        <v>56352</v>
      </c>
    </row>
    <row r="265" spans="1:36" hidden="1" x14ac:dyDescent="0.25">
      <c r="A265" t="s">
        <v>457</v>
      </c>
      <c r="B265" t="s">
        <v>147</v>
      </c>
      <c r="C265">
        <v>33805</v>
      </c>
      <c r="D265">
        <v>1982</v>
      </c>
      <c r="E265">
        <v>510</v>
      </c>
      <c r="F265">
        <v>30054</v>
      </c>
      <c r="G265">
        <v>1028</v>
      </c>
      <c r="H265">
        <v>35472</v>
      </c>
      <c r="I265">
        <v>6020</v>
      </c>
      <c r="J265">
        <v>69277</v>
      </c>
      <c r="K265">
        <v>54128</v>
      </c>
      <c r="L265">
        <v>8127</v>
      </c>
      <c r="M265">
        <v>10677</v>
      </c>
      <c r="N265">
        <v>15149</v>
      </c>
      <c r="O265">
        <v>5416</v>
      </c>
      <c r="AF265">
        <v>1752</v>
      </c>
      <c r="AH265">
        <v>0</v>
      </c>
      <c r="AI265">
        <v>21</v>
      </c>
      <c r="AJ265">
        <v>54128</v>
      </c>
    </row>
    <row r="266" spans="1:36" hidden="1" x14ac:dyDescent="0.25">
      <c r="A266" t="s">
        <v>458</v>
      </c>
      <c r="B266" t="s">
        <v>147</v>
      </c>
      <c r="C266">
        <v>31048</v>
      </c>
      <c r="D266">
        <v>1858</v>
      </c>
      <c r="E266">
        <v>688</v>
      </c>
      <c r="F266">
        <v>26929</v>
      </c>
      <c r="G266">
        <v>983</v>
      </c>
      <c r="H266">
        <v>36099</v>
      </c>
      <c r="I266">
        <v>5827</v>
      </c>
      <c r="J266">
        <v>67147</v>
      </c>
      <c r="K266">
        <v>52905</v>
      </c>
      <c r="L266">
        <v>7173</v>
      </c>
      <c r="M266">
        <v>10310</v>
      </c>
      <c r="N266">
        <v>14241</v>
      </c>
      <c r="O266">
        <v>5416</v>
      </c>
      <c r="AF266">
        <v>2189</v>
      </c>
      <c r="AH266">
        <v>0</v>
      </c>
      <c r="AI266">
        <v>20</v>
      </c>
      <c r="AJ266">
        <v>52905</v>
      </c>
    </row>
    <row r="267" spans="1:36" hidden="1" x14ac:dyDescent="0.25">
      <c r="A267" t="s">
        <v>459</v>
      </c>
      <c r="B267" t="s">
        <v>147</v>
      </c>
      <c r="C267">
        <v>40400</v>
      </c>
      <c r="D267">
        <v>2068</v>
      </c>
      <c r="E267">
        <v>4</v>
      </c>
      <c r="F267">
        <v>36716</v>
      </c>
      <c r="G267">
        <v>905</v>
      </c>
      <c r="H267">
        <v>27070</v>
      </c>
      <c r="I267">
        <v>2024</v>
      </c>
      <c r="J267">
        <v>67470</v>
      </c>
      <c r="K267">
        <v>49938</v>
      </c>
      <c r="L267">
        <v>8616</v>
      </c>
      <c r="M267">
        <v>10826</v>
      </c>
      <c r="N267">
        <v>17532</v>
      </c>
      <c r="O267">
        <v>5416</v>
      </c>
      <c r="AF267">
        <v>2919</v>
      </c>
      <c r="AH267">
        <v>0</v>
      </c>
      <c r="AI267">
        <v>23</v>
      </c>
      <c r="AJ267">
        <v>49938</v>
      </c>
    </row>
    <row r="268" spans="1:36" hidden="1" x14ac:dyDescent="0.25">
      <c r="A268" t="s">
        <v>460</v>
      </c>
      <c r="B268" t="s">
        <v>147</v>
      </c>
      <c r="C268">
        <v>34212</v>
      </c>
      <c r="D268">
        <v>3043</v>
      </c>
      <c r="E268">
        <v>624</v>
      </c>
      <c r="F268">
        <v>29226</v>
      </c>
      <c r="G268">
        <v>903</v>
      </c>
      <c r="H268">
        <v>28457</v>
      </c>
      <c r="I268">
        <v>1120</v>
      </c>
      <c r="J268">
        <v>62669</v>
      </c>
      <c r="K268">
        <v>45468</v>
      </c>
      <c r="L268">
        <v>7798</v>
      </c>
      <c r="M268">
        <v>10991</v>
      </c>
      <c r="N268">
        <v>17201</v>
      </c>
      <c r="O268">
        <v>5416</v>
      </c>
      <c r="AF268">
        <v>1194</v>
      </c>
      <c r="AH268">
        <v>0</v>
      </c>
      <c r="AI268">
        <v>21</v>
      </c>
      <c r="AJ268">
        <v>45468</v>
      </c>
    </row>
    <row r="269" spans="1:36" hidden="1" x14ac:dyDescent="0.25">
      <c r="A269" t="s">
        <v>461</v>
      </c>
      <c r="B269" t="s">
        <v>147</v>
      </c>
      <c r="C269">
        <v>37015</v>
      </c>
      <c r="D269">
        <v>2998</v>
      </c>
      <c r="E269">
        <v>1459</v>
      </c>
      <c r="F269">
        <v>31698</v>
      </c>
      <c r="G269">
        <v>818</v>
      </c>
      <c r="H269">
        <v>21187</v>
      </c>
      <c r="I269">
        <v>1139</v>
      </c>
      <c r="J269">
        <v>58202</v>
      </c>
      <c r="K269">
        <v>41091</v>
      </c>
      <c r="L269">
        <v>8532</v>
      </c>
      <c r="M269">
        <v>11008</v>
      </c>
      <c r="N269">
        <v>17111</v>
      </c>
      <c r="O269">
        <v>5416</v>
      </c>
      <c r="AF269">
        <v>2306</v>
      </c>
      <c r="AH269">
        <v>0</v>
      </c>
      <c r="AI269">
        <v>20</v>
      </c>
      <c r="AJ269">
        <v>41091</v>
      </c>
    </row>
    <row r="270" spans="1:36" hidden="1" x14ac:dyDescent="0.25">
      <c r="A270" t="s">
        <v>462</v>
      </c>
      <c r="B270" t="s">
        <v>147</v>
      </c>
      <c r="C270">
        <v>27376</v>
      </c>
      <c r="D270">
        <v>1868</v>
      </c>
      <c r="E270">
        <v>859</v>
      </c>
      <c r="F270">
        <v>23770</v>
      </c>
      <c r="G270">
        <v>811</v>
      </c>
      <c r="H270">
        <v>24409</v>
      </c>
      <c r="I270">
        <v>1159</v>
      </c>
      <c r="J270">
        <v>51785</v>
      </c>
      <c r="K270">
        <v>34910</v>
      </c>
      <c r="L270">
        <v>7254</v>
      </c>
      <c r="M270">
        <v>8207</v>
      </c>
      <c r="N270">
        <v>16875</v>
      </c>
      <c r="O270">
        <v>5416</v>
      </c>
      <c r="AF270">
        <v>612</v>
      </c>
      <c r="AH270">
        <v>0</v>
      </c>
      <c r="AI270">
        <v>20</v>
      </c>
      <c r="AJ270">
        <v>34910</v>
      </c>
    </row>
    <row r="271" spans="1:36" hidden="1" x14ac:dyDescent="0.25">
      <c r="A271" t="s">
        <v>463</v>
      </c>
      <c r="B271" t="s">
        <v>147</v>
      </c>
      <c r="C271">
        <v>26133</v>
      </c>
      <c r="D271">
        <v>1639</v>
      </c>
      <c r="E271">
        <v>714</v>
      </c>
      <c r="F271">
        <v>22885</v>
      </c>
      <c r="G271">
        <v>806</v>
      </c>
      <c r="H271">
        <v>24816</v>
      </c>
      <c r="I271">
        <v>801</v>
      </c>
      <c r="J271">
        <v>50949</v>
      </c>
      <c r="K271">
        <v>34020</v>
      </c>
      <c r="L271">
        <v>6823</v>
      </c>
      <c r="M271">
        <v>6649</v>
      </c>
      <c r="N271">
        <v>16929</v>
      </c>
      <c r="O271">
        <v>5416</v>
      </c>
      <c r="AF271">
        <v>2424</v>
      </c>
      <c r="AH271">
        <v>0</v>
      </c>
      <c r="AI271">
        <v>12</v>
      </c>
      <c r="AJ271">
        <v>34020</v>
      </c>
    </row>
    <row r="272" spans="1:36" x14ac:dyDescent="0.25">
      <c r="A272" t="s">
        <v>454</v>
      </c>
      <c r="B272" t="s">
        <v>153</v>
      </c>
      <c r="C272">
        <v>51947</v>
      </c>
      <c r="D272">
        <v>5366</v>
      </c>
      <c r="E272">
        <v>18937</v>
      </c>
      <c r="F272">
        <v>5159</v>
      </c>
      <c r="G272">
        <v>21824</v>
      </c>
      <c r="H272">
        <v>8161</v>
      </c>
      <c r="I272">
        <v>6500</v>
      </c>
      <c r="J272">
        <v>60108</v>
      </c>
      <c r="K272">
        <v>36748</v>
      </c>
      <c r="L272">
        <v>19129</v>
      </c>
      <c r="M272">
        <v>5985</v>
      </c>
      <c r="N272">
        <v>23360</v>
      </c>
      <c r="O272">
        <v>14634</v>
      </c>
      <c r="AF272">
        <v>1317</v>
      </c>
      <c r="AH272">
        <v>0</v>
      </c>
      <c r="AI272">
        <v>13</v>
      </c>
      <c r="AJ272">
        <v>36748</v>
      </c>
    </row>
    <row r="273" spans="1:36" x14ac:dyDescent="0.25">
      <c r="A273" t="s">
        <v>455</v>
      </c>
      <c r="B273" t="s">
        <v>153</v>
      </c>
      <c r="C273">
        <v>49825</v>
      </c>
      <c r="D273">
        <v>2352</v>
      </c>
      <c r="E273">
        <v>20902</v>
      </c>
      <c r="F273">
        <v>3076</v>
      </c>
      <c r="G273">
        <v>22854</v>
      </c>
      <c r="H273">
        <v>8819</v>
      </c>
      <c r="I273">
        <v>7371</v>
      </c>
      <c r="J273">
        <v>58645</v>
      </c>
      <c r="K273">
        <v>35375</v>
      </c>
      <c r="L273">
        <v>17027</v>
      </c>
      <c r="M273">
        <v>5899</v>
      </c>
      <c r="N273">
        <v>23270</v>
      </c>
      <c r="O273">
        <v>14634</v>
      </c>
      <c r="AF273">
        <v>893</v>
      </c>
      <c r="AH273">
        <v>0</v>
      </c>
      <c r="AI273">
        <v>13</v>
      </c>
      <c r="AJ273">
        <v>35375</v>
      </c>
    </row>
    <row r="274" spans="1:36" x14ac:dyDescent="0.25">
      <c r="A274" t="s">
        <v>456</v>
      </c>
      <c r="B274" t="s">
        <v>153</v>
      </c>
      <c r="C274">
        <v>49859</v>
      </c>
      <c r="D274">
        <v>3442</v>
      </c>
      <c r="E274">
        <v>20979</v>
      </c>
      <c r="F274">
        <v>2616</v>
      </c>
      <c r="G274">
        <v>22122</v>
      </c>
      <c r="H274">
        <v>9509</v>
      </c>
      <c r="I274">
        <v>8196</v>
      </c>
      <c r="J274">
        <v>59369</v>
      </c>
      <c r="K274">
        <v>36136</v>
      </c>
      <c r="L274">
        <v>16337</v>
      </c>
      <c r="M274">
        <v>5899</v>
      </c>
      <c r="N274">
        <v>23232</v>
      </c>
      <c r="O274">
        <v>14634</v>
      </c>
      <c r="AF274">
        <v>2427</v>
      </c>
      <c r="AH274">
        <v>0</v>
      </c>
      <c r="AI274">
        <v>13</v>
      </c>
      <c r="AJ274">
        <v>36136</v>
      </c>
    </row>
    <row r="275" spans="1:36" x14ac:dyDescent="0.25">
      <c r="A275" t="s">
        <v>457</v>
      </c>
      <c r="B275" t="s">
        <v>153</v>
      </c>
      <c r="C275">
        <v>43359</v>
      </c>
      <c r="D275">
        <v>2781</v>
      </c>
      <c r="E275">
        <v>17028</v>
      </c>
      <c r="F275">
        <v>1916</v>
      </c>
      <c r="G275">
        <v>20957</v>
      </c>
      <c r="H275">
        <v>10560</v>
      </c>
      <c r="I275">
        <v>9102</v>
      </c>
      <c r="J275">
        <v>53919</v>
      </c>
      <c r="K275">
        <v>29966</v>
      </c>
      <c r="L275">
        <v>11313</v>
      </c>
      <c r="M275">
        <v>5901</v>
      </c>
      <c r="N275">
        <v>23953</v>
      </c>
      <c r="O275">
        <v>14639</v>
      </c>
      <c r="AF275">
        <v>3266</v>
      </c>
      <c r="AH275">
        <v>0</v>
      </c>
      <c r="AI275">
        <v>15</v>
      </c>
      <c r="AJ275">
        <v>29966</v>
      </c>
    </row>
    <row r="276" spans="1:36" x14ac:dyDescent="0.25">
      <c r="A276" t="s">
        <v>458</v>
      </c>
      <c r="B276" t="s">
        <v>153</v>
      </c>
      <c r="C276">
        <v>44631</v>
      </c>
      <c r="D276">
        <v>5061</v>
      </c>
      <c r="E276">
        <v>10059</v>
      </c>
      <c r="F276">
        <v>3072</v>
      </c>
      <c r="G276">
        <v>25696</v>
      </c>
      <c r="H276">
        <v>11203</v>
      </c>
      <c r="I276">
        <v>9728</v>
      </c>
      <c r="J276">
        <v>55834</v>
      </c>
      <c r="K276">
        <v>31902</v>
      </c>
      <c r="L276">
        <v>10688</v>
      </c>
      <c r="M276">
        <v>5901</v>
      </c>
      <c r="N276">
        <v>23933</v>
      </c>
      <c r="O276">
        <v>14639</v>
      </c>
      <c r="AF276">
        <v>2972</v>
      </c>
      <c r="AH276">
        <v>0</v>
      </c>
      <c r="AI276">
        <v>15</v>
      </c>
      <c r="AJ276">
        <v>31902</v>
      </c>
    </row>
    <row r="277" spans="1:36" x14ac:dyDescent="0.25">
      <c r="A277" t="s">
        <v>459</v>
      </c>
      <c r="B277" t="s">
        <v>153</v>
      </c>
      <c r="C277">
        <v>50122</v>
      </c>
      <c r="D277">
        <v>7065</v>
      </c>
      <c r="E277">
        <v>8846</v>
      </c>
      <c r="F277">
        <v>4648</v>
      </c>
      <c r="G277">
        <v>28688</v>
      </c>
      <c r="H277">
        <v>11160</v>
      </c>
      <c r="I277">
        <v>9430</v>
      </c>
      <c r="J277">
        <v>61282</v>
      </c>
      <c r="K277">
        <v>37969</v>
      </c>
      <c r="L277">
        <v>16857</v>
      </c>
      <c r="M277">
        <v>5968</v>
      </c>
      <c r="N277">
        <v>23313</v>
      </c>
      <c r="O277">
        <v>14639</v>
      </c>
      <c r="AF277">
        <v>816</v>
      </c>
      <c r="AH277">
        <v>0</v>
      </c>
      <c r="AI277">
        <v>15</v>
      </c>
      <c r="AJ277">
        <v>37969</v>
      </c>
    </row>
    <row r="278" spans="1:36" x14ac:dyDescent="0.25">
      <c r="A278" t="s">
        <v>460</v>
      </c>
      <c r="B278" t="s">
        <v>153</v>
      </c>
      <c r="C278">
        <v>48129</v>
      </c>
      <c r="D278">
        <v>2898</v>
      </c>
      <c r="E278">
        <v>12321</v>
      </c>
      <c r="F278">
        <v>3756</v>
      </c>
      <c r="G278">
        <v>28254</v>
      </c>
      <c r="H278">
        <v>11088</v>
      </c>
      <c r="I278">
        <v>9537</v>
      </c>
      <c r="J278">
        <v>59217</v>
      </c>
      <c r="K278">
        <v>36813</v>
      </c>
      <c r="L278">
        <v>22345</v>
      </c>
      <c r="M278">
        <v>0</v>
      </c>
      <c r="N278">
        <v>22404</v>
      </c>
      <c r="O278">
        <v>14639</v>
      </c>
      <c r="AF278">
        <v>576</v>
      </c>
      <c r="AH278">
        <v>0</v>
      </c>
      <c r="AI278">
        <v>13</v>
      </c>
      <c r="AJ278">
        <v>36813</v>
      </c>
    </row>
    <row r="279" spans="1:36" x14ac:dyDescent="0.25">
      <c r="A279" t="s">
        <v>461</v>
      </c>
      <c r="B279" t="s">
        <v>153</v>
      </c>
      <c r="C279">
        <v>51377</v>
      </c>
      <c r="D279">
        <v>3259</v>
      </c>
      <c r="E279">
        <v>11700</v>
      </c>
      <c r="F279">
        <v>2624</v>
      </c>
      <c r="G279">
        <v>32588</v>
      </c>
      <c r="H279">
        <v>10994</v>
      </c>
      <c r="I279">
        <v>9577</v>
      </c>
      <c r="J279">
        <v>62371</v>
      </c>
      <c r="K279">
        <v>40560</v>
      </c>
      <c r="L279">
        <v>24486</v>
      </c>
      <c r="M279">
        <v>0</v>
      </c>
      <c r="N279">
        <v>21810</v>
      </c>
      <c r="O279">
        <v>7131</v>
      </c>
      <c r="AF279">
        <v>1080</v>
      </c>
      <c r="AH279">
        <v>0</v>
      </c>
      <c r="AI279">
        <v>13</v>
      </c>
      <c r="AJ279">
        <v>40560</v>
      </c>
    </row>
    <row r="280" spans="1:36" x14ac:dyDescent="0.25">
      <c r="A280" t="s">
        <v>462</v>
      </c>
      <c r="B280" t="s">
        <v>153</v>
      </c>
      <c r="C280">
        <v>51976</v>
      </c>
      <c r="D280">
        <v>4944</v>
      </c>
      <c r="E280">
        <v>13435</v>
      </c>
      <c r="F280">
        <v>3162</v>
      </c>
      <c r="G280">
        <v>29180</v>
      </c>
      <c r="H280">
        <v>11007</v>
      </c>
      <c r="I280">
        <v>9634</v>
      </c>
      <c r="J280">
        <v>62983</v>
      </c>
      <c r="K280">
        <v>42605</v>
      </c>
      <c r="L280">
        <v>21879</v>
      </c>
      <c r="M280">
        <v>2768</v>
      </c>
      <c r="N280">
        <v>20378</v>
      </c>
      <c r="O280">
        <v>7131</v>
      </c>
      <c r="AF280">
        <v>476</v>
      </c>
      <c r="AH280">
        <v>0</v>
      </c>
      <c r="AI280">
        <v>12</v>
      </c>
      <c r="AJ280">
        <v>42605</v>
      </c>
    </row>
    <row r="281" spans="1:36" x14ac:dyDescent="0.25">
      <c r="A281" t="s">
        <v>463</v>
      </c>
      <c r="B281" t="s">
        <v>153</v>
      </c>
      <c r="C281">
        <v>35015</v>
      </c>
      <c r="D281">
        <v>3215</v>
      </c>
      <c r="E281">
        <v>6814</v>
      </c>
      <c r="F281">
        <v>2788</v>
      </c>
      <c r="G281">
        <v>21556</v>
      </c>
      <c r="H281">
        <v>15112</v>
      </c>
      <c r="I281">
        <v>8630</v>
      </c>
      <c r="J281">
        <v>50127</v>
      </c>
      <c r="K281">
        <v>31320</v>
      </c>
      <c r="L281">
        <v>14165</v>
      </c>
      <c r="M281">
        <v>3898</v>
      </c>
      <c r="N281">
        <v>18807</v>
      </c>
      <c r="O281">
        <v>7131</v>
      </c>
      <c r="AF281">
        <v>686</v>
      </c>
      <c r="AH281">
        <v>0</v>
      </c>
      <c r="AI281">
        <v>11</v>
      </c>
      <c r="AJ281">
        <v>31320</v>
      </c>
    </row>
    <row r="282" spans="1:36" hidden="1" x14ac:dyDescent="0.25">
      <c r="A282" t="s">
        <v>454</v>
      </c>
      <c r="B282" t="s">
        <v>159</v>
      </c>
      <c r="C282">
        <v>56667</v>
      </c>
      <c r="D282">
        <v>13379</v>
      </c>
      <c r="E282">
        <v>16537</v>
      </c>
      <c r="F282">
        <v>10973</v>
      </c>
      <c r="G282">
        <v>14634</v>
      </c>
      <c r="H282">
        <v>22295</v>
      </c>
      <c r="I282">
        <v>13655</v>
      </c>
      <c r="J282">
        <v>78962</v>
      </c>
      <c r="K282">
        <v>49777</v>
      </c>
      <c r="L282">
        <v>19186</v>
      </c>
      <c r="M282">
        <v>647</v>
      </c>
      <c r="N282">
        <v>29185</v>
      </c>
      <c r="O282">
        <v>12939</v>
      </c>
      <c r="AF282">
        <v>311</v>
      </c>
      <c r="AH282">
        <v>0</v>
      </c>
      <c r="AI282">
        <v>3260</v>
      </c>
      <c r="AJ282">
        <v>49777</v>
      </c>
    </row>
    <row r="283" spans="1:36" hidden="1" x14ac:dyDescent="0.25">
      <c r="A283" t="s">
        <v>455</v>
      </c>
      <c r="B283" t="s">
        <v>159</v>
      </c>
      <c r="C283">
        <v>61141</v>
      </c>
      <c r="D283">
        <v>9739</v>
      </c>
      <c r="E283">
        <v>17057</v>
      </c>
      <c r="F283">
        <v>13636</v>
      </c>
      <c r="G283">
        <v>19595</v>
      </c>
      <c r="H283">
        <v>20735</v>
      </c>
      <c r="I283">
        <v>13359</v>
      </c>
      <c r="J283">
        <v>81876</v>
      </c>
      <c r="K283">
        <v>53448</v>
      </c>
      <c r="L283">
        <v>16334</v>
      </c>
      <c r="M283">
        <v>758</v>
      </c>
      <c r="N283">
        <v>28428</v>
      </c>
      <c r="O283">
        <v>12939</v>
      </c>
      <c r="AF283">
        <v>1507</v>
      </c>
      <c r="AH283">
        <v>0</v>
      </c>
      <c r="AI283">
        <v>3138</v>
      </c>
      <c r="AJ283">
        <v>53448</v>
      </c>
    </row>
    <row r="284" spans="1:36" hidden="1" x14ac:dyDescent="0.25">
      <c r="A284" t="s">
        <v>456</v>
      </c>
      <c r="B284" t="s">
        <v>159</v>
      </c>
      <c r="C284">
        <v>56867</v>
      </c>
      <c r="D284">
        <v>16148</v>
      </c>
      <c r="E284">
        <v>11019</v>
      </c>
      <c r="F284">
        <v>12635</v>
      </c>
      <c r="G284">
        <v>15595</v>
      </c>
      <c r="H284">
        <v>22845</v>
      </c>
      <c r="I284">
        <v>13627</v>
      </c>
      <c r="J284">
        <v>79712</v>
      </c>
      <c r="K284">
        <v>51779</v>
      </c>
      <c r="L284">
        <v>17339</v>
      </c>
      <c r="M284">
        <v>769</v>
      </c>
      <c r="N284">
        <v>27933</v>
      </c>
      <c r="O284">
        <v>12939</v>
      </c>
      <c r="AF284">
        <v>3822</v>
      </c>
      <c r="AH284">
        <v>0</v>
      </c>
      <c r="AI284">
        <v>3144</v>
      </c>
      <c r="AJ284">
        <v>51779</v>
      </c>
    </row>
    <row r="285" spans="1:36" hidden="1" x14ac:dyDescent="0.25">
      <c r="A285" t="s">
        <v>457</v>
      </c>
      <c r="B285" t="s">
        <v>159</v>
      </c>
      <c r="C285">
        <v>44728</v>
      </c>
      <c r="D285">
        <v>9012</v>
      </c>
      <c r="E285">
        <v>7362</v>
      </c>
      <c r="F285">
        <v>12224</v>
      </c>
      <c r="G285">
        <v>14581</v>
      </c>
      <c r="H285">
        <v>23911</v>
      </c>
      <c r="I285">
        <v>13914</v>
      </c>
      <c r="J285">
        <v>68639</v>
      </c>
      <c r="K285">
        <v>40213</v>
      </c>
      <c r="L285">
        <v>13552</v>
      </c>
      <c r="M285">
        <v>792</v>
      </c>
      <c r="N285">
        <v>28426</v>
      </c>
      <c r="O285">
        <v>12939</v>
      </c>
      <c r="AF285">
        <v>368</v>
      </c>
      <c r="AH285">
        <v>0</v>
      </c>
      <c r="AI285">
        <v>3375</v>
      </c>
      <c r="AJ285">
        <v>40213</v>
      </c>
    </row>
    <row r="286" spans="1:36" hidden="1" x14ac:dyDescent="0.25">
      <c r="A286" t="s">
        <v>458</v>
      </c>
      <c r="B286" t="s">
        <v>159</v>
      </c>
      <c r="C286">
        <v>49477</v>
      </c>
      <c r="D286">
        <v>11612</v>
      </c>
      <c r="E286">
        <v>7093</v>
      </c>
      <c r="F286">
        <v>11984</v>
      </c>
      <c r="G286">
        <v>17234</v>
      </c>
      <c r="H286">
        <v>24334</v>
      </c>
      <c r="I286">
        <v>14284</v>
      </c>
      <c r="J286">
        <v>73811</v>
      </c>
      <c r="K286">
        <v>46004</v>
      </c>
      <c r="L286">
        <v>14034</v>
      </c>
      <c r="M286">
        <v>823</v>
      </c>
      <c r="N286">
        <v>27807</v>
      </c>
      <c r="O286">
        <v>12939</v>
      </c>
      <c r="AF286">
        <v>1145</v>
      </c>
      <c r="AH286">
        <v>0</v>
      </c>
      <c r="AI286">
        <v>3243</v>
      </c>
      <c r="AJ286">
        <v>46004</v>
      </c>
    </row>
    <row r="287" spans="1:36" hidden="1" x14ac:dyDescent="0.25">
      <c r="A287" t="s">
        <v>459</v>
      </c>
      <c r="B287" t="s">
        <v>159</v>
      </c>
      <c r="C287">
        <v>45378</v>
      </c>
      <c r="D287">
        <v>7553</v>
      </c>
      <c r="E287">
        <v>10467</v>
      </c>
      <c r="F287">
        <v>10856</v>
      </c>
      <c r="G287">
        <v>14692</v>
      </c>
      <c r="H287">
        <v>25648</v>
      </c>
      <c r="I287">
        <v>14160</v>
      </c>
      <c r="J287">
        <v>71026</v>
      </c>
      <c r="K287">
        <v>44613</v>
      </c>
      <c r="L287">
        <v>13329</v>
      </c>
      <c r="M287">
        <v>1012</v>
      </c>
      <c r="N287">
        <v>26413</v>
      </c>
      <c r="O287">
        <v>12939</v>
      </c>
      <c r="AF287">
        <v>1771</v>
      </c>
      <c r="AH287">
        <v>0</v>
      </c>
      <c r="AI287">
        <v>3116</v>
      </c>
      <c r="AJ287">
        <v>44613</v>
      </c>
    </row>
    <row r="288" spans="1:36" hidden="1" x14ac:dyDescent="0.25">
      <c r="A288" t="s">
        <v>460</v>
      </c>
      <c r="B288" t="s">
        <v>159</v>
      </c>
      <c r="C288">
        <v>55030</v>
      </c>
      <c r="D288">
        <v>5248</v>
      </c>
      <c r="E288">
        <v>12474</v>
      </c>
      <c r="F288">
        <v>12706</v>
      </c>
      <c r="G288">
        <v>21536</v>
      </c>
      <c r="H288">
        <v>26050</v>
      </c>
      <c r="I288">
        <v>14370</v>
      </c>
      <c r="J288">
        <v>81080</v>
      </c>
      <c r="K288">
        <v>54859</v>
      </c>
      <c r="L288">
        <v>17225</v>
      </c>
      <c r="M288">
        <v>1067</v>
      </c>
      <c r="N288">
        <v>26222</v>
      </c>
      <c r="O288">
        <v>12939</v>
      </c>
      <c r="AF288">
        <v>1793</v>
      </c>
      <c r="AH288">
        <v>0</v>
      </c>
      <c r="AI288">
        <v>3011</v>
      </c>
      <c r="AJ288">
        <v>54859</v>
      </c>
    </row>
    <row r="289" spans="1:36" hidden="1" x14ac:dyDescent="0.25">
      <c r="A289" t="s">
        <v>461</v>
      </c>
      <c r="B289" t="s">
        <v>159</v>
      </c>
      <c r="C289">
        <v>58388</v>
      </c>
      <c r="D289">
        <v>6668</v>
      </c>
      <c r="E289">
        <v>12350</v>
      </c>
      <c r="F289">
        <v>12175</v>
      </c>
      <c r="G289">
        <v>24254</v>
      </c>
      <c r="H289">
        <v>24824</v>
      </c>
      <c r="I289">
        <v>14424</v>
      </c>
      <c r="J289">
        <v>83212</v>
      </c>
      <c r="K289">
        <v>54536</v>
      </c>
      <c r="L289">
        <v>16522</v>
      </c>
      <c r="M289">
        <v>1040</v>
      </c>
      <c r="N289">
        <v>28676</v>
      </c>
      <c r="O289">
        <v>12939</v>
      </c>
      <c r="AF289">
        <v>238</v>
      </c>
      <c r="AH289">
        <v>0</v>
      </c>
      <c r="AI289">
        <v>3172</v>
      </c>
      <c r="AJ289">
        <v>54536</v>
      </c>
    </row>
    <row r="290" spans="1:36" hidden="1" x14ac:dyDescent="0.25">
      <c r="A290" t="s">
        <v>462</v>
      </c>
      <c r="B290" t="s">
        <v>159</v>
      </c>
      <c r="C290">
        <v>40797</v>
      </c>
      <c r="D290">
        <v>6189</v>
      </c>
      <c r="E290">
        <v>11836</v>
      </c>
      <c r="F290">
        <v>7089</v>
      </c>
      <c r="G290">
        <v>13161</v>
      </c>
      <c r="H290">
        <v>23500</v>
      </c>
      <c r="I290">
        <v>14758</v>
      </c>
      <c r="J290">
        <v>64298</v>
      </c>
      <c r="K290">
        <v>36063</v>
      </c>
      <c r="L290">
        <v>13804</v>
      </c>
      <c r="M290">
        <v>996</v>
      </c>
      <c r="N290">
        <v>28235</v>
      </c>
      <c r="O290">
        <v>12939</v>
      </c>
      <c r="AF290">
        <v>230</v>
      </c>
      <c r="AH290">
        <v>0</v>
      </c>
      <c r="AI290">
        <v>3206</v>
      </c>
      <c r="AJ290">
        <v>36063</v>
      </c>
    </row>
    <row r="291" spans="1:36" hidden="1" x14ac:dyDescent="0.25">
      <c r="A291" t="s">
        <v>463</v>
      </c>
      <c r="B291" t="s">
        <v>159</v>
      </c>
      <c r="C291">
        <v>38377</v>
      </c>
      <c r="D291">
        <v>6369</v>
      </c>
      <c r="E291">
        <v>9860</v>
      </c>
      <c r="F291">
        <v>8542</v>
      </c>
      <c r="G291">
        <v>11738</v>
      </c>
      <c r="H291">
        <v>23202</v>
      </c>
      <c r="I291">
        <v>14727</v>
      </c>
      <c r="J291">
        <v>61580</v>
      </c>
      <c r="K291">
        <v>33986</v>
      </c>
      <c r="L291">
        <v>15907</v>
      </c>
      <c r="M291">
        <v>1172</v>
      </c>
      <c r="N291">
        <v>27594</v>
      </c>
      <c r="O291">
        <v>12939</v>
      </c>
      <c r="AF291">
        <v>264</v>
      </c>
      <c r="AH291">
        <v>0</v>
      </c>
      <c r="AI291">
        <v>3058</v>
      </c>
      <c r="AJ291">
        <v>33986</v>
      </c>
    </row>
    <row r="292" spans="1:36" hidden="1" x14ac:dyDescent="0.25">
      <c r="A292" t="s">
        <v>454</v>
      </c>
      <c r="B292" t="s">
        <v>166</v>
      </c>
      <c r="C292">
        <v>36710</v>
      </c>
      <c r="D292">
        <v>8279</v>
      </c>
      <c r="E292">
        <v>16104</v>
      </c>
      <c r="F292">
        <v>9534</v>
      </c>
      <c r="G292">
        <v>1593</v>
      </c>
      <c r="H292">
        <v>23616</v>
      </c>
      <c r="I292">
        <v>13643</v>
      </c>
      <c r="J292">
        <v>60325</v>
      </c>
      <c r="K292">
        <v>30377</v>
      </c>
      <c r="L292">
        <v>13838</v>
      </c>
      <c r="M292">
        <v>208</v>
      </c>
      <c r="N292">
        <v>29948</v>
      </c>
      <c r="O292">
        <v>12700</v>
      </c>
      <c r="AF292">
        <v>1007</v>
      </c>
      <c r="AH292">
        <v>0</v>
      </c>
      <c r="AI292">
        <v>4958</v>
      </c>
      <c r="AJ292">
        <v>30377</v>
      </c>
    </row>
    <row r="293" spans="1:36" hidden="1" x14ac:dyDescent="0.25">
      <c r="A293" t="s">
        <v>455</v>
      </c>
      <c r="B293" t="s">
        <v>166</v>
      </c>
      <c r="C293">
        <v>39532</v>
      </c>
      <c r="D293">
        <v>7154</v>
      </c>
      <c r="E293">
        <v>19618</v>
      </c>
      <c r="F293">
        <v>9819</v>
      </c>
      <c r="G293">
        <v>1758</v>
      </c>
      <c r="H293">
        <v>22581</v>
      </c>
      <c r="I293">
        <v>13262</v>
      </c>
      <c r="J293">
        <v>62113</v>
      </c>
      <c r="K293">
        <v>33707</v>
      </c>
      <c r="L293">
        <v>18938</v>
      </c>
      <c r="M293">
        <v>172</v>
      </c>
      <c r="N293">
        <v>28406</v>
      </c>
      <c r="O293">
        <v>12700</v>
      </c>
      <c r="AF293">
        <v>681</v>
      </c>
      <c r="AH293">
        <v>0</v>
      </c>
      <c r="AI293">
        <v>4772</v>
      </c>
      <c r="AJ293">
        <v>33707</v>
      </c>
    </row>
    <row r="294" spans="1:36" hidden="1" x14ac:dyDescent="0.25">
      <c r="A294" t="s">
        <v>456</v>
      </c>
      <c r="B294" t="s">
        <v>166</v>
      </c>
      <c r="C294">
        <v>38758</v>
      </c>
      <c r="D294">
        <v>6236</v>
      </c>
      <c r="E294">
        <v>20452</v>
      </c>
      <c r="F294">
        <v>9006</v>
      </c>
      <c r="G294">
        <v>2028</v>
      </c>
      <c r="H294">
        <v>21766</v>
      </c>
      <c r="I294">
        <v>12232</v>
      </c>
      <c r="J294">
        <v>60524</v>
      </c>
      <c r="K294">
        <v>31929</v>
      </c>
      <c r="L294">
        <v>19307</v>
      </c>
      <c r="M294">
        <v>215</v>
      </c>
      <c r="N294">
        <v>28595</v>
      </c>
      <c r="O294">
        <v>11043</v>
      </c>
      <c r="AF294">
        <v>618</v>
      </c>
      <c r="AH294">
        <v>0</v>
      </c>
      <c r="AI294">
        <v>4445</v>
      </c>
      <c r="AJ294">
        <v>31929</v>
      </c>
    </row>
    <row r="295" spans="1:36" hidden="1" x14ac:dyDescent="0.25">
      <c r="A295" t="s">
        <v>457</v>
      </c>
      <c r="B295" t="s">
        <v>166</v>
      </c>
      <c r="C295">
        <v>29524</v>
      </c>
      <c r="D295">
        <v>3289</v>
      </c>
      <c r="E295">
        <v>13861</v>
      </c>
      <c r="F295">
        <v>9294</v>
      </c>
      <c r="G295">
        <v>2085</v>
      </c>
      <c r="H295">
        <v>21217</v>
      </c>
      <c r="I295">
        <v>11983</v>
      </c>
      <c r="J295">
        <v>50741</v>
      </c>
      <c r="K295">
        <v>23680</v>
      </c>
      <c r="L295">
        <v>12043</v>
      </c>
      <c r="M295">
        <v>313</v>
      </c>
      <c r="N295">
        <v>27061</v>
      </c>
      <c r="O295">
        <v>10970</v>
      </c>
      <c r="AF295">
        <v>634</v>
      </c>
      <c r="AH295">
        <v>0</v>
      </c>
      <c r="AI295">
        <v>4472</v>
      </c>
      <c r="AJ295">
        <v>23680</v>
      </c>
    </row>
    <row r="296" spans="1:36" hidden="1" x14ac:dyDescent="0.25">
      <c r="A296" t="s">
        <v>458</v>
      </c>
      <c r="B296" t="s">
        <v>166</v>
      </c>
      <c r="C296">
        <v>30934</v>
      </c>
      <c r="D296">
        <v>6440</v>
      </c>
      <c r="E296">
        <v>13036</v>
      </c>
      <c r="F296">
        <v>8510</v>
      </c>
      <c r="G296">
        <v>1966</v>
      </c>
      <c r="H296">
        <v>20721</v>
      </c>
      <c r="I296">
        <v>12033</v>
      </c>
      <c r="J296">
        <v>51655</v>
      </c>
      <c r="K296">
        <v>26312</v>
      </c>
      <c r="L296">
        <v>10904</v>
      </c>
      <c r="M296">
        <v>1478</v>
      </c>
      <c r="N296">
        <v>25343</v>
      </c>
      <c r="O296">
        <v>10970</v>
      </c>
      <c r="AF296">
        <v>581</v>
      </c>
      <c r="AH296">
        <v>0</v>
      </c>
      <c r="AI296">
        <v>4311</v>
      </c>
      <c r="AJ296">
        <v>26312</v>
      </c>
    </row>
    <row r="297" spans="1:36" hidden="1" x14ac:dyDescent="0.25">
      <c r="A297" t="s">
        <v>459</v>
      </c>
      <c r="B297" t="s">
        <v>166</v>
      </c>
      <c r="C297">
        <v>35269</v>
      </c>
      <c r="D297">
        <v>3737</v>
      </c>
      <c r="E297">
        <v>20389</v>
      </c>
      <c r="F297">
        <v>8185</v>
      </c>
      <c r="G297">
        <v>2188</v>
      </c>
      <c r="H297">
        <v>19858</v>
      </c>
      <c r="I297">
        <v>11384</v>
      </c>
      <c r="J297">
        <v>55127</v>
      </c>
      <c r="K297">
        <v>31071</v>
      </c>
      <c r="L297">
        <v>16248</v>
      </c>
      <c r="M297">
        <v>2083</v>
      </c>
      <c r="N297">
        <v>24056</v>
      </c>
      <c r="O297">
        <v>10970</v>
      </c>
      <c r="AF297">
        <v>524</v>
      </c>
      <c r="AH297">
        <v>0</v>
      </c>
      <c r="AI297">
        <v>4160</v>
      </c>
      <c r="AJ297">
        <v>31071</v>
      </c>
    </row>
    <row r="298" spans="1:36" hidden="1" x14ac:dyDescent="0.25">
      <c r="A298" t="s">
        <v>460</v>
      </c>
      <c r="B298" t="s">
        <v>166</v>
      </c>
      <c r="C298">
        <v>37160</v>
      </c>
      <c r="D298">
        <v>5220</v>
      </c>
      <c r="E298">
        <v>21520</v>
      </c>
      <c r="F298">
        <v>7495</v>
      </c>
      <c r="G298">
        <v>2207</v>
      </c>
      <c r="H298">
        <v>19136</v>
      </c>
      <c r="I298">
        <v>10635</v>
      </c>
      <c r="J298">
        <v>56296</v>
      </c>
      <c r="K298">
        <v>32884</v>
      </c>
      <c r="L298">
        <v>19720</v>
      </c>
      <c r="M298">
        <v>2142</v>
      </c>
      <c r="N298">
        <v>23412</v>
      </c>
      <c r="O298">
        <v>10970</v>
      </c>
      <c r="AF298">
        <v>694</v>
      </c>
      <c r="AH298">
        <v>0</v>
      </c>
      <c r="AI298">
        <v>3852</v>
      </c>
      <c r="AJ298">
        <v>32884</v>
      </c>
    </row>
    <row r="299" spans="1:36" hidden="1" x14ac:dyDescent="0.25">
      <c r="A299" t="s">
        <v>461</v>
      </c>
      <c r="B299" t="s">
        <v>166</v>
      </c>
      <c r="C299">
        <v>36617</v>
      </c>
      <c r="D299">
        <v>4826</v>
      </c>
      <c r="E299">
        <v>21606</v>
      </c>
      <c r="F299">
        <v>7635</v>
      </c>
      <c r="G299">
        <v>1842</v>
      </c>
      <c r="H299">
        <v>18984</v>
      </c>
      <c r="I299">
        <v>10566</v>
      </c>
      <c r="J299">
        <v>55601</v>
      </c>
      <c r="K299">
        <v>32642</v>
      </c>
      <c r="L299">
        <v>20476</v>
      </c>
      <c r="M299">
        <v>2228</v>
      </c>
      <c r="N299">
        <v>22959</v>
      </c>
      <c r="O299">
        <v>9076</v>
      </c>
      <c r="AF299">
        <v>401</v>
      </c>
      <c r="AH299">
        <v>0</v>
      </c>
      <c r="AI299">
        <v>3776</v>
      </c>
      <c r="AJ299">
        <v>32642</v>
      </c>
    </row>
    <row r="300" spans="1:36" hidden="1" x14ac:dyDescent="0.25">
      <c r="A300" t="s">
        <v>462</v>
      </c>
      <c r="B300" t="s">
        <v>166</v>
      </c>
      <c r="C300">
        <v>35117</v>
      </c>
      <c r="D300">
        <v>5418</v>
      </c>
      <c r="E300">
        <v>20731</v>
      </c>
      <c r="F300">
        <v>6882</v>
      </c>
      <c r="G300">
        <v>1507</v>
      </c>
      <c r="H300">
        <v>18580</v>
      </c>
      <c r="I300">
        <v>10399</v>
      </c>
      <c r="J300">
        <v>53697</v>
      </c>
      <c r="K300">
        <v>32276</v>
      </c>
      <c r="L300">
        <v>17799</v>
      </c>
      <c r="M300">
        <v>2296</v>
      </c>
      <c r="N300">
        <v>21420</v>
      </c>
      <c r="O300">
        <v>9076</v>
      </c>
      <c r="AF300">
        <v>557</v>
      </c>
      <c r="AH300">
        <v>0</v>
      </c>
      <c r="AI300">
        <v>3477</v>
      </c>
      <c r="AJ300">
        <v>32276</v>
      </c>
    </row>
    <row r="301" spans="1:36" hidden="1" x14ac:dyDescent="0.25">
      <c r="A301" t="s">
        <v>463</v>
      </c>
      <c r="B301" t="s">
        <v>166</v>
      </c>
      <c r="C301">
        <v>30656</v>
      </c>
      <c r="D301">
        <v>5447</v>
      </c>
      <c r="E301">
        <v>16055</v>
      </c>
      <c r="F301">
        <v>6655</v>
      </c>
      <c r="G301">
        <v>1955</v>
      </c>
      <c r="H301">
        <v>17589</v>
      </c>
      <c r="I301">
        <v>8443</v>
      </c>
      <c r="J301">
        <v>48245</v>
      </c>
      <c r="K301">
        <v>27921</v>
      </c>
      <c r="L301">
        <v>15943</v>
      </c>
      <c r="M301">
        <v>1819</v>
      </c>
      <c r="N301">
        <v>20324</v>
      </c>
      <c r="O301">
        <v>9076</v>
      </c>
      <c r="AF301">
        <v>641</v>
      </c>
      <c r="AH301">
        <v>0</v>
      </c>
      <c r="AI301">
        <v>3341</v>
      </c>
      <c r="AJ301">
        <v>27921</v>
      </c>
    </row>
    <row r="302" spans="1:36" hidden="1" x14ac:dyDescent="0.25">
      <c r="A302" t="s">
        <v>454</v>
      </c>
      <c r="B302" t="s">
        <v>172</v>
      </c>
      <c r="C302">
        <v>19099</v>
      </c>
      <c r="D302">
        <v>757</v>
      </c>
      <c r="E302">
        <v>590</v>
      </c>
      <c r="F302">
        <v>13577</v>
      </c>
      <c r="G302">
        <v>3782</v>
      </c>
      <c r="H302">
        <v>22880</v>
      </c>
      <c r="I302">
        <v>9598</v>
      </c>
      <c r="J302">
        <v>41979</v>
      </c>
      <c r="K302">
        <v>24523</v>
      </c>
      <c r="L302">
        <v>2827</v>
      </c>
      <c r="M302">
        <v>9314</v>
      </c>
      <c r="N302">
        <v>17456</v>
      </c>
      <c r="O302">
        <v>5335</v>
      </c>
      <c r="AF302">
        <v>2542</v>
      </c>
      <c r="AH302">
        <v>0</v>
      </c>
      <c r="AI302">
        <v>10615</v>
      </c>
      <c r="AJ302">
        <v>24523</v>
      </c>
    </row>
    <row r="303" spans="1:36" hidden="1" x14ac:dyDescent="0.25">
      <c r="A303" t="s">
        <v>455</v>
      </c>
      <c r="B303" t="s">
        <v>172</v>
      </c>
      <c r="C303">
        <v>20193</v>
      </c>
      <c r="D303">
        <v>653</v>
      </c>
      <c r="E303">
        <v>650</v>
      </c>
      <c r="F303">
        <v>14770</v>
      </c>
      <c r="G303">
        <v>3715</v>
      </c>
      <c r="H303">
        <v>22783</v>
      </c>
      <c r="I303">
        <v>9658</v>
      </c>
      <c r="J303">
        <v>42977</v>
      </c>
      <c r="K303">
        <v>28299</v>
      </c>
      <c r="L303">
        <v>4688</v>
      </c>
      <c r="M303">
        <v>9269</v>
      </c>
      <c r="N303">
        <v>14678</v>
      </c>
      <c r="O303">
        <v>5335</v>
      </c>
      <c r="AF303">
        <v>3077</v>
      </c>
      <c r="AH303">
        <v>0</v>
      </c>
      <c r="AI303">
        <v>7926</v>
      </c>
      <c r="AJ303">
        <v>28299</v>
      </c>
    </row>
    <row r="304" spans="1:36" hidden="1" x14ac:dyDescent="0.25">
      <c r="A304" t="s">
        <v>456</v>
      </c>
      <c r="B304" t="s">
        <v>172</v>
      </c>
      <c r="C304">
        <v>22483</v>
      </c>
      <c r="D304">
        <v>735</v>
      </c>
      <c r="E304">
        <v>470</v>
      </c>
      <c r="F304">
        <v>17012</v>
      </c>
      <c r="G304">
        <v>3868</v>
      </c>
      <c r="H304">
        <v>21085</v>
      </c>
      <c r="I304">
        <v>9791</v>
      </c>
      <c r="J304">
        <v>43568</v>
      </c>
      <c r="K304">
        <v>28966</v>
      </c>
      <c r="L304">
        <v>7070</v>
      </c>
      <c r="M304">
        <v>6856</v>
      </c>
      <c r="N304">
        <v>14602</v>
      </c>
      <c r="O304">
        <v>5335</v>
      </c>
      <c r="AF304">
        <v>3589</v>
      </c>
      <c r="AH304">
        <v>0</v>
      </c>
      <c r="AI304">
        <v>7845</v>
      </c>
      <c r="AJ304">
        <v>28966</v>
      </c>
    </row>
    <row r="305" spans="1:36" hidden="1" x14ac:dyDescent="0.25">
      <c r="A305" t="s">
        <v>457</v>
      </c>
      <c r="B305" t="s">
        <v>172</v>
      </c>
      <c r="C305">
        <v>19536</v>
      </c>
      <c r="D305">
        <v>601</v>
      </c>
      <c r="E305">
        <v>462</v>
      </c>
      <c r="F305">
        <v>13798</v>
      </c>
      <c r="G305">
        <v>4276</v>
      </c>
      <c r="H305">
        <v>26722</v>
      </c>
      <c r="I305">
        <v>8024</v>
      </c>
      <c r="J305">
        <v>46259</v>
      </c>
      <c r="K305">
        <v>31877</v>
      </c>
      <c r="L305">
        <v>5882</v>
      </c>
      <c r="M305">
        <v>9100</v>
      </c>
      <c r="N305">
        <v>14382</v>
      </c>
      <c r="O305">
        <v>5335</v>
      </c>
      <c r="AF305">
        <v>2206</v>
      </c>
      <c r="AH305">
        <v>0</v>
      </c>
      <c r="AI305">
        <v>7720</v>
      </c>
      <c r="AJ305">
        <v>31877</v>
      </c>
    </row>
    <row r="306" spans="1:36" hidden="1" x14ac:dyDescent="0.25">
      <c r="A306" t="s">
        <v>458</v>
      </c>
      <c r="B306" t="s">
        <v>172</v>
      </c>
      <c r="C306">
        <v>17901</v>
      </c>
      <c r="D306">
        <v>629</v>
      </c>
      <c r="E306">
        <v>511</v>
      </c>
      <c r="F306">
        <v>13611</v>
      </c>
      <c r="G306">
        <v>2749</v>
      </c>
      <c r="H306">
        <v>26105</v>
      </c>
      <c r="I306">
        <v>8113</v>
      </c>
      <c r="J306">
        <v>44006</v>
      </c>
      <c r="K306">
        <v>30205</v>
      </c>
      <c r="L306">
        <v>2977</v>
      </c>
      <c r="M306">
        <v>11957</v>
      </c>
      <c r="N306">
        <v>13801</v>
      </c>
      <c r="O306">
        <v>5335</v>
      </c>
      <c r="AF306">
        <v>1921</v>
      </c>
      <c r="AH306">
        <v>0</v>
      </c>
      <c r="AI306">
        <v>6981</v>
      </c>
      <c r="AJ306">
        <v>30205</v>
      </c>
    </row>
    <row r="307" spans="1:36" hidden="1" x14ac:dyDescent="0.25">
      <c r="A307" t="s">
        <v>459</v>
      </c>
      <c r="B307" t="s">
        <v>172</v>
      </c>
      <c r="C307">
        <v>19831</v>
      </c>
      <c r="D307">
        <v>1325</v>
      </c>
      <c r="E307">
        <v>1581</v>
      </c>
      <c r="F307">
        <v>13646</v>
      </c>
      <c r="G307">
        <v>2848</v>
      </c>
      <c r="H307">
        <v>23921</v>
      </c>
      <c r="I307">
        <v>8330</v>
      </c>
      <c r="J307">
        <v>43752</v>
      </c>
      <c r="K307">
        <v>30118</v>
      </c>
      <c r="L307">
        <v>2879</v>
      </c>
      <c r="M307">
        <v>12658</v>
      </c>
      <c r="N307">
        <v>13635</v>
      </c>
      <c r="O307">
        <v>5335</v>
      </c>
      <c r="AF307">
        <v>1511</v>
      </c>
      <c r="AH307">
        <v>0</v>
      </c>
      <c r="AI307">
        <v>6598</v>
      </c>
      <c r="AJ307">
        <v>30118</v>
      </c>
    </row>
    <row r="308" spans="1:36" hidden="1" x14ac:dyDescent="0.25">
      <c r="A308" t="s">
        <v>460</v>
      </c>
      <c r="B308" t="s">
        <v>172</v>
      </c>
      <c r="C308">
        <v>19970</v>
      </c>
      <c r="D308">
        <v>832</v>
      </c>
      <c r="E308">
        <v>1884</v>
      </c>
      <c r="F308">
        <v>14072</v>
      </c>
      <c r="G308">
        <v>2759</v>
      </c>
      <c r="H308">
        <v>24403</v>
      </c>
      <c r="I308">
        <v>8451</v>
      </c>
      <c r="J308">
        <v>44373</v>
      </c>
      <c r="K308">
        <v>30688</v>
      </c>
      <c r="L308">
        <v>3115</v>
      </c>
      <c r="M308">
        <v>11243</v>
      </c>
      <c r="N308">
        <v>13686</v>
      </c>
      <c r="O308">
        <v>5033</v>
      </c>
      <c r="AF308">
        <v>2157</v>
      </c>
      <c r="AH308">
        <v>0</v>
      </c>
      <c r="AI308">
        <v>6471</v>
      </c>
      <c r="AJ308">
        <v>30688</v>
      </c>
    </row>
    <row r="309" spans="1:36" hidden="1" x14ac:dyDescent="0.25">
      <c r="A309" t="s">
        <v>461</v>
      </c>
      <c r="B309" t="s">
        <v>172</v>
      </c>
      <c r="C309">
        <v>17295</v>
      </c>
      <c r="D309">
        <v>882</v>
      </c>
      <c r="E309">
        <v>1531</v>
      </c>
      <c r="F309">
        <v>12003</v>
      </c>
      <c r="G309">
        <v>2524</v>
      </c>
      <c r="H309">
        <v>24210</v>
      </c>
      <c r="I309">
        <v>7943</v>
      </c>
      <c r="J309">
        <v>41505</v>
      </c>
      <c r="K309">
        <v>30354</v>
      </c>
      <c r="L309">
        <v>2236</v>
      </c>
      <c r="M309">
        <v>12963</v>
      </c>
      <c r="N309">
        <v>11150</v>
      </c>
      <c r="O309">
        <v>4463</v>
      </c>
      <c r="AF309">
        <v>3094</v>
      </c>
      <c r="AH309">
        <v>0</v>
      </c>
      <c r="AI309">
        <v>5564</v>
      </c>
      <c r="AJ309">
        <v>30354</v>
      </c>
    </row>
    <row r="310" spans="1:36" hidden="1" x14ac:dyDescent="0.25">
      <c r="A310" t="s">
        <v>462</v>
      </c>
      <c r="B310" t="s">
        <v>172</v>
      </c>
      <c r="C310">
        <v>16388</v>
      </c>
      <c r="D310">
        <v>1053</v>
      </c>
      <c r="E310">
        <v>1583</v>
      </c>
      <c r="F310">
        <v>10424</v>
      </c>
      <c r="G310">
        <v>2867</v>
      </c>
      <c r="H310">
        <v>21424</v>
      </c>
      <c r="I310">
        <v>5825</v>
      </c>
      <c r="J310">
        <v>37812</v>
      </c>
      <c r="K310">
        <v>29344</v>
      </c>
      <c r="L310">
        <v>942</v>
      </c>
      <c r="M310">
        <v>12229</v>
      </c>
      <c r="N310">
        <v>8468</v>
      </c>
      <c r="O310">
        <v>2975</v>
      </c>
      <c r="AF310">
        <v>3781</v>
      </c>
      <c r="AH310">
        <v>0</v>
      </c>
      <c r="AI310">
        <v>4895</v>
      </c>
      <c r="AJ310">
        <v>29344</v>
      </c>
    </row>
    <row r="311" spans="1:36" hidden="1" x14ac:dyDescent="0.25">
      <c r="A311" t="s">
        <v>463</v>
      </c>
      <c r="B311" t="s">
        <v>172</v>
      </c>
      <c r="C311">
        <v>12414</v>
      </c>
      <c r="D311">
        <v>689</v>
      </c>
      <c r="E311">
        <v>1739</v>
      </c>
      <c r="F311">
        <v>7539</v>
      </c>
      <c r="G311">
        <v>2127</v>
      </c>
      <c r="H311">
        <v>22957</v>
      </c>
      <c r="I311">
        <v>4444</v>
      </c>
      <c r="J311">
        <v>35371</v>
      </c>
      <c r="K311">
        <v>29013</v>
      </c>
      <c r="L311">
        <v>1963</v>
      </c>
      <c r="M311">
        <v>10951</v>
      </c>
      <c r="N311">
        <v>6358</v>
      </c>
      <c r="O311">
        <v>2975</v>
      </c>
      <c r="AF311">
        <v>936</v>
      </c>
      <c r="AH311">
        <v>0</v>
      </c>
      <c r="AI311">
        <v>2873</v>
      </c>
      <c r="AJ311">
        <v>29013</v>
      </c>
    </row>
    <row r="312" spans="1:36" hidden="1" x14ac:dyDescent="0.25">
      <c r="A312" t="s">
        <v>454</v>
      </c>
      <c r="B312" t="s">
        <v>176</v>
      </c>
      <c r="C312">
        <v>8046</v>
      </c>
      <c r="D312">
        <v>1253</v>
      </c>
      <c r="E312">
        <v>6733</v>
      </c>
      <c r="F312">
        <v>55</v>
      </c>
      <c r="G312">
        <v>0</v>
      </c>
      <c r="H312">
        <v>189</v>
      </c>
      <c r="I312">
        <v>155</v>
      </c>
      <c r="J312">
        <v>8235</v>
      </c>
      <c r="K312">
        <v>4591</v>
      </c>
      <c r="L312">
        <v>3148</v>
      </c>
      <c r="M312">
        <v>0</v>
      </c>
      <c r="N312">
        <v>3644</v>
      </c>
      <c r="O312">
        <v>2146</v>
      </c>
      <c r="AF312">
        <v>1306</v>
      </c>
      <c r="AH312">
        <v>0</v>
      </c>
      <c r="AI312">
        <v>0</v>
      </c>
      <c r="AJ312">
        <v>4591</v>
      </c>
    </row>
    <row r="313" spans="1:36" hidden="1" x14ac:dyDescent="0.25">
      <c r="A313" t="s">
        <v>455</v>
      </c>
      <c r="B313" t="s">
        <v>176</v>
      </c>
      <c r="C313">
        <v>7120</v>
      </c>
      <c r="D313">
        <v>795</v>
      </c>
      <c r="E313">
        <v>6275</v>
      </c>
      <c r="F313">
        <v>46</v>
      </c>
      <c r="G313">
        <v>0</v>
      </c>
      <c r="H313">
        <v>193</v>
      </c>
      <c r="I313">
        <v>161</v>
      </c>
      <c r="J313">
        <v>7313</v>
      </c>
      <c r="K313">
        <v>3711</v>
      </c>
      <c r="L313">
        <v>2360</v>
      </c>
      <c r="M313">
        <v>0</v>
      </c>
      <c r="N313">
        <v>3602</v>
      </c>
      <c r="O313">
        <v>2146</v>
      </c>
      <c r="AF313">
        <v>1206</v>
      </c>
      <c r="AH313">
        <v>0</v>
      </c>
      <c r="AI313">
        <v>0</v>
      </c>
      <c r="AJ313">
        <v>3711</v>
      </c>
    </row>
    <row r="314" spans="1:36" hidden="1" x14ac:dyDescent="0.25">
      <c r="A314" t="s">
        <v>456</v>
      </c>
      <c r="B314" t="s">
        <v>176</v>
      </c>
      <c r="C314">
        <v>5997</v>
      </c>
      <c r="D314">
        <v>341</v>
      </c>
      <c r="E314">
        <v>5612</v>
      </c>
      <c r="F314">
        <v>37</v>
      </c>
      <c r="G314">
        <v>0</v>
      </c>
      <c r="H314">
        <v>196</v>
      </c>
      <c r="I314">
        <v>163</v>
      </c>
      <c r="J314">
        <v>6193</v>
      </c>
      <c r="K314">
        <v>2775</v>
      </c>
      <c r="L314">
        <v>1534</v>
      </c>
      <c r="M314">
        <v>0</v>
      </c>
      <c r="N314">
        <v>3418</v>
      </c>
      <c r="O314">
        <v>2146</v>
      </c>
      <c r="AF314">
        <v>1106</v>
      </c>
      <c r="AH314">
        <v>0</v>
      </c>
      <c r="AI314">
        <v>0</v>
      </c>
      <c r="AJ314">
        <v>2775</v>
      </c>
    </row>
    <row r="315" spans="1:36" hidden="1" x14ac:dyDescent="0.25">
      <c r="A315" t="s">
        <v>457</v>
      </c>
      <c r="B315" t="s">
        <v>176</v>
      </c>
      <c r="C315">
        <v>5241</v>
      </c>
      <c r="D315">
        <v>597</v>
      </c>
      <c r="E315">
        <v>4597</v>
      </c>
      <c r="F315">
        <v>40</v>
      </c>
      <c r="G315">
        <v>0</v>
      </c>
      <c r="H315">
        <v>196</v>
      </c>
      <c r="I315">
        <v>163</v>
      </c>
      <c r="J315">
        <v>5438</v>
      </c>
      <c r="K315">
        <v>2062</v>
      </c>
      <c r="L315">
        <v>1443</v>
      </c>
      <c r="M315">
        <v>0</v>
      </c>
      <c r="N315">
        <v>3376</v>
      </c>
      <c r="O315">
        <v>1951</v>
      </c>
      <c r="AF315">
        <v>501</v>
      </c>
      <c r="AH315">
        <v>0</v>
      </c>
      <c r="AI315">
        <v>0</v>
      </c>
      <c r="AJ315">
        <v>2062</v>
      </c>
    </row>
    <row r="316" spans="1:36" hidden="1" x14ac:dyDescent="0.25">
      <c r="A316" t="s">
        <v>458</v>
      </c>
      <c r="B316" t="s">
        <v>176</v>
      </c>
      <c r="C316">
        <v>5088</v>
      </c>
      <c r="D316">
        <v>263</v>
      </c>
      <c r="E316">
        <v>4796</v>
      </c>
      <c r="F316">
        <v>22</v>
      </c>
      <c r="G316">
        <v>0</v>
      </c>
      <c r="H316">
        <v>200</v>
      </c>
      <c r="I316">
        <v>167</v>
      </c>
      <c r="J316">
        <v>5288</v>
      </c>
      <c r="K316">
        <v>1940</v>
      </c>
      <c r="L316">
        <v>1308</v>
      </c>
      <c r="M316">
        <v>0</v>
      </c>
      <c r="N316">
        <v>3348</v>
      </c>
      <c r="O316">
        <v>1951</v>
      </c>
      <c r="AF316">
        <v>508</v>
      </c>
      <c r="AH316">
        <v>0</v>
      </c>
      <c r="AI316">
        <v>0</v>
      </c>
      <c r="AJ316">
        <v>1940</v>
      </c>
    </row>
    <row r="317" spans="1:36" hidden="1" x14ac:dyDescent="0.25">
      <c r="A317" t="s">
        <v>459</v>
      </c>
      <c r="B317" t="s">
        <v>176</v>
      </c>
      <c r="C317">
        <v>6077</v>
      </c>
      <c r="D317">
        <v>659</v>
      </c>
      <c r="E317">
        <v>5387</v>
      </c>
      <c r="F317">
        <v>25</v>
      </c>
      <c r="G317">
        <v>0</v>
      </c>
      <c r="H317">
        <v>197</v>
      </c>
      <c r="I317">
        <v>165</v>
      </c>
      <c r="J317">
        <v>6274</v>
      </c>
      <c r="K317">
        <v>3017</v>
      </c>
      <c r="L317">
        <v>1108</v>
      </c>
      <c r="M317">
        <v>0</v>
      </c>
      <c r="N317">
        <v>3258</v>
      </c>
      <c r="O317">
        <v>1951</v>
      </c>
      <c r="AF317">
        <v>1805</v>
      </c>
      <c r="AH317">
        <v>0</v>
      </c>
      <c r="AI317">
        <v>0</v>
      </c>
      <c r="AJ317">
        <v>3017</v>
      </c>
    </row>
    <row r="318" spans="1:36" hidden="1" x14ac:dyDescent="0.25">
      <c r="A318" t="s">
        <v>460</v>
      </c>
      <c r="B318" t="s">
        <v>176</v>
      </c>
      <c r="C318">
        <v>6022</v>
      </c>
      <c r="D318">
        <v>328</v>
      </c>
      <c r="E318">
        <v>5657</v>
      </c>
      <c r="F318">
        <v>32</v>
      </c>
      <c r="G318">
        <v>0</v>
      </c>
      <c r="H318">
        <v>200</v>
      </c>
      <c r="I318">
        <v>168</v>
      </c>
      <c r="J318">
        <v>6222</v>
      </c>
      <c r="K318">
        <v>3010</v>
      </c>
      <c r="L318">
        <v>1065</v>
      </c>
      <c r="M318">
        <v>0</v>
      </c>
      <c r="N318">
        <v>3212</v>
      </c>
      <c r="O318">
        <v>1476</v>
      </c>
      <c r="AF318">
        <v>1805</v>
      </c>
      <c r="AH318">
        <v>0</v>
      </c>
      <c r="AI318">
        <v>0</v>
      </c>
      <c r="AJ318">
        <v>3010</v>
      </c>
    </row>
    <row r="319" spans="1:36" hidden="1" x14ac:dyDescent="0.25">
      <c r="A319" t="s">
        <v>461</v>
      </c>
      <c r="B319" t="s">
        <v>176</v>
      </c>
      <c r="C319">
        <v>7520</v>
      </c>
      <c r="D319">
        <v>513</v>
      </c>
      <c r="E319">
        <v>6960</v>
      </c>
      <c r="F319">
        <v>39</v>
      </c>
      <c r="G319">
        <v>0</v>
      </c>
      <c r="H319">
        <v>197</v>
      </c>
      <c r="I319">
        <v>165</v>
      </c>
      <c r="J319">
        <v>7717</v>
      </c>
      <c r="K319">
        <v>4580</v>
      </c>
      <c r="L319">
        <v>1278</v>
      </c>
      <c r="M319">
        <v>0</v>
      </c>
      <c r="N319">
        <v>3137</v>
      </c>
      <c r="O319">
        <v>1476</v>
      </c>
      <c r="AF319">
        <v>3156</v>
      </c>
      <c r="AH319">
        <v>0</v>
      </c>
      <c r="AI319">
        <v>0</v>
      </c>
      <c r="AJ319">
        <v>4580</v>
      </c>
    </row>
    <row r="320" spans="1:36" hidden="1" x14ac:dyDescent="0.25">
      <c r="A320" t="s">
        <v>462</v>
      </c>
      <c r="B320" t="s">
        <v>176</v>
      </c>
      <c r="C320">
        <v>9254</v>
      </c>
      <c r="D320">
        <v>1869</v>
      </c>
      <c r="E320">
        <v>7348</v>
      </c>
      <c r="F320">
        <v>25</v>
      </c>
      <c r="G320">
        <v>0</v>
      </c>
      <c r="H320">
        <v>201</v>
      </c>
      <c r="I320">
        <v>169</v>
      </c>
      <c r="J320">
        <v>9456</v>
      </c>
      <c r="K320">
        <v>6473</v>
      </c>
      <c r="L320">
        <v>978</v>
      </c>
      <c r="M320">
        <v>0</v>
      </c>
      <c r="N320">
        <v>2983</v>
      </c>
      <c r="O320">
        <v>1476</v>
      </c>
      <c r="AF320">
        <v>5356</v>
      </c>
      <c r="AH320">
        <v>0</v>
      </c>
      <c r="AI320">
        <v>0</v>
      </c>
      <c r="AJ320">
        <v>6473</v>
      </c>
    </row>
    <row r="321" spans="1:36" hidden="1" x14ac:dyDescent="0.25">
      <c r="A321" t="s">
        <v>463</v>
      </c>
      <c r="B321" t="s">
        <v>176</v>
      </c>
      <c r="C321">
        <v>6333</v>
      </c>
      <c r="D321">
        <v>648</v>
      </c>
      <c r="E321">
        <v>5648</v>
      </c>
      <c r="F321">
        <v>31</v>
      </c>
      <c r="G321">
        <v>0</v>
      </c>
      <c r="H321">
        <v>193</v>
      </c>
      <c r="I321">
        <v>156</v>
      </c>
      <c r="J321">
        <v>6526</v>
      </c>
      <c r="K321">
        <v>3718</v>
      </c>
      <c r="L321">
        <v>1115</v>
      </c>
      <c r="M321">
        <v>0</v>
      </c>
      <c r="N321">
        <v>2808</v>
      </c>
      <c r="O321">
        <v>1476</v>
      </c>
      <c r="AF321">
        <v>2505</v>
      </c>
      <c r="AH321">
        <v>0</v>
      </c>
      <c r="AI321">
        <v>0</v>
      </c>
      <c r="AJ321">
        <v>3718</v>
      </c>
    </row>
    <row r="322" spans="1:36" hidden="1" x14ac:dyDescent="0.25">
      <c r="A322" t="s">
        <v>454</v>
      </c>
      <c r="B322" t="s">
        <v>179</v>
      </c>
      <c r="C322">
        <v>17728</v>
      </c>
      <c r="D322">
        <v>2825</v>
      </c>
      <c r="E322">
        <v>14357</v>
      </c>
      <c r="F322">
        <v>363</v>
      </c>
      <c r="G322">
        <v>0</v>
      </c>
      <c r="H322">
        <v>182</v>
      </c>
      <c r="I322">
        <v>55</v>
      </c>
      <c r="J322">
        <v>17911</v>
      </c>
      <c r="K322">
        <v>9599</v>
      </c>
      <c r="L322">
        <v>9160</v>
      </c>
      <c r="M322">
        <v>0</v>
      </c>
      <c r="N322">
        <v>8312</v>
      </c>
      <c r="O322">
        <v>4581</v>
      </c>
      <c r="AF322">
        <v>57</v>
      </c>
      <c r="AH322">
        <v>0</v>
      </c>
      <c r="AI322">
        <v>0</v>
      </c>
      <c r="AJ322">
        <v>9599</v>
      </c>
    </row>
    <row r="323" spans="1:36" hidden="1" x14ac:dyDescent="0.25">
      <c r="A323" t="s">
        <v>455</v>
      </c>
      <c r="B323" t="s">
        <v>179</v>
      </c>
      <c r="C323">
        <v>16481</v>
      </c>
      <c r="D323">
        <v>2516</v>
      </c>
      <c r="E323">
        <v>13497</v>
      </c>
      <c r="F323">
        <v>358</v>
      </c>
      <c r="G323">
        <v>0</v>
      </c>
      <c r="H323">
        <v>181</v>
      </c>
      <c r="I323">
        <v>52</v>
      </c>
      <c r="J323">
        <v>16663</v>
      </c>
      <c r="K323">
        <v>8530</v>
      </c>
      <c r="L323">
        <v>7981</v>
      </c>
      <c r="M323">
        <v>0</v>
      </c>
      <c r="N323">
        <v>8133</v>
      </c>
      <c r="O323">
        <v>4581</v>
      </c>
      <c r="AF323">
        <v>35</v>
      </c>
      <c r="AH323">
        <v>0</v>
      </c>
      <c r="AI323">
        <v>0</v>
      </c>
      <c r="AJ323">
        <v>8530</v>
      </c>
    </row>
    <row r="324" spans="1:36" hidden="1" x14ac:dyDescent="0.25">
      <c r="A324" t="s">
        <v>456</v>
      </c>
      <c r="B324" t="s">
        <v>179</v>
      </c>
      <c r="C324">
        <v>14116</v>
      </c>
      <c r="D324">
        <v>3041</v>
      </c>
      <c r="E324">
        <v>10739</v>
      </c>
      <c r="F324">
        <v>265</v>
      </c>
      <c r="G324">
        <v>0</v>
      </c>
      <c r="H324">
        <v>184</v>
      </c>
      <c r="I324">
        <v>60</v>
      </c>
      <c r="J324">
        <v>14300</v>
      </c>
      <c r="K324">
        <v>6381</v>
      </c>
      <c r="L324">
        <v>5939</v>
      </c>
      <c r="M324">
        <v>0</v>
      </c>
      <c r="N324">
        <v>7919</v>
      </c>
      <c r="O324">
        <v>4581</v>
      </c>
      <c r="AF324">
        <v>30</v>
      </c>
      <c r="AH324">
        <v>0</v>
      </c>
      <c r="AI324">
        <v>0</v>
      </c>
      <c r="AJ324">
        <v>6381</v>
      </c>
    </row>
    <row r="325" spans="1:36" hidden="1" x14ac:dyDescent="0.25">
      <c r="A325" t="s">
        <v>457</v>
      </c>
      <c r="B325" t="s">
        <v>179</v>
      </c>
      <c r="C325">
        <v>13950</v>
      </c>
      <c r="D325">
        <v>4828</v>
      </c>
      <c r="E325">
        <v>8490</v>
      </c>
      <c r="F325">
        <v>552</v>
      </c>
      <c r="G325">
        <v>0</v>
      </c>
      <c r="H325">
        <v>190</v>
      </c>
      <c r="I325">
        <v>60</v>
      </c>
      <c r="J325">
        <v>14140</v>
      </c>
      <c r="K325">
        <v>6124</v>
      </c>
      <c r="L325">
        <v>5514</v>
      </c>
      <c r="M325">
        <v>0</v>
      </c>
      <c r="N325">
        <v>8016</v>
      </c>
      <c r="O325">
        <v>4581</v>
      </c>
      <c r="AF325">
        <v>70</v>
      </c>
      <c r="AH325">
        <v>0</v>
      </c>
      <c r="AI325">
        <v>0</v>
      </c>
      <c r="AJ325">
        <v>6124</v>
      </c>
    </row>
    <row r="326" spans="1:36" hidden="1" x14ac:dyDescent="0.25">
      <c r="A326" t="s">
        <v>458</v>
      </c>
      <c r="B326" t="s">
        <v>179</v>
      </c>
      <c r="C326">
        <v>15262</v>
      </c>
      <c r="D326">
        <v>5641</v>
      </c>
      <c r="E326">
        <v>8803</v>
      </c>
      <c r="F326">
        <v>752</v>
      </c>
      <c r="G326">
        <v>0</v>
      </c>
      <c r="H326">
        <v>184</v>
      </c>
      <c r="I326">
        <v>58</v>
      </c>
      <c r="J326">
        <v>15447</v>
      </c>
      <c r="K326">
        <v>7555</v>
      </c>
      <c r="L326">
        <v>6938</v>
      </c>
      <c r="M326">
        <v>0</v>
      </c>
      <c r="N326">
        <v>7892</v>
      </c>
      <c r="O326">
        <v>4581</v>
      </c>
      <c r="AF326">
        <v>250</v>
      </c>
      <c r="AH326">
        <v>0</v>
      </c>
      <c r="AI326">
        <v>0</v>
      </c>
      <c r="AJ326">
        <v>7555</v>
      </c>
    </row>
    <row r="327" spans="1:36" hidden="1" x14ac:dyDescent="0.25">
      <c r="A327" t="s">
        <v>459</v>
      </c>
      <c r="B327" t="s">
        <v>179</v>
      </c>
      <c r="C327">
        <v>20508</v>
      </c>
      <c r="D327">
        <v>6614</v>
      </c>
      <c r="E327">
        <v>13199</v>
      </c>
      <c r="F327">
        <v>500</v>
      </c>
      <c r="G327">
        <v>0</v>
      </c>
      <c r="H327">
        <v>181</v>
      </c>
      <c r="I327">
        <v>45</v>
      </c>
      <c r="J327">
        <v>20689</v>
      </c>
      <c r="K327">
        <v>12694</v>
      </c>
      <c r="L327">
        <v>11029</v>
      </c>
      <c r="M327">
        <v>0</v>
      </c>
      <c r="N327">
        <v>7995</v>
      </c>
      <c r="O327">
        <v>4581</v>
      </c>
      <c r="AF327">
        <v>25</v>
      </c>
      <c r="AH327">
        <v>0</v>
      </c>
      <c r="AI327">
        <v>0</v>
      </c>
      <c r="AJ327">
        <v>12694</v>
      </c>
    </row>
    <row r="328" spans="1:36" hidden="1" x14ac:dyDescent="0.25">
      <c r="A328" t="s">
        <v>460</v>
      </c>
      <c r="B328" t="s">
        <v>179</v>
      </c>
      <c r="C328">
        <v>18997</v>
      </c>
      <c r="D328">
        <v>5533</v>
      </c>
      <c r="E328">
        <v>13126</v>
      </c>
      <c r="F328">
        <v>268</v>
      </c>
      <c r="G328">
        <v>0</v>
      </c>
      <c r="H328">
        <v>183</v>
      </c>
      <c r="I328">
        <v>48</v>
      </c>
      <c r="J328">
        <v>19180</v>
      </c>
      <c r="K328">
        <v>11350</v>
      </c>
      <c r="L328">
        <v>10302</v>
      </c>
      <c r="M328">
        <v>0</v>
      </c>
      <c r="N328">
        <v>7830</v>
      </c>
      <c r="O328">
        <v>4581</v>
      </c>
      <c r="AF328">
        <v>19</v>
      </c>
      <c r="AH328">
        <v>0</v>
      </c>
      <c r="AI328">
        <v>0</v>
      </c>
      <c r="AJ328">
        <v>11350</v>
      </c>
    </row>
    <row r="329" spans="1:36" hidden="1" x14ac:dyDescent="0.25">
      <c r="A329" t="s">
        <v>461</v>
      </c>
      <c r="B329" t="s">
        <v>179</v>
      </c>
      <c r="C329">
        <v>22611</v>
      </c>
      <c r="D329">
        <v>4721</v>
      </c>
      <c r="E329">
        <v>16776</v>
      </c>
      <c r="F329">
        <v>1063</v>
      </c>
      <c r="G329">
        <v>0</v>
      </c>
      <c r="H329">
        <v>183</v>
      </c>
      <c r="I329">
        <v>51</v>
      </c>
      <c r="J329">
        <v>22794</v>
      </c>
      <c r="K329">
        <v>15186</v>
      </c>
      <c r="L329">
        <v>14519</v>
      </c>
      <c r="M329">
        <v>0</v>
      </c>
      <c r="N329">
        <v>7608</v>
      </c>
      <c r="O329">
        <v>4581</v>
      </c>
      <c r="AF329">
        <v>91</v>
      </c>
      <c r="AH329">
        <v>0</v>
      </c>
      <c r="AI329">
        <v>0</v>
      </c>
      <c r="AJ329">
        <v>15186</v>
      </c>
    </row>
    <row r="330" spans="1:36" hidden="1" x14ac:dyDescent="0.25">
      <c r="A330" t="s">
        <v>462</v>
      </c>
      <c r="B330" t="s">
        <v>179</v>
      </c>
      <c r="C330">
        <v>24187</v>
      </c>
      <c r="D330">
        <v>7199</v>
      </c>
      <c r="E330">
        <v>16062</v>
      </c>
      <c r="F330">
        <v>854</v>
      </c>
      <c r="G330">
        <v>0</v>
      </c>
      <c r="H330">
        <v>182</v>
      </c>
      <c r="I330">
        <v>40</v>
      </c>
      <c r="J330">
        <v>24369</v>
      </c>
      <c r="K330">
        <v>17044</v>
      </c>
      <c r="L330">
        <v>15040</v>
      </c>
      <c r="M330">
        <v>0</v>
      </c>
      <c r="N330">
        <v>7325</v>
      </c>
      <c r="O330">
        <v>4581</v>
      </c>
      <c r="AF330">
        <v>196</v>
      </c>
      <c r="AH330">
        <v>0</v>
      </c>
      <c r="AI330">
        <v>0</v>
      </c>
      <c r="AJ330">
        <v>17044</v>
      </c>
    </row>
    <row r="331" spans="1:36" hidden="1" x14ac:dyDescent="0.25">
      <c r="A331" t="s">
        <v>463</v>
      </c>
      <c r="B331" t="s">
        <v>179</v>
      </c>
      <c r="C331">
        <v>18706</v>
      </c>
      <c r="D331">
        <v>3535</v>
      </c>
      <c r="E331">
        <v>10767</v>
      </c>
      <c r="F331">
        <v>4393</v>
      </c>
      <c r="G331">
        <v>0</v>
      </c>
      <c r="H331">
        <v>175</v>
      </c>
      <c r="I331">
        <v>36</v>
      </c>
      <c r="J331">
        <v>18881</v>
      </c>
      <c r="K331">
        <v>13757</v>
      </c>
      <c r="L331">
        <v>12887</v>
      </c>
      <c r="M331">
        <v>0</v>
      </c>
      <c r="N331">
        <v>5124</v>
      </c>
      <c r="O331">
        <v>3059</v>
      </c>
      <c r="AF331">
        <v>109</v>
      </c>
      <c r="AH331">
        <v>0</v>
      </c>
      <c r="AI331">
        <v>0</v>
      </c>
      <c r="AJ331">
        <v>13757</v>
      </c>
    </row>
    <row r="332" spans="1:36" hidden="1" x14ac:dyDescent="0.25">
      <c r="A332" t="s">
        <v>454</v>
      </c>
      <c r="B332" t="s">
        <v>182</v>
      </c>
      <c r="C332">
        <v>17174</v>
      </c>
      <c r="D332">
        <v>788</v>
      </c>
      <c r="E332">
        <v>15097</v>
      </c>
      <c r="F332">
        <v>1094</v>
      </c>
      <c r="G332">
        <v>0</v>
      </c>
      <c r="H332">
        <v>81</v>
      </c>
      <c r="I332">
        <v>23</v>
      </c>
      <c r="J332">
        <v>17255</v>
      </c>
      <c r="K332">
        <v>9884</v>
      </c>
      <c r="L332">
        <v>8979</v>
      </c>
      <c r="M332">
        <v>0</v>
      </c>
      <c r="N332">
        <v>7371</v>
      </c>
      <c r="O332">
        <v>4375</v>
      </c>
      <c r="AF332">
        <v>16</v>
      </c>
      <c r="AH332">
        <v>0</v>
      </c>
      <c r="AI332">
        <v>0</v>
      </c>
      <c r="AJ332">
        <v>9884</v>
      </c>
    </row>
    <row r="333" spans="1:36" hidden="1" x14ac:dyDescent="0.25">
      <c r="A333" t="s">
        <v>455</v>
      </c>
      <c r="B333" t="s">
        <v>182</v>
      </c>
      <c r="C333">
        <v>16839</v>
      </c>
      <c r="D333">
        <v>1775</v>
      </c>
      <c r="E333">
        <v>14195</v>
      </c>
      <c r="F333">
        <v>643</v>
      </c>
      <c r="G333">
        <v>0</v>
      </c>
      <c r="H333">
        <v>78</v>
      </c>
      <c r="I333">
        <v>21</v>
      </c>
      <c r="J333">
        <v>16917</v>
      </c>
      <c r="K333">
        <v>9626</v>
      </c>
      <c r="L333">
        <v>8723</v>
      </c>
      <c r="M333">
        <v>0</v>
      </c>
      <c r="N333">
        <v>7291</v>
      </c>
      <c r="O333">
        <v>4375</v>
      </c>
      <c r="AF333">
        <v>13</v>
      </c>
      <c r="AH333">
        <v>0</v>
      </c>
      <c r="AI333">
        <v>0</v>
      </c>
      <c r="AJ333">
        <v>9626</v>
      </c>
    </row>
    <row r="334" spans="1:36" hidden="1" x14ac:dyDescent="0.25">
      <c r="A334" t="s">
        <v>456</v>
      </c>
      <c r="B334" t="s">
        <v>182</v>
      </c>
      <c r="C334">
        <v>14441</v>
      </c>
      <c r="D334">
        <v>1903</v>
      </c>
      <c r="E334">
        <v>12314</v>
      </c>
      <c r="F334">
        <v>171</v>
      </c>
      <c r="G334">
        <v>0</v>
      </c>
      <c r="H334">
        <v>79</v>
      </c>
      <c r="I334">
        <v>19</v>
      </c>
      <c r="J334">
        <v>14520</v>
      </c>
      <c r="K334">
        <v>7150</v>
      </c>
      <c r="L334">
        <v>6214</v>
      </c>
      <c r="M334">
        <v>0</v>
      </c>
      <c r="N334">
        <v>7370</v>
      </c>
      <c r="O334">
        <v>4375</v>
      </c>
      <c r="AF334">
        <v>13</v>
      </c>
      <c r="AH334">
        <v>0</v>
      </c>
      <c r="AI334">
        <v>0</v>
      </c>
      <c r="AJ334">
        <v>7150</v>
      </c>
    </row>
    <row r="335" spans="1:36" hidden="1" x14ac:dyDescent="0.25">
      <c r="A335" t="s">
        <v>457</v>
      </c>
      <c r="B335" t="s">
        <v>182</v>
      </c>
      <c r="C335">
        <v>14917</v>
      </c>
      <c r="D335">
        <v>3029</v>
      </c>
      <c r="E335">
        <v>11576</v>
      </c>
      <c r="F335">
        <v>161</v>
      </c>
      <c r="G335">
        <v>0</v>
      </c>
      <c r="H335">
        <v>81</v>
      </c>
      <c r="I335">
        <v>21</v>
      </c>
      <c r="J335">
        <v>14998</v>
      </c>
      <c r="K335">
        <v>8131</v>
      </c>
      <c r="L335">
        <v>6858</v>
      </c>
      <c r="M335">
        <v>0</v>
      </c>
      <c r="N335">
        <v>6868</v>
      </c>
      <c r="O335">
        <v>4355</v>
      </c>
      <c r="AF335">
        <v>12</v>
      </c>
      <c r="AH335">
        <v>0</v>
      </c>
      <c r="AI335">
        <v>0</v>
      </c>
      <c r="AJ335">
        <v>8131</v>
      </c>
    </row>
    <row r="336" spans="1:36" hidden="1" x14ac:dyDescent="0.25">
      <c r="A336" t="s">
        <v>458</v>
      </c>
      <c r="B336" t="s">
        <v>182</v>
      </c>
      <c r="C336">
        <v>14158</v>
      </c>
      <c r="D336">
        <v>3424</v>
      </c>
      <c r="E336">
        <v>10562</v>
      </c>
      <c r="F336">
        <v>120</v>
      </c>
      <c r="G336">
        <v>0</v>
      </c>
      <c r="H336">
        <v>85</v>
      </c>
      <c r="I336">
        <v>23</v>
      </c>
      <c r="J336">
        <v>14243</v>
      </c>
      <c r="K336">
        <v>7747</v>
      </c>
      <c r="L336">
        <v>6326</v>
      </c>
      <c r="M336">
        <v>0</v>
      </c>
      <c r="N336">
        <v>6495</v>
      </c>
      <c r="O336">
        <v>4355</v>
      </c>
      <c r="AF336">
        <v>317</v>
      </c>
      <c r="AH336">
        <v>0</v>
      </c>
      <c r="AI336">
        <v>0</v>
      </c>
      <c r="AJ336">
        <v>7747</v>
      </c>
    </row>
    <row r="337" spans="1:36" hidden="1" x14ac:dyDescent="0.25">
      <c r="A337" t="s">
        <v>459</v>
      </c>
      <c r="B337" t="s">
        <v>182</v>
      </c>
      <c r="C337">
        <v>15612</v>
      </c>
      <c r="D337">
        <v>1839</v>
      </c>
      <c r="E337">
        <v>13388</v>
      </c>
      <c r="F337">
        <v>226</v>
      </c>
      <c r="G337">
        <v>0</v>
      </c>
      <c r="H337">
        <v>89</v>
      </c>
      <c r="I337">
        <v>27</v>
      </c>
      <c r="J337">
        <v>15702</v>
      </c>
      <c r="K337">
        <v>9110</v>
      </c>
      <c r="L337">
        <v>6500</v>
      </c>
      <c r="M337">
        <v>0</v>
      </c>
      <c r="N337">
        <v>6591</v>
      </c>
      <c r="O337">
        <v>4355</v>
      </c>
      <c r="AF337">
        <v>13</v>
      </c>
      <c r="AH337">
        <v>0</v>
      </c>
      <c r="AI337">
        <v>0</v>
      </c>
      <c r="AJ337">
        <v>9110</v>
      </c>
    </row>
    <row r="338" spans="1:36" hidden="1" x14ac:dyDescent="0.25">
      <c r="A338" t="s">
        <v>460</v>
      </c>
      <c r="B338" t="s">
        <v>182</v>
      </c>
      <c r="C338">
        <v>16347</v>
      </c>
      <c r="D338">
        <v>2986</v>
      </c>
      <c r="E338">
        <v>13134</v>
      </c>
      <c r="F338">
        <v>70</v>
      </c>
      <c r="G338">
        <v>0</v>
      </c>
      <c r="H338">
        <v>80</v>
      </c>
      <c r="I338">
        <v>16</v>
      </c>
      <c r="J338">
        <v>16427</v>
      </c>
      <c r="K338">
        <v>9286</v>
      </c>
      <c r="L338">
        <v>6734</v>
      </c>
      <c r="M338">
        <v>0</v>
      </c>
      <c r="N338">
        <v>7141</v>
      </c>
      <c r="O338">
        <v>3350</v>
      </c>
      <c r="AF338">
        <v>11</v>
      </c>
      <c r="AH338">
        <v>0</v>
      </c>
      <c r="AI338">
        <v>0</v>
      </c>
      <c r="AJ338">
        <v>9286</v>
      </c>
    </row>
    <row r="339" spans="1:36" hidden="1" x14ac:dyDescent="0.25">
      <c r="A339" t="s">
        <v>461</v>
      </c>
      <c r="B339" t="s">
        <v>182</v>
      </c>
      <c r="C339">
        <v>16981</v>
      </c>
      <c r="D339">
        <v>1420</v>
      </c>
      <c r="E339">
        <v>15207</v>
      </c>
      <c r="F339">
        <v>200</v>
      </c>
      <c r="G339">
        <v>0</v>
      </c>
      <c r="H339">
        <v>64</v>
      </c>
      <c r="I339">
        <v>12</v>
      </c>
      <c r="J339">
        <v>17046</v>
      </c>
      <c r="K339">
        <v>9896</v>
      </c>
      <c r="L339">
        <v>6985</v>
      </c>
      <c r="M339">
        <v>0</v>
      </c>
      <c r="N339">
        <v>7150</v>
      </c>
      <c r="O339">
        <v>3330</v>
      </c>
      <c r="AF339">
        <v>12</v>
      </c>
      <c r="AH339">
        <v>0</v>
      </c>
      <c r="AI339">
        <v>0</v>
      </c>
      <c r="AJ339">
        <v>9896</v>
      </c>
    </row>
    <row r="340" spans="1:36" hidden="1" x14ac:dyDescent="0.25">
      <c r="A340" t="s">
        <v>462</v>
      </c>
      <c r="B340" t="s">
        <v>182</v>
      </c>
      <c r="C340">
        <v>16569</v>
      </c>
      <c r="D340">
        <v>1132</v>
      </c>
      <c r="E340">
        <v>14998</v>
      </c>
      <c r="F340">
        <v>285</v>
      </c>
      <c r="G340">
        <v>0</v>
      </c>
      <c r="H340">
        <v>67</v>
      </c>
      <c r="I340">
        <v>13</v>
      </c>
      <c r="J340">
        <v>16636</v>
      </c>
      <c r="K340">
        <v>10094</v>
      </c>
      <c r="L340">
        <v>6363</v>
      </c>
      <c r="M340">
        <v>0</v>
      </c>
      <c r="N340">
        <v>6542</v>
      </c>
      <c r="O340">
        <v>3330</v>
      </c>
      <c r="AF340">
        <v>12</v>
      </c>
      <c r="AH340">
        <v>0</v>
      </c>
      <c r="AI340">
        <v>0</v>
      </c>
      <c r="AJ340">
        <v>10094</v>
      </c>
    </row>
    <row r="341" spans="1:36" hidden="1" x14ac:dyDescent="0.25">
      <c r="A341" t="s">
        <v>463</v>
      </c>
      <c r="B341" t="s">
        <v>182</v>
      </c>
      <c r="C341">
        <v>13600</v>
      </c>
      <c r="D341">
        <v>655</v>
      </c>
      <c r="E341">
        <v>12662</v>
      </c>
      <c r="F341">
        <v>149</v>
      </c>
      <c r="G341">
        <v>0</v>
      </c>
      <c r="H341">
        <v>66</v>
      </c>
      <c r="I341">
        <v>13</v>
      </c>
      <c r="J341">
        <v>13666</v>
      </c>
      <c r="K341">
        <v>7329</v>
      </c>
      <c r="L341">
        <v>4693</v>
      </c>
      <c r="M341">
        <v>0</v>
      </c>
      <c r="N341">
        <v>6338</v>
      </c>
      <c r="O341">
        <v>3330</v>
      </c>
      <c r="AF341">
        <v>13</v>
      </c>
      <c r="AH341">
        <v>0</v>
      </c>
      <c r="AI341">
        <v>0</v>
      </c>
      <c r="AJ341">
        <v>7329</v>
      </c>
    </row>
    <row r="342" spans="1:36" hidden="1" x14ac:dyDescent="0.25">
      <c r="A342" t="s">
        <v>454</v>
      </c>
      <c r="B342" t="s">
        <v>185</v>
      </c>
      <c r="C342">
        <v>9042</v>
      </c>
      <c r="D342">
        <v>140</v>
      </c>
      <c r="E342">
        <v>8797</v>
      </c>
      <c r="F342">
        <v>105</v>
      </c>
      <c r="G342">
        <v>0</v>
      </c>
      <c r="H342">
        <v>45</v>
      </c>
      <c r="I342">
        <v>24</v>
      </c>
      <c r="J342">
        <v>9087</v>
      </c>
      <c r="K342">
        <v>257</v>
      </c>
      <c r="L342">
        <v>0</v>
      </c>
      <c r="M342">
        <v>0</v>
      </c>
      <c r="N342">
        <v>8829</v>
      </c>
      <c r="O342">
        <v>6694</v>
      </c>
      <c r="AF342">
        <v>0</v>
      </c>
      <c r="AH342">
        <v>0</v>
      </c>
      <c r="AI342">
        <v>0</v>
      </c>
      <c r="AJ342">
        <v>257</v>
      </c>
    </row>
    <row r="343" spans="1:36" hidden="1" x14ac:dyDescent="0.25">
      <c r="A343" t="s">
        <v>455</v>
      </c>
      <c r="B343" t="s">
        <v>185</v>
      </c>
      <c r="C343">
        <v>8753</v>
      </c>
      <c r="D343">
        <v>2218</v>
      </c>
      <c r="E343">
        <v>6409</v>
      </c>
      <c r="F343">
        <v>122</v>
      </c>
      <c r="G343">
        <v>0</v>
      </c>
      <c r="H343">
        <v>24</v>
      </c>
      <c r="I343">
        <v>3</v>
      </c>
      <c r="J343">
        <v>8777</v>
      </c>
      <c r="K343">
        <v>138</v>
      </c>
      <c r="L343">
        <v>0</v>
      </c>
      <c r="M343">
        <v>0</v>
      </c>
      <c r="N343">
        <v>8638</v>
      </c>
      <c r="O343">
        <v>6694</v>
      </c>
      <c r="AF343">
        <v>1</v>
      </c>
      <c r="AH343">
        <v>0</v>
      </c>
      <c r="AI343">
        <v>0</v>
      </c>
      <c r="AJ343">
        <v>138</v>
      </c>
    </row>
    <row r="344" spans="1:36" hidden="1" x14ac:dyDescent="0.25">
      <c r="A344" t="s">
        <v>456</v>
      </c>
      <c r="B344" t="s">
        <v>185</v>
      </c>
      <c r="C344">
        <v>8529</v>
      </c>
      <c r="D344">
        <v>20</v>
      </c>
      <c r="E344">
        <v>8285</v>
      </c>
      <c r="F344">
        <v>211</v>
      </c>
      <c r="G344">
        <v>0</v>
      </c>
      <c r="H344">
        <v>24</v>
      </c>
      <c r="I344">
        <v>3</v>
      </c>
      <c r="J344">
        <v>8552</v>
      </c>
      <c r="K344">
        <v>113</v>
      </c>
      <c r="L344">
        <v>0</v>
      </c>
      <c r="M344">
        <v>0</v>
      </c>
      <c r="N344">
        <v>8439</v>
      </c>
      <c r="O344">
        <v>6694</v>
      </c>
      <c r="AF344">
        <v>1</v>
      </c>
      <c r="AH344">
        <v>0</v>
      </c>
      <c r="AI344">
        <v>0</v>
      </c>
      <c r="AJ344">
        <v>113</v>
      </c>
    </row>
    <row r="345" spans="1:36" hidden="1" x14ac:dyDescent="0.25">
      <c r="A345" t="s">
        <v>457</v>
      </c>
      <c r="B345" t="s">
        <v>185</v>
      </c>
      <c r="C345">
        <v>7850</v>
      </c>
      <c r="D345">
        <v>32</v>
      </c>
      <c r="E345">
        <v>7610</v>
      </c>
      <c r="F345">
        <v>190</v>
      </c>
      <c r="G345">
        <v>0</v>
      </c>
      <c r="H345">
        <v>54</v>
      </c>
      <c r="I345">
        <v>3</v>
      </c>
      <c r="J345">
        <v>7904</v>
      </c>
      <c r="K345">
        <v>31</v>
      </c>
      <c r="L345">
        <v>0</v>
      </c>
      <c r="M345">
        <v>0</v>
      </c>
      <c r="N345">
        <v>7874</v>
      </c>
      <c r="O345">
        <v>5821</v>
      </c>
      <c r="AF345">
        <v>1</v>
      </c>
      <c r="AH345">
        <v>0</v>
      </c>
      <c r="AI345">
        <v>0</v>
      </c>
      <c r="AJ345">
        <v>31</v>
      </c>
    </row>
    <row r="346" spans="1:36" hidden="1" x14ac:dyDescent="0.25">
      <c r="A346" t="s">
        <v>458</v>
      </c>
      <c r="B346" t="s">
        <v>185</v>
      </c>
      <c r="C346">
        <v>8121</v>
      </c>
      <c r="D346">
        <v>1350</v>
      </c>
      <c r="E346">
        <v>6683</v>
      </c>
      <c r="F346">
        <v>87</v>
      </c>
      <c r="G346">
        <v>0</v>
      </c>
      <c r="H346">
        <v>27</v>
      </c>
      <c r="I346">
        <v>4</v>
      </c>
      <c r="J346">
        <v>8148</v>
      </c>
      <c r="K346">
        <v>285</v>
      </c>
      <c r="L346">
        <v>0</v>
      </c>
      <c r="M346">
        <v>0</v>
      </c>
      <c r="N346">
        <v>7863</v>
      </c>
      <c r="O346">
        <v>5821</v>
      </c>
      <c r="AF346">
        <v>0</v>
      </c>
      <c r="AH346">
        <v>0</v>
      </c>
      <c r="AI346">
        <v>0</v>
      </c>
      <c r="AJ346">
        <v>285</v>
      </c>
    </row>
    <row r="347" spans="1:36" hidden="1" x14ac:dyDescent="0.25">
      <c r="A347" t="s">
        <v>459</v>
      </c>
      <c r="B347" t="s">
        <v>185</v>
      </c>
      <c r="C347">
        <v>8214</v>
      </c>
      <c r="D347">
        <v>2025</v>
      </c>
      <c r="E347">
        <v>6092</v>
      </c>
      <c r="F347">
        <v>97</v>
      </c>
      <c r="G347">
        <v>0</v>
      </c>
      <c r="H347">
        <v>24</v>
      </c>
      <c r="I347">
        <v>3</v>
      </c>
      <c r="J347">
        <v>8238</v>
      </c>
      <c r="K347">
        <v>273</v>
      </c>
      <c r="L347">
        <v>0</v>
      </c>
      <c r="M347">
        <v>0</v>
      </c>
      <c r="N347">
        <v>7966</v>
      </c>
      <c r="O347">
        <v>5821</v>
      </c>
      <c r="AF347">
        <v>0</v>
      </c>
      <c r="AH347">
        <v>0</v>
      </c>
      <c r="AI347">
        <v>0</v>
      </c>
      <c r="AJ347">
        <v>273</v>
      </c>
    </row>
    <row r="348" spans="1:36" hidden="1" x14ac:dyDescent="0.25">
      <c r="A348" t="s">
        <v>460</v>
      </c>
      <c r="B348" t="s">
        <v>185</v>
      </c>
      <c r="C348">
        <v>8508</v>
      </c>
      <c r="D348">
        <v>3357</v>
      </c>
      <c r="E348">
        <v>5073</v>
      </c>
      <c r="F348">
        <v>66</v>
      </c>
      <c r="G348">
        <v>0</v>
      </c>
      <c r="H348">
        <v>20</v>
      </c>
      <c r="I348">
        <v>2</v>
      </c>
      <c r="J348">
        <v>8528</v>
      </c>
      <c r="K348">
        <v>320</v>
      </c>
      <c r="L348">
        <v>0</v>
      </c>
      <c r="M348">
        <v>0</v>
      </c>
      <c r="N348">
        <v>8207</v>
      </c>
      <c r="O348">
        <v>5492</v>
      </c>
      <c r="AF348">
        <v>0</v>
      </c>
      <c r="AH348">
        <v>0</v>
      </c>
      <c r="AI348">
        <v>0</v>
      </c>
      <c r="AJ348">
        <v>320</v>
      </c>
    </row>
    <row r="349" spans="1:36" hidden="1" x14ac:dyDescent="0.25">
      <c r="A349" t="s">
        <v>461</v>
      </c>
      <c r="B349" t="s">
        <v>185</v>
      </c>
      <c r="C349">
        <v>5622</v>
      </c>
      <c r="D349">
        <v>308</v>
      </c>
      <c r="E349">
        <v>5235</v>
      </c>
      <c r="F349">
        <v>78</v>
      </c>
      <c r="G349">
        <v>0</v>
      </c>
      <c r="H349">
        <v>39</v>
      </c>
      <c r="I349">
        <v>2</v>
      </c>
      <c r="J349">
        <v>5662</v>
      </c>
      <c r="K349">
        <v>1632</v>
      </c>
      <c r="L349">
        <v>750</v>
      </c>
      <c r="M349">
        <v>0</v>
      </c>
      <c r="N349">
        <v>4030</v>
      </c>
      <c r="O349">
        <v>2746</v>
      </c>
      <c r="AF349">
        <v>1</v>
      </c>
      <c r="AH349">
        <v>0</v>
      </c>
      <c r="AI349">
        <v>0</v>
      </c>
      <c r="AJ349">
        <v>1632</v>
      </c>
    </row>
    <row r="350" spans="1:36" hidden="1" x14ac:dyDescent="0.25">
      <c r="A350" t="s">
        <v>462</v>
      </c>
      <c r="B350" t="s">
        <v>185</v>
      </c>
      <c r="C350">
        <v>4712</v>
      </c>
      <c r="D350">
        <v>80</v>
      </c>
      <c r="E350">
        <v>4588</v>
      </c>
      <c r="F350">
        <v>43</v>
      </c>
      <c r="G350">
        <v>0</v>
      </c>
      <c r="H350">
        <v>18</v>
      </c>
      <c r="I350">
        <v>2</v>
      </c>
      <c r="J350">
        <v>4730</v>
      </c>
      <c r="K350">
        <v>968</v>
      </c>
      <c r="L350">
        <v>250</v>
      </c>
      <c r="M350">
        <v>0</v>
      </c>
      <c r="N350">
        <v>3762</v>
      </c>
      <c r="O350">
        <v>2746</v>
      </c>
      <c r="AF350">
        <v>1</v>
      </c>
      <c r="AH350">
        <v>0</v>
      </c>
      <c r="AI350">
        <v>0</v>
      </c>
      <c r="AJ350">
        <v>968</v>
      </c>
    </row>
    <row r="351" spans="1:36" hidden="1" x14ac:dyDescent="0.25">
      <c r="A351" t="s">
        <v>463</v>
      </c>
      <c r="B351" t="s">
        <v>185</v>
      </c>
      <c r="C351">
        <v>2977</v>
      </c>
      <c r="D351">
        <v>119</v>
      </c>
      <c r="E351">
        <v>2817</v>
      </c>
      <c r="F351">
        <v>40</v>
      </c>
      <c r="G351">
        <v>0</v>
      </c>
      <c r="H351">
        <v>18</v>
      </c>
      <c r="I351">
        <v>3</v>
      </c>
      <c r="J351">
        <v>2996</v>
      </c>
      <c r="K351">
        <v>672</v>
      </c>
      <c r="L351">
        <v>180</v>
      </c>
      <c r="M351">
        <v>0</v>
      </c>
      <c r="N351">
        <v>2323</v>
      </c>
      <c r="O351">
        <v>1277</v>
      </c>
      <c r="AF351">
        <v>15</v>
      </c>
      <c r="AH351">
        <v>0</v>
      </c>
      <c r="AI351">
        <v>0</v>
      </c>
      <c r="AJ351">
        <v>672</v>
      </c>
    </row>
    <row r="352" spans="1:36" hidden="1" x14ac:dyDescent="0.25">
      <c r="A352" t="s">
        <v>454</v>
      </c>
      <c r="B352" t="s">
        <v>188</v>
      </c>
      <c r="C352">
        <v>40505</v>
      </c>
      <c r="D352">
        <v>4862</v>
      </c>
      <c r="E352">
        <v>34320</v>
      </c>
      <c r="F352">
        <v>1187</v>
      </c>
      <c r="G352">
        <v>0</v>
      </c>
      <c r="H352">
        <v>1237</v>
      </c>
      <c r="I352">
        <v>106</v>
      </c>
      <c r="J352">
        <v>41742</v>
      </c>
      <c r="K352">
        <v>25239</v>
      </c>
      <c r="L352">
        <v>20468</v>
      </c>
      <c r="M352">
        <v>0</v>
      </c>
      <c r="N352">
        <v>16503</v>
      </c>
      <c r="O352">
        <v>12178</v>
      </c>
      <c r="AF352">
        <v>2371</v>
      </c>
      <c r="AH352">
        <v>0</v>
      </c>
      <c r="AI352">
        <v>0</v>
      </c>
      <c r="AJ352">
        <v>25239</v>
      </c>
    </row>
    <row r="353" spans="1:36" hidden="1" x14ac:dyDescent="0.25">
      <c r="A353" t="s">
        <v>455</v>
      </c>
      <c r="B353" t="s">
        <v>188</v>
      </c>
      <c r="C353">
        <v>39747</v>
      </c>
      <c r="D353">
        <v>2690</v>
      </c>
      <c r="E353">
        <v>35087</v>
      </c>
      <c r="F353">
        <v>1848</v>
      </c>
      <c r="G353">
        <v>0</v>
      </c>
      <c r="H353">
        <v>1832</v>
      </c>
      <c r="I353">
        <v>95</v>
      </c>
      <c r="J353">
        <v>41579</v>
      </c>
      <c r="K353">
        <v>25860</v>
      </c>
      <c r="L353">
        <v>22531</v>
      </c>
      <c r="M353">
        <v>0</v>
      </c>
      <c r="N353">
        <v>15719</v>
      </c>
      <c r="O353">
        <v>12178</v>
      </c>
      <c r="AF353">
        <v>1816</v>
      </c>
      <c r="AH353">
        <v>0</v>
      </c>
      <c r="AI353">
        <v>0</v>
      </c>
      <c r="AJ353">
        <v>25860</v>
      </c>
    </row>
    <row r="354" spans="1:36" hidden="1" x14ac:dyDescent="0.25">
      <c r="A354" t="s">
        <v>456</v>
      </c>
      <c r="B354" t="s">
        <v>188</v>
      </c>
      <c r="C354">
        <v>40653</v>
      </c>
      <c r="D354">
        <v>2952</v>
      </c>
      <c r="E354">
        <v>34890</v>
      </c>
      <c r="F354">
        <v>2713</v>
      </c>
      <c r="G354">
        <v>0</v>
      </c>
      <c r="H354">
        <v>1397</v>
      </c>
      <c r="I354">
        <v>91</v>
      </c>
      <c r="J354">
        <v>42050</v>
      </c>
      <c r="K354">
        <v>26970</v>
      </c>
      <c r="L354">
        <v>22940</v>
      </c>
      <c r="M354">
        <v>0</v>
      </c>
      <c r="N354">
        <v>15080</v>
      </c>
      <c r="O354">
        <v>12178</v>
      </c>
      <c r="AF354">
        <v>1755</v>
      </c>
      <c r="AH354">
        <v>0</v>
      </c>
      <c r="AI354">
        <v>0</v>
      </c>
      <c r="AJ354">
        <v>26970</v>
      </c>
    </row>
    <row r="355" spans="1:36" hidden="1" x14ac:dyDescent="0.25">
      <c r="A355" t="s">
        <v>457</v>
      </c>
      <c r="B355" t="s">
        <v>188</v>
      </c>
      <c r="C355">
        <v>36333</v>
      </c>
      <c r="D355">
        <v>685</v>
      </c>
      <c r="E355">
        <v>32980</v>
      </c>
      <c r="F355">
        <v>2555</v>
      </c>
      <c r="G355">
        <v>0</v>
      </c>
      <c r="H355">
        <v>692</v>
      </c>
      <c r="I355">
        <v>72</v>
      </c>
      <c r="J355">
        <v>37025</v>
      </c>
      <c r="K355">
        <v>22375</v>
      </c>
      <c r="L355">
        <v>18399</v>
      </c>
      <c r="M355">
        <v>0</v>
      </c>
      <c r="N355">
        <v>14650</v>
      </c>
      <c r="O355">
        <v>12178</v>
      </c>
      <c r="AF355">
        <v>1569</v>
      </c>
      <c r="AH355">
        <v>0</v>
      </c>
      <c r="AI355">
        <v>0</v>
      </c>
      <c r="AJ355">
        <v>22375</v>
      </c>
    </row>
    <row r="356" spans="1:36" hidden="1" x14ac:dyDescent="0.25">
      <c r="A356" t="s">
        <v>458</v>
      </c>
      <c r="B356" t="s">
        <v>188</v>
      </c>
      <c r="C356">
        <v>38670</v>
      </c>
      <c r="D356">
        <v>2557</v>
      </c>
      <c r="E356">
        <v>33511</v>
      </c>
      <c r="F356">
        <v>2503</v>
      </c>
      <c r="G356">
        <v>0</v>
      </c>
      <c r="H356">
        <v>201</v>
      </c>
      <c r="I356">
        <v>78</v>
      </c>
      <c r="J356">
        <v>38871</v>
      </c>
      <c r="K356">
        <v>24356</v>
      </c>
      <c r="L356">
        <v>19312</v>
      </c>
      <c r="M356">
        <v>0</v>
      </c>
      <c r="N356">
        <v>14515</v>
      </c>
      <c r="O356">
        <v>12178</v>
      </c>
      <c r="AF356">
        <v>1853</v>
      </c>
      <c r="AH356">
        <v>0</v>
      </c>
      <c r="AI356">
        <v>0</v>
      </c>
      <c r="AJ356">
        <v>24356</v>
      </c>
    </row>
    <row r="357" spans="1:36" hidden="1" x14ac:dyDescent="0.25">
      <c r="A357" t="s">
        <v>459</v>
      </c>
      <c r="B357" t="s">
        <v>188</v>
      </c>
      <c r="C357">
        <v>41937</v>
      </c>
      <c r="D357">
        <v>2928</v>
      </c>
      <c r="E357">
        <v>37929</v>
      </c>
      <c r="F357">
        <v>961</v>
      </c>
      <c r="G357">
        <v>0</v>
      </c>
      <c r="H357">
        <v>180</v>
      </c>
      <c r="I357">
        <v>43</v>
      </c>
      <c r="J357">
        <v>42116</v>
      </c>
      <c r="K357">
        <v>27521</v>
      </c>
      <c r="L357">
        <v>17555</v>
      </c>
      <c r="M357">
        <v>0</v>
      </c>
      <c r="N357">
        <v>14595</v>
      </c>
      <c r="O357">
        <v>12178</v>
      </c>
      <c r="AF357">
        <v>6946</v>
      </c>
      <c r="AH357">
        <v>0</v>
      </c>
      <c r="AI357">
        <v>0</v>
      </c>
      <c r="AJ357">
        <v>27521</v>
      </c>
    </row>
    <row r="358" spans="1:36" hidden="1" x14ac:dyDescent="0.25">
      <c r="A358" t="s">
        <v>460</v>
      </c>
      <c r="B358" t="s">
        <v>188</v>
      </c>
      <c r="C358">
        <v>44335</v>
      </c>
      <c r="D358">
        <v>1949</v>
      </c>
      <c r="E358">
        <v>40673</v>
      </c>
      <c r="F358">
        <v>1606</v>
      </c>
      <c r="G358">
        <v>0</v>
      </c>
      <c r="H358">
        <v>162</v>
      </c>
      <c r="I358">
        <v>49</v>
      </c>
      <c r="J358">
        <v>44498</v>
      </c>
      <c r="K358">
        <v>29945</v>
      </c>
      <c r="L358">
        <v>20593</v>
      </c>
      <c r="M358">
        <v>0</v>
      </c>
      <c r="N358">
        <v>14553</v>
      </c>
      <c r="O358">
        <v>12178</v>
      </c>
      <c r="AF358">
        <v>5843</v>
      </c>
      <c r="AH358">
        <v>0</v>
      </c>
      <c r="AI358">
        <v>0</v>
      </c>
      <c r="AJ358">
        <v>29945</v>
      </c>
    </row>
    <row r="359" spans="1:36" hidden="1" x14ac:dyDescent="0.25">
      <c r="A359" t="s">
        <v>461</v>
      </c>
      <c r="B359" t="s">
        <v>188</v>
      </c>
      <c r="C359">
        <v>42534</v>
      </c>
      <c r="D359">
        <v>997</v>
      </c>
      <c r="E359">
        <v>40789</v>
      </c>
      <c r="F359">
        <v>632</v>
      </c>
      <c r="G359">
        <v>0</v>
      </c>
      <c r="H359">
        <v>156</v>
      </c>
      <c r="I359">
        <v>46</v>
      </c>
      <c r="J359">
        <v>42690</v>
      </c>
      <c r="K359">
        <v>32333</v>
      </c>
      <c r="L359">
        <v>23155</v>
      </c>
      <c r="M359">
        <v>0</v>
      </c>
      <c r="N359">
        <v>10357</v>
      </c>
      <c r="O359">
        <v>7829</v>
      </c>
      <c r="AF359">
        <v>5072</v>
      </c>
      <c r="AH359">
        <v>0</v>
      </c>
      <c r="AI359">
        <v>0</v>
      </c>
      <c r="AJ359">
        <v>32333</v>
      </c>
    </row>
    <row r="360" spans="1:36" hidden="1" x14ac:dyDescent="0.25">
      <c r="A360" t="s">
        <v>462</v>
      </c>
      <c r="B360" t="s">
        <v>188</v>
      </c>
      <c r="C360">
        <v>36548</v>
      </c>
      <c r="D360">
        <v>2702</v>
      </c>
      <c r="E360">
        <v>33256</v>
      </c>
      <c r="F360">
        <v>566</v>
      </c>
      <c r="G360">
        <v>0</v>
      </c>
      <c r="H360">
        <v>547</v>
      </c>
      <c r="I360">
        <v>57</v>
      </c>
      <c r="J360">
        <v>37095</v>
      </c>
      <c r="K360">
        <v>27272</v>
      </c>
      <c r="L360">
        <v>20449</v>
      </c>
      <c r="M360">
        <v>0</v>
      </c>
      <c r="N360">
        <v>9822</v>
      </c>
      <c r="O360">
        <v>4349</v>
      </c>
      <c r="AF360">
        <v>3879</v>
      </c>
      <c r="AH360">
        <v>0</v>
      </c>
      <c r="AI360">
        <v>0</v>
      </c>
      <c r="AJ360">
        <v>27272</v>
      </c>
    </row>
    <row r="361" spans="1:36" hidden="1" x14ac:dyDescent="0.25">
      <c r="A361" t="s">
        <v>463</v>
      </c>
      <c r="B361" t="s">
        <v>188</v>
      </c>
      <c r="C361">
        <v>28256</v>
      </c>
      <c r="D361">
        <v>1915</v>
      </c>
      <c r="E361">
        <v>25839</v>
      </c>
      <c r="F361">
        <v>474</v>
      </c>
      <c r="G361">
        <v>0</v>
      </c>
      <c r="H361">
        <v>322</v>
      </c>
      <c r="I361">
        <v>44</v>
      </c>
      <c r="J361">
        <v>28578</v>
      </c>
      <c r="K361">
        <v>20035</v>
      </c>
      <c r="L361">
        <v>14815</v>
      </c>
      <c r="M361">
        <v>0</v>
      </c>
      <c r="N361">
        <v>8543</v>
      </c>
      <c r="O361">
        <v>4349</v>
      </c>
      <c r="AF361">
        <v>2518</v>
      </c>
      <c r="AH361">
        <v>0</v>
      </c>
      <c r="AI361">
        <v>0</v>
      </c>
      <c r="AJ361">
        <v>20035</v>
      </c>
    </row>
    <row r="362" spans="1:36" hidden="1" x14ac:dyDescent="0.25">
      <c r="A362" t="s">
        <v>454</v>
      </c>
      <c r="B362" t="s">
        <v>191</v>
      </c>
      <c r="C362">
        <v>8233</v>
      </c>
      <c r="D362">
        <v>772</v>
      </c>
      <c r="E362">
        <v>55</v>
      </c>
      <c r="F362">
        <v>5126</v>
      </c>
      <c r="G362">
        <v>2014</v>
      </c>
      <c r="H362">
        <v>1060</v>
      </c>
      <c r="I362">
        <v>30</v>
      </c>
      <c r="J362">
        <v>9293</v>
      </c>
      <c r="K362">
        <v>6417</v>
      </c>
      <c r="L362">
        <v>769</v>
      </c>
      <c r="M362">
        <v>691</v>
      </c>
      <c r="N362">
        <v>2876</v>
      </c>
      <c r="O362">
        <v>1251</v>
      </c>
      <c r="AF362">
        <v>1346</v>
      </c>
      <c r="AH362">
        <v>0</v>
      </c>
      <c r="AI362">
        <v>78</v>
      </c>
      <c r="AJ362">
        <v>6417</v>
      </c>
    </row>
    <row r="363" spans="1:36" hidden="1" x14ac:dyDescent="0.25">
      <c r="A363" t="s">
        <v>455</v>
      </c>
      <c r="B363" t="s">
        <v>191</v>
      </c>
      <c r="C363">
        <v>7635</v>
      </c>
      <c r="D363">
        <v>258</v>
      </c>
      <c r="E363">
        <v>45</v>
      </c>
      <c r="F363">
        <v>4953</v>
      </c>
      <c r="G363">
        <v>2165</v>
      </c>
      <c r="H363">
        <v>822</v>
      </c>
      <c r="I363">
        <v>17</v>
      </c>
      <c r="J363">
        <v>8457</v>
      </c>
      <c r="K363">
        <v>5437</v>
      </c>
      <c r="L363">
        <v>965</v>
      </c>
      <c r="M363">
        <v>442</v>
      </c>
      <c r="N363">
        <v>3020</v>
      </c>
      <c r="O363">
        <v>1251</v>
      </c>
      <c r="AF363">
        <v>820</v>
      </c>
      <c r="AH363">
        <v>0</v>
      </c>
      <c r="AI363">
        <v>476</v>
      </c>
      <c r="AJ363">
        <v>5437</v>
      </c>
    </row>
    <row r="364" spans="1:36" hidden="1" x14ac:dyDescent="0.25">
      <c r="A364" t="s">
        <v>456</v>
      </c>
      <c r="B364" t="s">
        <v>191</v>
      </c>
      <c r="C364">
        <v>8559</v>
      </c>
      <c r="D364">
        <v>175</v>
      </c>
      <c r="E364">
        <v>53</v>
      </c>
      <c r="F364">
        <v>4618</v>
      </c>
      <c r="G364">
        <v>3353</v>
      </c>
      <c r="H364">
        <v>1050</v>
      </c>
      <c r="I364">
        <v>18</v>
      </c>
      <c r="J364">
        <v>9609</v>
      </c>
      <c r="K364">
        <v>6738</v>
      </c>
      <c r="L364">
        <v>953</v>
      </c>
      <c r="M364">
        <v>429</v>
      </c>
      <c r="N364">
        <v>2871</v>
      </c>
      <c r="O364">
        <v>1251</v>
      </c>
      <c r="AF364">
        <v>475</v>
      </c>
      <c r="AH364">
        <v>0</v>
      </c>
      <c r="AI364">
        <v>388</v>
      </c>
      <c r="AJ364">
        <v>6738</v>
      </c>
    </row>
    <row r="365" spans="1:36" hidden="1" x14ac:dyDescent="0.25">
      <c r="A365" t="s">
        <v>457</v>
      </c>
      <c r="B365" t="s">
        <v>191</v>
      </c>
      <c r="C365">
        <v>8595</v>
      </c>
      <c r="D365">
        <v>620</v>
      </c>
      <c r="E365">
        <v>59</v>
      </c>
      <c r="F365">
        <v>3296</v>
      </c>
      <c r="G365">
        <v>4059</v>
      </c>
      <c r="H365">
        <v>2014</v>
      </c>
      <c r="I365">
        <v>18</v>
      </c>
      <c r="J365">
        <v>10609</v>
      </c>
      <c r="K365">
        <v>7871</v>
      </c>
      <c r="L365">
        <v>482</v>
      </c>
      <c r="M365">
        <v>736</v>
      </c>
      <c r="N365">
        <v>2738</v>
      </c>
      <c r="O365">
        <v>1251</v>
      </c>
      <c r="AF365">
        <v>159</v>
      </c>
      <c r="AH365">
        <v>0</v>
      </c>
      <c r="AI365">
        <v>331</v>
      </c>
      <c r="AJ365">
        <v>7871</v>
      </c>
    </row>
    <row r="366" spans="1:36" hidden="1" x14ac:dyDescent="0.25">
      <c r="A366" t="s">
        <v>458</v>
      </c>
      <c r="B366" t="s">
        <v>191</v>
      </c>
      <c r="C366">
        <v>8701</v>
      </c>
      <c r="D366">
        <v>723</v>
      </c>
      <c r="E366">
        <v>68</v>
      </c>
      <c r="F366">
        <v>3641</v>
      </c>
      <c r="G366">
        <v>3723</v>
      </c>
      <c r="H366">
        <v>2398</v>
      </c>
      <c r="I366">
        <v>21</v>
      </c>
      <c r="J366">
        <v>11099</v>
      </c>
      <c r="K366">
        <v>8373</v>
      </c>
      <c r="L366">
        <v>940</v>
      </c>
      <c r="M366">
        <v>594</v>
      </c>
      <c r="N366">
        <v>2726</v>
      </c>
      <c r="O366">
        <v>1251</v>
      </c>
      <c r="AF366">
        <v>153</v>
      </c>
      <c r="AH366">
        <v>0</v>
      </c>
      <c r="AI366">
        <v>371</v>
      </c>
      <c r="AJ366">
        <v>8373</v>
      </c>
    </row>
    <row r="367" spans="1:36" hidden="1" x14ac:dyDescent="0.25">
      <c r="A367" t="s">
        <v>459</v>
      </c>
      <c r="B367" t="s">
        <v>191</v>
      </c>
      <c r="C367">
        <v>8572</v>
      </c>
      <c r="D367">
        <v>1094</v>
      </c>
      <c r="E367">
        <v>159</v>
      </c>
      <c r="F367">
        <v>3106</v>
      </c>
      <c r="G367">
        <v>3666</v>
      </c>
      <c r="H367">
        <v>2371</v>
      </c>
      <c r="I367">
        <v>28</v>
      </c>
      <c r="J367">
        <v>10944</v>
      </c>
      <c r="K367">
        <v>7779</v>
      </c>
      <c r="L367">
        <v>1355</v>
      </c>
      <c r="M367">
        <v>310</v>
      </c>
      <c r="N367">
        <v>3165</v>
      </c>
      <c r="O367">
        <v>1117</v>
      </c>
      <c r="AF367">
        <v>193</v>
      </c>
      <c r="AH367">
        <v>0</v>
      </c>
      <c r="AI367">
        <v>685</v>
      </c>
      <c r="AJ367">
        <v>7779</v>
      </c>
    </row>
    <row r="368" spans="1:36" hidden="1" x14ac:dyDescent="0.25">
      <c r="A368" t="s">
        <v>460</v>
      </c>
      <c r="B368" t="s">
        <v>191</v>
      </c>
      <c r="C368">
        <v>10817</v>
      </c>
      <c r="D368">
        <v>1662</v>
      </c>
      <c r="E368">
        <v>117</v>
      </c>
      <c r="F368">
        <v>3298</v>
      </c>
      <c r="G368">
        <v>5051</v>
      </c>
      <c r="H368">
        <v>1813</v>
      </c>
      <c r="I368">
        <v>29</v>
      </c>
      <c r="J368">
        <v>12630</v>
      </c>
      <c r="K368">
        <v>9574</v>
      </c>
      <c r="L368">
        <v>2012</v>
      </c>
      <c r="M368">
        <v>309</v>
      </c>
      <c r="N368">
        <v>3055</v>
      </c>
      <c r="O368">
        <v>1117</v>
      </c>
      <c r="AF368">
        <v>203</v>
      </c>
      <c r="AH368">
        <v>0</v>
      </c>
      <c r="AI368">
        <v>618</v>
      </c>
      <c r="AJ368">
        <v>9574</v>
      </c>
    </row>
    <row r="369" spans="1:36" hidden="1" x14ac:dyDescent="0.25">
      <c r="A369" t="s">
        <v>461</v>
      </c>
      <c r="B369" t="s">
        <v>191</v>
      </c>
      <c r="C369">
        <v>12996</v>
      </c>
      <c r="D369">
        <v>1198</v>
      </c>
      <c r="E369">
        <v>102</v>
      </c>
      <c r="F369">
        <v>4173</v>
      </c>
      <c r="G369">
        <v>6669</v>
      </c>
      <c r="H369">
        <v>1495</v>
      </c>
      <c r="I369">
        <v>31</v>
      </c>
      <c r="J369">
        <v>14491</v>
      </c>
      <c r="K369">
        <v>11605</v>
      </c>
      <c r="L369">
        <v>2174</v>
      </c>
      <c r="M369">
        <v>706</v>
      </c>
      <c r="N369">
        <v>2886</v>
      </c>
      <c r="O369">
        <v>1117</v>
      </c>
      <c r="AF369">
        <v>275</v>
      </c>
      <c r="AH369">
        <v>0</v>
      </c>
      <c r="AI369">
        <v>568</v>
      </c>
      <c r="AJ369">
        <v>11605</v>
      </c>
    </row>
    <row r="370" spans="1:36" hidden="1" x14ac:dyDescent="0.25">
      <c r="A370" t="s">
        <v>462</v>
      </c>
      <c r="B370" t="s">
        <v>191</v>
      </c>
      <c r="C370">
        <v>11090</v>
      </c>
      <c r="D370">
        <v>398</v>
      </c>
      <c r="E370">
        <v>119</v>
      </c>
      <c r="F370">
        <v>3123</v>
      </c>
      <c r="G370">
        <v>6730</v>
      </c>
      <c r="H370">
        <v>1475</v>
      </c>
      <c r="I370">
        <v>33</v>
      </c>
      <c r="J370">
        <v>12565</v>
      </c>
      <c r="K370">
        <v>9889</v>
      </c>
      <c r="L370">
        <v>889</v>
      </c>
      <c r="M370">
        <v>1585</v>
      </c>
      <c r="N370">
        <v>2676</v>
      </c>
      <c r="O370">
        <v>828</v>
      </c>
      <c r="AF370">
        <v>263</v>
      </c>
      <c r="AH370">
        <v>0</v>
      </c>
      <c r="AI370">
        <v>565</v>
      </c>
      <c r="AJ370">
        <v>9889</v>
      </c>
    </row>
    <row r="371" spans="1:36" hidden="1" x14ac:dyDescent="0.25">
      <c r="A371" t="s">
        <v>463</v>
      </c>
      <c r="B371" t="s">
        <v>191</v>
      </c>
      <c r="C371">
        <v>10435</v>
      </c>
      <c r="D371">
        <v>144</v>
      </c>
      <c r="E371">
        <v>222</v>
      </c>
      <c r="F371">
        <v>2131</v>
      </c>
      <c r="G371">
        <v>7221</v>
      </c>
      <c r="H371">
        <v>1394</v>
      </c>
      <c r="I371">
        <v>34</v>
      </c>
      <c r="J371">
        <v>11830</v>
      </c>
      <c r="K371">
        <v>9376</v>
      </c>
      <c r="L371">
        <v>761</v>
      </c>
      <c r="M371">
        <v>1587</v>
      </c>
      <c r="N371">
        <v>2454</v>
      </c>
      <c r="O371">
        <v>828</v>
      </c>
      <c r="AF371">
        <v>250</v>
      </c>
      <c r="AH371">
        <v>0</v>
      </c>
      <c r="AI371">
        <v>558</v>
      </c>
      <c r="AJ371">
        <v>9376</v>
      </c>
    </row>
    <row r="372" spans="1:36" hidden="1" x14ac:dyDescent="0.25">
      <c r="A372" t="s">
        <v>454</v>
      </c>
      <c r="B372" t="s">
        <v>194</v>
      </c>
      <c r="C372">
        <v>4957</v>
      </c>
      <c r="D372">
        <v>144</v>
      </c>
      <c r="E372">
        <v>134</v>
      </c>
      <c r="F372">
        <v>4102</v>
      </c>
      <c r="G372">
        <v>556</v>
      </c>
      <c r="H372">
        <v>2152</v>
      </c>
      <c r="I372">
        <v>210</v>
      </c>
      <c r="J372">
        <v>7108</v>
      </c>
      <c r="K372">
        <v>1489</v>
      </c>
      <c r="L372">
        <v>786</v>
      </c>
      <c r="M372">
        <v>1</v>
      </c>
      <c r="N372">
        <v>5619</v>
      </c>
      <c r="O372">
        <v>4637</v>
      </c>
      <c r="AF372">
        <v>251</v>
      </c>
      <c r="AH372">
        <v>0</v>
      </c>
      <c r="AI372">
        <v>46</v>
      </c>
      <c r="AJ372">
        <v>1489</v>
      </c>
    </row>
    <row r="373" spans="1:36" hidden="1" x14ac:dyDescent="0.25">
      <c r="A373" t="s">
        <v>455</v>
      </c>
      <c r="B373" t="s">
        <v>194</v>
      </c>
      <c r="C373">
        <v>5015</v>
      </c>
      <c r="D373">
        <v>93</v>
      </c>
      <c r="E373">
        <v>154</v>
      </c>
      <c r="F373">
        <v>4147</v>
      </c>
      <c r="G373">
        <v>584</v>
      </c>
      <c r="H373">
        <v>2206</v>
      </c>
      <c r="I373">
        <v>209</v>
      </c>
      <c r="J373">
        <v>7221</v>
      </c>
      <c r="K373">
        <v>1611</v>
      </c>
      <c r="L373">
        <v>816</v>
      </c>
      <c r="M373">
        <v>2</v>
      </c>
      <c r="N373">
        <v>5610</v>
      </c>
      <c r="O373">
        <v>4637</v>
      </c>
      <c r="AF373">
        <v>410</v>
      </c>
      <c r="AH373">
        <v>0</v>
      </c>
      <c r="AI373">
        <v>36</v>
      </c>
      <c r="AJ373">
        <v>1611</v>
      </c>
    </row>
    <row r="374" spans="1:36" hidden="1" x14ac:dyDescent="0.25">
      <c r="A374" t="s">
        <v>456</v>
      </c>
      <c r="B374" t="s">
        <v>194</v>
      </c>
      <c r="C374">
        <v>5007</v>
      </c>
      <c r="D374">
        <v>62</v>
      </c>
      <c r="E374">
        <v>184</v>
      </c>
      <c r="F374">
        <v>4164</v>
      </c>
      <c r="G374">
        <v>566</v>
      </c>
      <c r="H374">
        <v>2252</v>
      </c>
      <c r="I374">
        <v>212</v>
      </c>
      <c r="J374">
        <v>7259</v>
      </c>
      <c r="K374">
        <v>1649</v>
      </c>
      <c r="L374">
        <v>903</v>
      </c>
      <c r="M374">
        <v>1</v>
      </c>
      <c r="N374">
        <v>5610</v>
      </c>
      <c r="O374">
        <v>4637</v>
      </c>
      <c r="AF374">
        <v>383</v>
      </c>
      <c r="AH374">
        <v>0</v>
      </c>
      <c r="AI374">
        <v>31</v>
      </c>
      <c r="AJ374">
        <v>1649</v>
      </c>
    </row>
    <row r="375" spans="1:36" hidden="1" x14ac:dyDescent="0.25">
      <c r="A375" t="s">
        <v>457</v>
      </c>
      <c r="B375" t="s">
        <v>194</v>
      </c>
      <c r="C375">
        <v>5113</v>
      </c>
      <c r="D375">
        <v>108</v>
      </c>
      <c r="E375">
        <v>142</v>
      </c>
      <c r="F375">
        <v>4287</v>
      </c>
      <c r="G375">
        <v>540</v>
      </c>
      <c r="H375">
        <v>2300</v>
      </c>
      <c r="I375">
        <v>228</v>
      </c>
      <c r="J375">
        <v>7414</v>
      </c>
      <c r="K375">
        <v>1791</v>
      </c>
      <c r="L375">
        <v>1022</v>
      </c>
      <c r="M375">
        <v>2</v>
      </c>
      <c r="N375">
        <v>5623</v>
      </c>
      <c r="O375">
        <v>4637</v>
      </c>
      <c r="AF375">
        <v>325</v>
      </c>
      <c r="AH375">
        <v>0</v>
      </c>
      <c r="AI375">
        <v>34</v>
      </c>
      <c r="AJ375">
        <v>1791</v>
      </c>
    </row>
    <row r="376" spans="1:36" hidden="1" x14ac:dyDescent="0.25">
      <c r="A376" t="s">
        <v>458</v>
      </c>
      <c r="B376" t="s">
        <v>194</v>
      </c>
      <c r="C376">
        <v>5265</v>
      </c>
      <c r="D376">
        <v>106</v>
      </c>
      <c r="E376">
        <v>284</v>
      </c>
      <c r="F376">
        <v>4417</v>
      </c>
      <c r="G376">
        <v>427</v>
      </c>
      <c r="H376">
        <v>2402</v>
      </c>
      <c r="I376">
        <v>214</v>
      </c>
      <c r="J376">
        <v>7667</v>
      </c>
      <c r="K376">
        <v>2047</v>
      </c>
      <c r="L376">
        <v>553</v>
      </c>
      <c r="M376">
        <v>452</v>
      </c>
      <c r="N376">
        <v>5620</v>
      </c>
      <c r="O376">
        <v>4637</v>
      </c>
      <c r="AF376">
        <v>327</v>
      </c>
      <c r="AH376">
        <v>0</v>
      </c>
      <c r="AI376">
        <v>30</v>
      </c>
      <c r="AJ376">
        <v>2047</v>
      </c>
    </row>
    <row r="377" spans="1:36" hidden="1" x14ac:dyDescent="0.25">
      <c r="A377" t="s">
        <v>459</v>
      </c>
      <c r="B377" t="s">
        <v>194</v>
      </c>
      <c r="C377">
        <v>4363</v>
      </c>
      <c r="D377">
        <v>167</v>
      </c>
      <c r="E377">
        <v>745</v>
      </c>
      <c r="F377">
        <v>3090</v>
      </c>
      <c r="G377">
        <v>338</v>
      </c>
      <c r="H377">
        <v>2507</v>
      </c>
      <c r="I377">
        <v>221</v>
      </c>
      <c r="J377">
        <v>6870</v>
      </c>
      <c r="K377">
        <v>3209</v>
      </c>
      <c r="L377">
        <v>1039</v>
      </c>
      <c r="M377">
        <v>953</v>
      </c>
      <c r="N377">
        <v>3661</v>
      </c>
      <c r="O377">
        <v>2016</v>
      </c>
      <c r="AF377">
        <v>288</v>
      </c>
      <c r="AH377">
        <v>0</v>
      </c>
      <c r="AI377">
        <v>31</v>
      </c>
      <c r="AJ377">
        <v>3209</v>
      </c>
    </row>
    <row r="378" spans="1:36" hidden="1" x14ac:dyDescent="0.25">
      <c r="A378" t="s">
        <v>460</v>
      </c>
      <c r="B378" t="s">
        <v>194</v>
      </c>
      <c r="C378">
        <v>4620</v>
      </c>
      <c r="D378">
        <v>125</v>
      </c>
      <c r="E378">
        <v>788</v>
      </c>
      <c r="F378">
        <v>3261</v>
      </c>
      <c r="G378">
        <v>438</v>
      </c>
      <c r="H378">
        <v>2397</v>
      </c>
      <c r="I378">
        <v>233</v>
      </c>
      <c r="J378">
        <v>7017</v>
      </c>
      <c r="K378">
        <v>3388</v>
      </c>
      <c r="L378">
        <v>1188</v>
      </c>
      <c r="M378">
        <v>953</v>
      </c>
      <c r="N378">
        <v>3629</v>
      </c>
      <c r="O378">
        <v>2016</v>
      </c>
      <c r="AF378">
        <v>280</v>
      </c>
      <c r="AH378">
        <v>0</v>
      </c>
      <c r="AI378">
        <v>28</v>
      </c>
      <c r="AJ378">
        <v>3388</v>
      </c>
    </row>
    <row r="379" spans="1:36" hidden="1" x14ac:dyDescent="0.25">
      <c r="A379" t="s">
        <v>461</v>
      </c>
      <c r="B379" t="s">
        <v>194</v>
      </c>
      <c r="C379">
        <v>4358</v>
      </c>
      <c r="D379">
        <v>74</v>
      </c>
      <c r="E379">
        <v>778</v>
      </c>
      <c r="F379">
        <v>3052</v>
      </c>
      <c r="G379">
        <v>426</v>
      </c>
      <c r="H379">
        <v>2640</v>
      </c>
      <c r="I379">
        <v>222</v>
      </c>
      <c r="J379">
        <v>6998</v>
      </c>
      <c r="K379">
        <v>3418</v>
      </c>
      <c r="L379">
        <v>1022</v>
      </c>
      <c r="M379">
        <v>950</v>
      </c>
      <c r="N379">
        <v>3580</v>
      </c>
      <c r="O379">
        <v>2016</v>
      </c>
      <c r="AF379">
        <v>243</v>
      </c>
      <c r="AH379">
        <v>0</v>
      </c>
      <c r="AI379">
        <v>23</v>
      </c>
      <c r="AJ379">
        <v>3418</v>
      </c>
    </row>
    <row r="380" spans="1:36" hidden="1" x14ac:dyDescent="0.25">
      <c r="A380" t="s">
        <v>462</v>
      </c>
      <c r="B380" t="s">
        <v>194</v>
      </c>
      <c r="C380">
        <v>4118</v>
      </c>
      <c r="D380">
        <v>125</v>
      </c>
      <c r="E380">
        <v>1461</v>
      </c>
      <c r="F380">
        <v>2013</v>
      </c>
      <c r="G380">
        <v>502</v>
      </c>
      <c r="H380">
        <v>2172</v>
      </c>
      <c r="I380">
        <v>235</v>
      </c>
      <c r="J380">
        <v>6289</v>
      </c>
      <c r="K380">
        <v>2851</v>
      </c>
      <c r="L380">
        <v>766</v>
      </c>
      <c r="M380">
        <v>950</v>
      </c>
      <c r="N380">
        <v>3438</v>
      </c>
      <c r="O380">
        <v>2016</v>
      </c>
      <c r="AF380">
        <v>399</v>
      </c>
      <c r="AH380">
        <v>0</v>
      </c>
      <c r="AI380">
        <v>31</v>
      </c>
      <c r="AJ380">
        <v>2851</v>
      </c>
    </row>
    <row r="381" spans="1:36" hidden="1" x14ac:dyDescent="0.25">
      <c r="A381" t="s">
        <v>463</v>
      </c>
      <c r="B381" t="s">
        <v>194</v>
      </c>
      <c r="C381">
        <v>3506</v>
      </c>
      <c r="D381">
        <v>106</v>
      </c>
      <c r="E381">
        <v>317</v>
      </c>
      <c r="F381">
        <v>2015</v>
      </c>
      <c r="G381">
        <v>1053</v>
      </c>
      <c r="H381">
        <v>1994</v>
      </c>
      <c r="I381">
        <v>219</v>
      </c>
      <c r="J381">
        <v>5500</v>
      </c>
      <c r="K381">
        <v>3143</v>
      </c>
      <c r="L381">
        <v>1273</v>
      </c>
      <c r="M381">
        <v>950</v>
      </c>
      <c r="N381">
        <v>2357</v>
      </c>
      <c r="O381">
        <v>960</v>
      </c>
      <c r="AF381">
        <v>363</v>
      </c>
      <c r="AH381">
        <v>0</v>
      </c>
      <c r="AI381">
        <v>38</v>
      </c>
      <c r="AJ381">
        <v>3143</v>
      </c>
    </row>
    <row r="382" spans="1:36" hidden="1" x14ac:dyDescent="0.25">
      <c r="A382" t="s">
        <v>454</v>
      </c>
      <c r="B382" t="s">
        <v>197</v>
      </c>
      <c r="C382">
        <v>13979</v>
      </c>
      <c r="D382">
        <v>2307</v>
      </c>
      <c r="E382">
        <v>197</v>
      </c>
      <c r="F382">
        <v>4704</v>
      </c>
      <c r="G382">
        <v>6551</v>
      </c>
      <c r="H382">
        <v>2909</v>
      </c>
      <c r="I382">
        <v>761</v>
      </c>
      <c r="J382">
        <v>16888</v>
      </c>
      <c r="K382">
        <v>8935</v>
      </c>
      <c r="L382">
        <v>1257</v>
      </c>
      <c r="M382">
        <v>1855</v>
      </c>
      <c r="N382">
        <v>7954</v>
      </c>
      <c r="O382">
        <v>6099</v>
      </c>
      <c r="AF382">
        <v>2812</v>
      </c>
      <c r="AH382">
        <v>0</v>
      </c>
      <c r="AI382">
        <v>242</v>
      </c>
      <c r="AJ382">
        <v>8935</v>
      </c>
    </row>
    <row r="383" spans="1:36" hidden="1" x14ac:dyDescent="0.25">
      <c r="A383" t="s">
        <v>455</v>
      </c>
      <c r="B383" t="s">
        <v>197</v>
      </c>
      <c r="C383">
        <v>11202</v>
      </c>
      <c r="D383">
        <v>210</v>
      </c>
      <c r="E383">
        <v>193</v>
      </c>
      <c r="F383">
        <v>4285</v>
      </c>
      <c r="G383">
        <v>6277</v>
      </c>
      <c r="H383">
        <v>2941</v>
      </c>
      <c r="I383">
        <v>772</v>
      </c>
      <c r="J383">
        <v>14143</v>
      </c>
      <c r="K383">
        <v>6262</v>
      </c>
      <c r="L383">
        <v>855</v>
      </c>
      <c r="M383">
        <v>1954</v>
      </c>
      <c r="N383">
        <v>7881</v>
      </c>
      <c r="O383">
        <v>6099</v>
      </c>
      <c r="AF383">
        <v>634</v>
      </c>
      <c r="AH383">
        <v>0</v>
      </c>
      <c r="AI383">
        <v>248</v>
      </c>
      <c r="AJ383">
        <v>6262</v>
      </c>
    </row>
    <row r="384" spans="1:36" hidden="1" x14ac:dyDescent="0.25">
      <c r="A384" t="s">
        <v>456</v>
      </c>
      <c r="B384" t="s">
        <v>197</v>
      </c>
      <c r="C384">
        <v>11209</v>
      </c>
      <c r="D384">
        <v>153</v>
      </c>
      <c r="E384">
        <v>186</v>
      </c>
      <c r="F384">
        <v>4360</v>
      </c>
      <c r="G384">
        <v>6310</v>
      </c>
      <c r="H384">
        <v>2839</v>
      </c>
      <c r="I384">
        <v>694</v>
      </c>
      <c r="J384">
        <v>14047</v>
      </c>
      <c r="K384">
        <v>6172</v>
      </c>
      <c r="L384">
        <v>931</v>
      </c>
      <c r="M384">
        <v>1795</v>
      </c>
      <c r="N384">
        <v>7875</v>
      </c>
      <c r="O384">
        <v>6099</v>
      </c>
      <c r="AF384">
        <v>659</v>
      </c>
      <c r="AH384">
        <v>0</v>
      </c>
      <c r="AI384">
        <v>248</v>
      </c>
      <c r="AJ384">
        <v>6172</v>
      </c>
    </row>
    <row r="385" spans="1:36" hidden="1" x14ac:dyDescent="0.25">
      <c r="A385" t="s">
        <v>457</v>
      </c>
      <c r="B385" t="s">
        <v>197</v>
      </c>
      <c r="C385">
        <v>10977</v>
      </c>
      <c r="D385">
        <v>205</v>
      </c>
      <c r="E385">
        <v>177</v>
      </c>
      <c r="F385">
        <v>4362</v>
      </c>
      <c r="G385">
        <v>6037</v>
      </c>
      <c r="H385">
        <v>2849</v>
      </c>
      <c r="I385">
        <v>705</v>
      </c>
      <c r="J385">
        <v>13827</v>
      </c>
      <c r="K385">
        <v>5960</v>
      </c>
      <c r="L385">
        <v>791</v>
      </c>
      <c r="M385">
        <v>1973</v>
      </c>
      <c r="N385">
        <v>7867</v>
      </c>
      <c r="O385">
        <v>6099</v>
      </c>
      <c r="AF385">
        <v>652</v>
      </c>
      <c r="AH385">
        <v>0</v>
      </c>
      <c r="AI385">
        <v>250</v>
      </c>
      <c r="AJ385">
        <v>5960</v>
      </c>
    </row>
    <row r="386" spans="1:36" hidden="1" x14ac:dyDescent="0.25">
      <c r="A386" t="s">
        <v>458</v>
      </c>
      <c r="B386" t="s">
        <v>197</v>
      </c>
      <c r="C386">
        <v>10894</v>
      </c>
      <c r="D386">
        <v>246</v>
      </c>
      <c r="E386">
        <v>177</v>
      </c>
      <c r="F386">
        <v>4347</v>
      </c>
      <c r="G386">
        <v>5923</v>
      </c>
      <c r="H386">
        <v>3849</v>
      </c>
      <c r="I386">
        <v>718</v>
      </c>
      <c r="J386">
        <v>14743</v>
      </c>
      <c r="K386">
        <v>6996</v>
      </c>
      <c r="L386">
        <v>1005</v>
      </c>
      <c r="M386">
        <v>2840</v>
      </c>
      <c r="N386">
        <v>7748</v>
      </c>
      <c r="O386">
        <v>6099</v>
      </c>
      <c r="AF386">
        <v>589</v>
      </c>
      <c r="AH386">
        <v>0</v>
      </c>
      <c r="AI386">
        <v>208</v>
      </c>
      <c r="AJ386">
        <v>6996</v>
      </c>
    </row>
    <row r="387" spans="1:36" hidden="1" x14ac:dyDescent="0.25">
      <c r="A387" t="s">
        <v>459</v>
      </c>
      <c r="B387" t="s">
        <v>197</v>
      </c>
      <c r="C387">
        <v>12180</v>
      </c>
      <c r="D387">
        <v>982</v>
      </c>
      <c r="E387">
        <v>1081</v>
      </c>
      <c r="F387">
        <v>4281</v>
      </c>
      <c r="G387">
        <v>5630</v>
      </c>
      <c r="H387">
        <v>3648</v>
      </c>
      <c r="I387">
        <v>728</v>
      </c>
      <c r="J387">
        <v>15829</v>
      </c>
      <c r="K387">
        <v>8309</v>
      </c>
      <c r="L387">
        <v>804</v>
      </c>
      <c r="M387">
        <v>4498</v>
      </c>
      <c r="N387">
        <v>7520</v>
      </c>
      <c r="O387">
        <v>6099</v>
      </c>
      <c r="AF387">
        <v>565</v>
      </c>
      <c r="AH387">
        <v>0</v>
      </c>
      <c r="AI387">
        <v>209</v>
      </c>
      <c r="AJ387">
        <v>8309</v>
      </c>
    </row>
    <row r="388" spans="1:36" hidden="1" x14ac:dyDescent="0.25">
      <c r="A388" t="s">
        <v>460</v>
      </c>
      <c r="B388" t="s">
        <v>197</v>
      </c>
      <c r="C388">
        <v>12128</v>
      </c>
      <c r="D388">
        <v>1254</v>
      </c>
      <c r="E388">
        <v>1080</v>
      </c>
      <c r="F388">
        <v>4216</v>
      </c>
      <c r="G388">
        <v>5370</v>
      </c>
      <c r="H388">
        <v>3905</v>
      </c>
      <c r="I388">
        <v>733</v>
      </c>
      <c r="J388">
        <v>16033</v>
      </c>
      <c r="K388">
        <v>8280</v>
      </c>
      <c r="L388">
        <v>688</v>
      </c>
      <c r="M388">
        <v>4402</v>
      </c>
      <c r="N388">
        <v>7753</v>
      </c>
      <c r="O388">
        <v>4999</v>
      </c>
      <c r="AF388">
        <v>613</v>
      </c>
      <c r="AH388">
        <v>0</v>
      </c>
      <c r="AI388">
        <v>210</v>
      </c>
      <c r="AJ388">
        <v>8280</v>
      </c>
    </row>
    <row r="389" spans="1:36" hidden="1" x14ac:dyDescent="0.25">
      <c r="A389" t="s">
        <v>461</v>
      </c>
      <c r="B389" t="s">
        <v>197</v>
      </c>
      <c r="C389">
        <v>11100</v>
      </c>
      <c r="D389">
        <v>1576</v>
      </c>
      <c r="E389">
        <v>1444</v>
      </c>
      <c r="F389">
        <v>3846</v>
      </c>
      <c r="G389">
        <v>4042</v>
      </c>
      <c r="H389">
        <v>5293</v>
      </c>
      <c r="I389">
        <v>720</v>
      </c>
      <c r="J389">
        <v>16393</v>
      </c>
      <c r="K389">
        <v>8726</v>
      </c>
      <c r="L389">
        <v>945</v>
      </c>
      <c r="M389">
        <v>4419</v>
      </c>
      <c r="N389">
        <v>7667</v>
      </c>
      <c r="O389">
        <v>4999</v>
      </c>
      <c r="AF389">
        <v>783</v>
      </c>
      <c r="AH389">
        <v>0</v>
      </c>
      <c r="AI389">
        <v>207</v>
      </c>
      <c r="AJ389">
        <v>8726</v>
      </c>
    </row>
    <row r="390" spans="1:36" hidden="1" x14ac:dyDescent="0.25">
      <c r="A390" t="s">
        <v>462</v>
      </c>
      <c r="B390" t="s">
        <v>197</v>
      </c>
      <c r="C390">
        <v>11218</v>
      </c>
      <c r="D390">
        <v>1000</v>
      </c>
      <c r="E390">
        <v>2738</v>
      </c>
      <c r="F390">
        <v>3436</v>
      </c>
      <c r="G390">
        <v>3847</v>
      </c>
      <c r="H390">
        <v>5640</v>
      </c>
      <c r="I390">
        <v>737</v>
      </c>
      <c r="J390">
        <v>16858</v>
      </c>
      <c r="K390">
        <v>9176</v>
      </c>
      <c r="L390">
        <v>612</v>
      </c>
      <c r="M390">
        <v>4295</v>
      </c>
      <c r="N390">
        <v>7682</v>
      </c>
      <c r="O390">
        <v>4999</v>
      </c>
      <c r="AF390">
        <v>1427</v>
      </c>
      <c r="AH390">
        <v>0</v>
      </c>
      <c r="AI390">
        <v>305</v>
      </c>
      <c r="AJ390">
        <v>9176</v>
      </c>
    </row>
    <row r="391" spans="1:36" hidden="1" x14ac:dyDescent="0.25">
      <c r="A391" t="s">
        <v>463</v>
      </c>
      <c r="B391" t="s">
        <v>197</v>
      </c>
      <c r="C391">
        <v>9496</v>
      </c>
      <c r="D391">
        <v>2392</v>
      </c>
      <c r="E391">
        <v>58</v>
      </c>
      <c r="F391">
        <v>2547</v>
      </c>
      <c r="G391">
        <v>4296</v>
      </c>
      <c r="H391">
        <v>4421</v>
      </c>
      <c r="I391">
        <v>709</v>
      </c>
      <c r="J391">
        <v>13917</v>
      </c>
      <c r="K391">
        <v>8823</v>
      </c>
      <c r="L391">
        <v>494</v>
      </c>
      <c r="M391">
        <v>2835</v>
      </c>
      <c r="N391">
        <v>5094</v>
      </c>
      <c r="O391">
        <v>4249</v>
      </c>
      <c r="AF391">
        <v>2591</v>
      </c>
      <c r="AH391">
        <v>0</v>
      </c>
      <c r="AI391">
        <v>44</v>
      </c>
      <c r="AJ391">
        <v>8823</v>
      </c>
    </row>
    <row r="392" spans="1:36" hidden="1" x14ac:dyDescent="0.25">
      <c r="A392" t="s">
        <v>454</v>
      </c>
      <c r="B392" t="s">
        <v>200</v>
      </c>
      <c r="C392">
        <v>26234</v>
      </c>
      <c r="D392">
        <v>276</v>
      </c>
      <c r="E392">
        <v>97</v>
      </c>
      <c r="F392">
        <v>11428</v>
      </c>
      <c r="G392">
        <v>14139</v>
      </c>
      <c r="H392">
        <v>2561</v>
      </c>
      <c r="I392">
        <v>372</v>
      </c>
      <c r="J392">
        <v>28795</v>
      </c>
      <c r="K392">
        <v>14604</v>
      </c>
      <c r="L392">
        <v>2591</v>
      </c>
      <c r="M392">
        <v>2699</v>
      </c>
      <c r="N392">
        <v>14191</v>
      </c>
      <c r="O392">
        <v>6118</v>
      </c>
      <c r="AF392">
        <v>4609</v>
      </c>
      <c r="AH392">
        <v>0</v>
      </c>
      <c r="AI392">
        <v>4783</v>
      </c>
      <c r="AJ392">
        <v>14604</v>
      </c>
    </row>
    <row r="393" spans="1:36" hidden="1" x14ac:dyDescent="0.25">
      <c r="A393" t="s">
        <v>455</v>
      </c>
      <c r="B393" t="s">
        <v>200</v>
      </c>
      <c r="C393">
        <v>27656</v>
      </c>
      <c r="D393">
        <v>644</v>
      </c>
      <c r="E393">
        <v>144</v>
      </c>
      <c r="F393">
        <v>11778</v>
      </c>
      <c r="G393">
        <v>14788</v>
      </c>
      <c r="H393">
        <v>2843</v>
      </c>
      <c r="I393">
        <v>391</v>
      </c>
      <c r="J393">
        <v>30499</v>
      </c>
      <c r="K393">
        <v>16223</v>
      </c>
      <c r="L393">
        <v>2488</v>
      </c>
      <c r="M393">
        <v>3128</v>
      </c>
      <c r="N393">
        <v>14276</v>
      </c>
      <c r="O393">
        <v>6118</v>
      </c>
      <c r="AF393">
        <v>4793</v>
      </c>
      <c r="AH393">
        <v>0</v>
      </c>
      <c r="AI393">
        <v>4916</v>
      </c>
      <c r="AJ393">
        <v>16223</v>
      </c>
    </row>
    <row r="394" spans="1:36" hidden="1" x14ac:dyDescent="0.25">
      <c r="A394" t="s">
        <v>456</v>
      </c>
      <c r="B394" t="s">
        <v>200</v>
      </c>
      <c r="C394">
        <v>27521</v>
      </c>
      <c r="D394">
        <v>455</v>
      </c>
      <c r="E394">
        <v>123</v>
      </c>
      <c r="F394">
        <v>11870</v>
      </c>
      <c r="G394">
        <v>14788</v>
      </c>
      <c r="H394">
        <v>2977</v>
      </c>
      <c r="I394">
        <v>380</v>
      </c>
      <c r="J394">
        <v>30498</v>
      </c>
      <c r="K394">
        <v>16372</v>
      </c>
      <c r="L394">
        <v>3008</v>
      </c>
      <c r="M394">
        <v>3019</v>
      </c>
      <c r="N394">
        <v>14126</v>
      </c>
      <c r="O394">
        <v>6118</v>
      </c>
      <c r="AF394">
        <v>4684</v>
      </c>
      <c r="AH394">
        <v>0</v>
      </c>
      <c r="AI394">
        <v>4826</v>
      </c>
      <c r="AJ394">
        <v>16372</v>
      </c>
    </row>
    <row r="395" spans="1:36" hidden="1" x14ac:dyDescent="0.25">
      <c r="A395" t="s">
        <v>457</v>
      </c>
      <c r="B395" t="s">
        <v>200</v>
      </c>
      <c r="C395">
        <v>27468</v>
      </c>
      <c r="D395">
        <v>615</v>
      </c>
      <c r="E395">
        <v>141</v>
      </c>
      <c r="F395">
        <v>11353</v>
      </c>
      <c r="G395">
        <v>15114</v>
      </c>
      <c r="H395">
        <v>3012</v>
      </c>
      <c r="I395">
        <v>382</v>
      </c>
      <c r="J395">
        <v>30480</v>
      </c>
      <c r="K395">
        <v>16472</v>
      </c>
      <c r="L395">
        <v>2190</v>
      </c>
      <c r="M395">
        <v>3776</v>
      </c>
      <c r="N395">
        <v>14007</v>
      </c>
      <c r="O395">
        <v>6118</v>
      </c>
      <c r="AF395">
        <v>4708</v>
      </c>
      <c r="AH395">
        <v>0</v>
      </c>
      <c r="AI395">
        <v>4858</v>
      </c>
      <c r="AJ395">
        <v>16472</v>
      </c>
    </row>
    <row r="396" spans="1:36" hidden="1" x14ac:dyDescent="0.25">
      <c r="A396" t="s">
        <v>458</v>
      </c>
      <c r="B396" t="s">
        <v>200</v>
      </c>
      <c r="C396">
        <v>27800</v>
      </c>
      <c r="D396">
        <v>919</v>
      </c>
      <c r="E396">
        <v>181</v>
      </c>
      <c r="F396">
        <v>12169</v>
      </c>
      <c r="G396">
        <v>14238</v>
      </c>
      <c r="H396">
        <v>2971</v>
      </c>
      <c r="I396">
        <v>394</v>
      </c>
      <c r="J396">
        <v>30771</v>
      </c>
      <c r="K396">
        <v>16751</v>
      </c>
      <c r="L396">
        <v>2023</v>
      </c>
      <c r="M396">
        <v>3748</v>
      </c>
      <c r="N396">
        <v>14020</v>
      </c>
      <c r="O396">
        <v>6118</v>
      </c>
      <c r="AF396">
        <v>4753</v>
      </c>
      <c r="AH396">
        <v>0</v>
      </c>
      <c r="AI396">
        <v>4841</v>
      </c>
      <c r="AJ396">
        <v>16751</v>
      </c>
    </row>
    <row r="397" spans="1:36" hidden="1" x14ac:dyDescent="0.25">
      <c r="A397" t="s">
        <v>459</v>
      </c>
      <c r="B397" t="s">
        <v>200</v>
      </c>
      <c r="C397">
        <v>28563</v>
      </c>
      <c r="D397">
        <v>1077</v>
      </c>
      <c r="E397">
        <v>173</v>
      </c>
      <c r="F397">
        <v>12947</v>
      </c>
      <c r="G397">
        <v>14108</v>
      </c>
      <c r="H397">
        <v>2738</v>
      </c>
      <c r="I397">
        <v>377</v>
      </c>
      <c r="J397">
        <v>31301</v>
      </c>
      <c r="K397">
        <v>16725</v>
      </c>
      <c r="L397">
        <v>3074</v>
      </c>
      <c r="M397">
        <v>2909</v>
      </c>
      <c r="N397">
        <v>14577</v>
      </c>
      <c r="O397">
        <v>6118</v>
      </c>
      <c r="AF397">
        <v>4826</v>
      </c>
      <c r="AH397">
        <v>0</v>
      </c>
      <c r="AI397">
        <v>5026</v>
      </c>
      <c r="AJ397">
        <v>16725</v>
      </c>
    </row>
    <row r="398" spans="1:36" hidden="1" x14ac:dyDescent="0.25">
      <c r="A398" t="s">
        <v>460</v>
      </c>
      <c r="B398" t="s">
        <v>200</v>
      </c>
      <c r="C398">
        <v>27257</v>
      </c>
      <c r="D398">
        <v>2485</v>
      </c>
      <c r="E398">
        <v>154</v>
      </c>
      <c r="F398">
        <v>11829</v>
      </c>
      <c r="G398">
        <v>12622</v>
      </c>
      <c r="H398">
        <v>3151</v>
      </c>
      <c r="I398">
        <v>383</v>
      </c>
      <c r="J398">
        <v>30408</v>
      </c>
      <c r="K398">
        <v>16102</v>
      </c>
      <c r="L398">
        <v>3325</v>
      </c>
      <c r="M398">
        <v>2653</v>
      </c>
      <c r="N398">
        <v>14306</v>
      </c>
      <c r="O398">
        <v>6093</v>
      </c>
      <c r="AF398">
        <v>4518</v>
      </c>
      <c r="AH398">
        <v>0</v>
      </c>
      <c r="AI398">
        <v>4942</v>
      </c>
      <c r="AJ398">
        <v>16102</v>
      </c>
    </row>
    <row r="399" spans="1:36" hidden="1" x14ac:dyDescent="0.25">
      <c r="A399" t="s">
        <v>461</v>
      </c>
      <c r="B399" t="s">
        <v>200</v>
      </c>
      <c r="C399">
        <v>25720</v>
      </c>
      <c r="D399">
        <v>1920</v>
      </c>
      <c r="E399">
        <v>285</v>
      </c>
      <c r="F399">
        <v>11857</v>
      </c>
      <c r="G399">
        <v>11411</v>
      </c>
      <c r="H399">
        <v>3152</v>
      </c>
      <c r="I399">
        <v>389</v>
      </c>
      <c r="J399">
        <v>28871</v>
      </c>
      <c r="K399">
        <v>14901</v>
      </c>
      <c r="L399">
        <v>3444</v>
      </c>
      <c r="M399">
        <v>864</v>
      </c>
      <c r="N399">
        <v>13971</v>
      </c>
      <c r="O399">
        <v>6093</v>
      </c>
      <c r="AF399">
        <v>4924</v>
      </c>
      <c r="AH399">
        <v>0</v>
      </c>
      <c r="AI399">
        <v>4771</v>
      </c>
      <c r="AJ399">
        <v>14901</v>
      </c>
    </row>
    <row r="400" spans="1:36" hidden="1" x14ac:dyDescent="0.25">
      <c r="A400" t="s">
        <v>462</v>
      </c>
      <c r="B400" t="s">
        <v>200</v>
      </c>
      <c r="C400">
        <v>25230</v>
      </c>
      <c r="D400">
        <v>2738</v>
      </c>
      <c r="E400">
        <v>286</v>
      </c>
      <c r="F400">
        <v>10182</v>
      </c>
      <c r="G400">
        <v>11853</v>
      </c>
      <c r="H400">
        <v>3024</v>
      </c>
      <c r="I400">
        <v>427</v>
      </c>
      <c r="J400">
        <v>28254</v>
      </c>
      <c r="K400">
        <v>14873</v>
      </c>
      <c r="L400">
        <v>2963</v>
      </c>
      <c r="M400">
        <v>1517</v>
      </c>
      <c r="N400">
        <v>13381</v>
      </c>
      <c r="O400">
        <v>5978</v>
      </c>
      <c r="AF400">
        <v>4624</v>
      </c>
      <c r="AH400">
        <v>0</v>
      </c>
      <c r="AI400">
        <v>4612</v>
      </c>
      <c r="AJ400">
        <v>14873</v>
      </c>
    </row>
    <row r="401" spans="1:36" hidden="1" x14ac:dyDescent="0.25">
      <c r="A401" t="s">
        <v>463</v>
      </c>
      <c r="B401" t="s">
        <v>200</v>
      </c>
      <c r="C401">
        <v>25165</v>
      </c>
      <c r="D401">
        <v>4131</v>
      </c>
      <c r="E401">
        <v>822</v>
      </c>
      <c r="F401">
        <v>8830</v>
      </c>
      <c r="G401">
        <v>11141</v>
      </c>
      <c r="H401">
        <v>3403</v>
      </c>
      <c r="I401">
        <v>430</v>
      </c>
      <c r="J401">
        <v>28568</v>
      </c>
      <c r="K401">
        <v>15464</v>
      </c>
      <c r="L401">
        <v>4547</v>
      </c>
      <c r="M401">
        <v>2006</v>
      </c>
      <c r="N401">
        <v>13103</v>
      </c>
      <c r="O401">
        <v>5978</v>
      </c>
      <c r="AF401">
        <v>4824</v>
      </c>
      <c r="AH401">
        <v>0</v>
      </c>
      <c r="AI401">
        <v>4597</v>
      </c>
      <c r="AJ401">
        <v>15464</v>
      </c>
    </row>
    <row r="402" spans="1:36" hidden="1" x14ac:dyDescent="0.25">
      <c r="A402" t="s">
        <v>454</v>
      </c>
      <c r="B402" t="s">
        <v>203</v>
      </c>
      <c r="C402">
        <v>14570</v>
      </c>
      <c r="D402">
        <v>207</v>
      </c>
      <c r="E402">
        <v>97</v>
      </c>
      <c r="F402">
        <v>9979</v>
      </c>
      <c r="G402">
        <v>4119</v>
      </c>
      <c r="H402">
        <v>887</v>
      </c>
      <c r="I402">
        <v>199</v>
      </c>
      <c r="J402">
        <v>15457</v>
      </c>
      <c r="K402">
        <v>7354</v>
      </c>
      <c r="L402">
        <v>1606</v>
      </c>
      <c r="M402">
        <v>548</v>
      </c>
      <c r="N402">
        <v>8103</v>
      </c>
      <c r="O402">
        <v>5741</v>
      </c>
      <c r="AF402">
        <v>3567</v>
      </c>
      <c r="AH402">
        <v>0</v>
      </c>
      <c r="AI402">
        <v>2237</v>
      </c>
      <c r="AJ402">
        <v>7354</v>
      </c>
    </row>
    <row r="403" spans="1:36" hidden="1" x14ac:dyDescent="0.25">
      <c r="A403" t="s">
        <v>455</v>
      </c>
      <c r="B403" t="s">
        <v>203</v>
      </c>
      <c r="C403">
        <v>15161</v>
      </c>
      <c r="D403">
        <v>250</v>
      </c>
      <c r="E403">
        <v>117</v>
      </c>
      <c r="F403">
        <v>10544</v>
      </c>
      <c r="G403">
        <v>4069</v>
      </c>
      <c r="H403">
        <v>959</v>
      </c>
      <c r="I403">
        <v>206</v>
      </c>
      <c r="J403">
        <v>16121</v>
      </c>
      <c r="K403">
        <v>7848</v>
      </c>
      <c r="L403">
        <v>1373</v>
      </c>
      <c r="M403">
        <v>728</v>
      </c>
      <c r="N403">
        <v>8273</v>
      </c>
      <c r="O403">
        <v>4531</v>
      </c>
      <c r="AF403">
        <v>3840</v>
      </c>
      <c r="AH403">
        <v>0</v>
      </c>
      <c r="AI403">
        <v>2292</v>
      </c>
      <c r="AJ403">
        <v>7848</v>
      </c>
    </row>
    <row r="404" spans="1:36" hidden="1" x14ac:dyDescent="0.25">
      <c r="A404" t="s">
        <v>456</v>
      </c>
      <c r="B404" t="s">
        <v>203</v>
      </c>
      <c r="C404">
        <v>15011</v>
      </c>
      <c r="D404">
        <v>234</v>
      </c>
      <c r="E404">
        <v>105</v>
      </c>
      <c r="F404">
        <v>10496</v>
      </c>
      <c r="G404">
        <v>4024</v>
      </c>
      <c r="H404">
        <v>972</v>
      </c>
      <c r="I404">
        <v>192</v>
      </c>
      <c r="J404">
        <v>15983</v>
      </c>
      <c r="K404">
        <v>7735</v>
      </c>
      <c r="L404">
        <v>1579</v>
      </c>
      <c r="M404">
        <v>620</v>
      </c>
      <c r="N404">
        <v>8248</v>
      </c>
      <c r="O404">
        <v>4531</v>
      </c>
      <c r="AF404">
        <v>3783</v>
      </c>
      <c r="AH404">
        <v>0</v>
      </c>
      <c r="AI404">
        <v>2270</v>
      </c>
      <c r="AJ404">
        <v>7735</v>
      </c>
    </row>
    <row r="405" spans="1:36" hidden="1" x14ac:dyDescent="0.25">
      <c r="A405" t="s">
        <v>457</v>
      </c>
      <c r="B405" t="s">
        <v>203</v>
      </c>
      <c r="C405">
        <v>15421</v>
      </c>
      <c r="D405">
        <v>445</v>
      </c>
      <c r="E405">
        <v>130</v>
      </c>
      <c r="F405">
        <v>10483</v>
      </c>
      <c r="G405">
        <v>4247</v>
      </c>
      <c r="H405">
        <v>975</v>
      </c>
      <c r="I405">
        <v>198</v>
      </c>
      <c r="J405">
        <v>16396</v>
      </c>
      <c r="K405">
        <v>8116</v>
      </c>
      <c r="L405">
        <v>1355</v>
      </c>
      <c r="M405">
        <v>929</v>
      </c>
      <c r="N405">
        <v>8280</v>
      </c>
      <c r="O405">
        <v>4531</v>
      </c>
      <c r="AF405">
        <v>3838</v>
      </c>
      <c r="AH405">
        <v>0</v>
      </c>
      <c r="AI405">
        <v>2273</v>
      </c>
      <c r="AJ405">
        <v>8116</v>
      </c>
    </row>
    <row r="406" spans="1:36" hidden="1" x14ac:dyDescent="0.25">
      <c r="A406" t="s">
        <v>458</v>
      </c>
      <c r="B406" t="s">
        <v>203</v>
      </c>
      <c r="C406">
        <v>15576</v>
      </c>
      <c r="D406">
        <v>493</v>
      </c>
      <c r="E406">
        <v>171</v>
      </c>
      <c r="F406">
        <v>10666</v>
      </c>
      <c r="G406">
        <v>4164</v>
      </c>
      <c r="H406">
        <v>936</v>
      </c>
      <c r="I406">
        <v>204</v>
      </c>
      <c r="J406">
        <v>16512</v>
      </c>
      <c r="K406">
        <v>8222</v>
      </c>
      <c r="L406">
        <v>1375</v>
      </c>
      <c r="M406">
        <v>942</v>
      </c>
      <c r="N406">
        <v>8290</v>
      </c>
      <c r="O406">
        <v>4531</v>
      </c>
      <c r="AF406">
        <v>3886</v>
      </c>
      <c r="AH406">
        <v>0</v>
      </c>
      <c r="AI406">
        <v>2266</v>
      </c>
      <c r="AJ406">
        <v>8222</v>
      </c>
    </row>
    <row r="407" spans="1:36" hidden="1" x14ac:dyDescent="0.25">
      <c r="A407" t="s">
        <v>459</v>
      </c>
      <c r="B407" t="s">
        <v>203</v>
      </c>
      <c r="C407">
        <v>16784</v>
      </c>
      <c r="D407">
        <v>927</v>
      </c>
      <c r="E407">
        <v>115</v>
      </c>
      <c r="F407">
        <v>11375</v>
      </c>
      <c r="G407">
        <v>4254</v>
      </c>
      <c r="H407">
        <v>788</v>
      </c>
      <c r="I407">
        <v>185</v>
      </c>
      <c r="J407">
        <v>17572</v>
      </c>
      <c r="K407">
        <v>9046</v>
      </c>
      <c r="L407">
        <v>1461</v>
      </c>
      <c r="M407">
        <v>1220</v>
      </c>
      <c r="N407">
        <v>8526</v>
      </c>
      <c r="O407">
        <v>4119</v>
      </c>
      <c r="AF407">
        <v>4368</v>
      </c>
      <c r="AH407">
        <v>0</v>
      </c>
      <c r="AI407">
        <v>2436</v>
      </c>
      <c r="AJ407">
        <v>9046</v>
      </c>
    </row>
    <row r="408" spans="1:36" hidden="1" x14ac:dyDescent="0.25">
      <c r="A408" t="s">
        <v>460</v>
      </c>
      <c r="B408" t="s">
        <v>203</v>
      </c>
      <c r="C408">
        <v>16360</v>
      </c>
      <c r="D408">
        <v>1384</v>
      </c>
      <c r="E408">
        <v>121</v>
      </c>
      <c r="F408">
        <v>11190</v>
      </c>
      <c r="G408">
        <v>3514</v>
      </c>
      <c r="H408">
        <v>742</v>
      </c>
      <c r="I408">
        <v>187</v>
      </c>
      <c r="J408">
        <v>17102</v>
      </c>
      <c r="K408">
        <v>8733</v>
      </c>
      <c r="L408">
        <v>1250</v>
      </c>
      <c r="M408">
        <v>1166</v>
      </c>
      <c r="N408">
        <v>8369</v>
      </c>
      <c r="O408">
        <v>4119</v>
      </c>
      <c r="AF408">
        <v>4529</v>
      </c>
      <c r="AH408">
        <v>0</v>
      </c>
      <c r="AI408">
        <v>2374</v>
      </c>
      <c r="AJ408">
        <v>8733</v>
      </c>
    </row>
    <row r="409" spans="1:36" hidden="1" x14ac:dyDescent="0.25">
      <c r="A409" t="s">
        <v>461</v>
      </c>
      <c r="B409" t="s">
        <v>203</v>
      </c>
      <c r="C409">
        <v>15467</v>
      </c>
      <c r="D409">
        <v>1367</v>
      </c>
      <c r="E409">
        <v>147</v>
      </c>
      <c r="F409">
        <v>11160</v>
      </c>
      <c r="G409">
        <v>2579</v>
      </c>
      <c r="H409">
        <v>692</v>
      </c>
      <c r="I409">
        <v>190</v>
      </c>
      <c r="J409">
        <v>16158</v>
      </c>
      <c r="K409">
        <v>8155</v>
      </c>
      <c r="L409">
        <v>1084</v>
      </c>
      <c r="M409">
        <v>278</v>
      </c>
      <c r="N409">
        <v>8003</v>
      </c>
      <c r="O409">
        <v>3582</v>
      </c>
      <c r="AF409">
        <v>4852</v>
      </c>
      <c r="AH409">
        <v>0</v>
      </c>
      <c r="AI409">
        <v>2255</v>
      </c>
      <c r="AJ409">
        <v>8155</v>
      </c>
    </row>
    <row r="410" spans="1:36" hidden="1" x14ac:dyDescent="0.25">
      <c r="A410" t="s">
        <v>462</v>
      </c>
      <c r="B410" t="s">
        <v>203</v>
      </c>
      <c r="C410">
        <v>14505</v>
      </c>
      <c r="D410">
        <v>1632</v>
      </c>
      <c r="E410">
        <v>156</v>
      </c>
      <c r="F410">
        <v>10560</v>
      </c>
      <c r="G410">
        <v>1986</v>
      </c>
      <c r="H410">
        <v>643</v>
      </c>
      <c r="I410">
        <v>195</v>
      </c>
      <c r="J410">
        <v>15148</v>
      </c>
      <c r="K410">
        <v>7384</v>
      </c>
      <c r="L410">
        <v>1034</v>
      </c>
      <c r="M410">
        <v>97</v>
      </c>
      <c r="N410">
        <v>7764</v>
      </c>
      <c r="O410">
        <v>3582</v>
      </c>
      <c r="AF410">
        <v>4553</v>
      </c>
      <c r="AH410">
        <v>0</v>
      </c>
      <c r="AI410">
        <v>2139</v>
      </c>
      <c r="AJ410">
        <v>7384</v>
      </c>
    </row>
    <row r="411" spans="1:36" hidden="1" x14ac:dyDescent="0.25">
      <c r="A411" t="s">
        <v>463</v>
      </c>
      <c r="B411" t="s">
        <v>203</v>
      </c>
      <c r="C411">
        <v>14044</v>
      </c>
      <c r="D411">
        <v>1537</v>
      </c>
      <c r="E411">
        <v>367</v>
      </c>
      <c r="F411">
        <v>9915</v>
      </c>
      <c r="G411">
        <v>2015</v>
      </c>
      <c r="H411">
        <v>626</v>
      </c>
      <c r="I411">
        <v>190</v>
      </c>
      <c r="J411">
        <v>14670</v>
      </c>
      <c r="K411">
        <v>6928</v>
      </c>
      <c r="L411">
        <v>992</v>
      </c>
      <c r="M411">
        <v>143</v>
      </c>
      <c r="N411">
        <v>7742</v>
      </c>
      <c r="O411">
        <v>3582</v>
      </c>
      <c r="AF411">
        <v>4322</v>
      </c>
      <c r="AH411">
        <v>0</v>
      </c>
      <c r="AI411">
        <v>2085</v>
      </c>
      <c r="AJ411">
        <v>6928</v>
      </c>
    </row>
    <row r="412" spans="1:36" hidden="1" x14ac:dyDescent="0.25">
      <c r="A412" t="s">
        <v>454</v>
      </c>
      <c r="B412" t="s">
        <v>207</v>
      </c>
      <c r="C412">
        <v>2094</v>
      </c>
      <c r="D412">
        <v>13</v>
      </c>
      <c r="E412">
        <v>5</v>
      </c>
      <c r="F412">
        <v>932</v>
      </c>
      <c r="G412">
        <v>1137</v>
      </c>
      <c r="H412">
        <v>2605</v>
      </c>
      <c r="I412">
        <v>315</v>
      </c>
      <c r="J412">
        <v>4698</v>
      </c>
      <c r="K412">
        <v>2791</v>
      </c>
      <c r="L412">
        <v>1009</v>
      </c>
      <c r="M412">
        <v>696</v>
      </c>
      <c r="N412">
        <v>1908</v>
      </c>
      <c r="O412">
        <v>1351</v>
      </c>
      <c r="AF412">
        <v>373</v>
      </c>
      <c r="AH412">
        <v>0</v>
      </c>
      <c r="AI412">
        <v>22</v>
      </c>
      <c r="AJ412">
        <v>2791</v>
      </c>
    </row>
    <row r="413" spans="1:36" hidden="1" x14ac:dyDescent="0.25">
      <c r="A413" t="s">
        <v>455</v>
      </c>
      <c r="B413" t="s">
        <v>207</v>
      </c>
      <c r="C413">
        <v>2352</v>
      </c>
      <c r="D413">
        <v>9</v>
      </c>
      <c r="E413">
        <v>88</v>
      </c>
      <c r="F413">
        <v>1101</v>
      </c>
      <c r="G413">
        <v>1146</v>
      </c>
      <c r="H413">
        <v>2188</v>
      </c>
      <c r="I413">
        <v>319</v>
      </c>
      <c r="J413">
        <v>4540</v>
      </c>
      <c r="K413">
        <v>2640</v>
      </c>
      <c r="L413">
        <v>739</v>
      </c>
      <c r="M413">
        <v>887</v>
      </c>
      <c r="N413">
        <v>1900</v>
      </c>
      <c r="O413">
        <v>1351</v>
      </c>
      <c r="AF413">
        <v>367</v>
      </c>
      <c r="AH413">
        <v>0</v>
      </c>
      <c r="AI413">
        <v>21</v>
      </c>
      <c r="AJ413">
        <v>2640</v>
      </c>
    </row>
    <row r="414" spans="1:36" hidden="1" x14ac:dyDescent="0.25">
      <c r="A414" t="s">
        <v>456</v>
      </c>
      <c r="B414" t="s">
        <v>207</v>
      </c>
      <c r="C414">
        <v>2369</v>
      </c>
      <c r="D414">
        <v>11</v>
      </c>
      <c r="E414">
        <v>83</v>
      </c>
      <c r="F414">
        <v>1113</v>
      </c>
      <c r="G414">
        <v>1155</v>
      </c>
      <c r="H414">
        <v>2178</v>
      </c>
      <c r="I414">
        <v>321</v>
      </c>
      <c r="J414">
        <v>4546</v>
      </c>
      <c r="K414">
        <v>2679</v>
      </c>
      <c r="L414">
        <v>661</v>
      </c>
      <c r="M414">
        <v>1015</v>
      </c>
      <c r="N414">
        <v>1867</v>
      </c>
      <c r="O414">
        <v>1351</v>
      </c>
      <c r="AF414">
        <v>357</v>
      </c>
      <c r="AH414">
        <v>0</v>
      </c>
      <c r="AI414">
        <v>21</v>
      </c>
      <c r="AJ414">
        <v>2679</v>
      </c>
    </row>
    <row r="415" spans="1:36" hidden="1" x14ac:dyDescent="0.25">
      <c r="A415" t="s">
        <v>457</v>
      </c>
      <c r="B415" t="s">
        <v>207</v>
      </c>
      <c r="C415">
        <v>2352</v>
      </c>
      <c r="D415">
        <v>12</v>
      </c>
      <c r="E415">
        <v>68</v>
      </c>
      <c r="F415">
        <v>1133</v>
      </c>
      <c r="G415">
        <v>1131</v>
      </c>
      <c r="H415">
        <v>2153</v>
      </c>
      <c r="I415">
        <v>324</v>
      </c>
      <c r="J415">
        <v>4505</v>
      </c>
      <c r="K415">
        <v>2610</v>
      </c>
      <c r="L415">
        <v>769</v>
      </c>
      <c r="M415">
        <v>936</v>
      </c>
      <c r="N415">
        <v>1895</v>
      </c>
      <c r="O415">
        <v>1081</v>
      </c>
      <c r="AF415">
        <v>355</v>
      </c>
      <c r="AH415">
        <v>0</v>
      </c>
      <c r="AI415">
        <v>22</v>
      </c>
      <c r="AJ415">
        <v>2610</v>
      </c>
    </row>
    <row r="416" spans="1:36" hidden="1" x14ac:dyDescent="0.25">
      <c r="A416" t="s">
        <v>458</v>
      </c>
      <c r="B416" t="s">
        <v>207</v>
      </c>
      <c r="C416">
        <v>2271</v>
      </c>
      <c r="D416">
        <v>12</v>
      </c>
      <c r="E416">
        <v>72</v>
      </c>
      <c r="F416">
        <v>1089</v>
      </c>
      <c r="G416">
        <v>1092</v>
      </c>
      <c r="H416">
        <v>2151</v>
      </c>
      <c r="I416">
        <v>328</v>
      </c>
      <c r="J416">
        <v>4422</v>
      </c>
      <c r="K416">
        <v>2558</v>
      </c>
      <c r="L416">
        <v>722</v>
      </c>
      <c r="M416">
        <v>968</v>
      </c>
      <c r="N416">
        <v>1864</v>
      </c>
      <c r="O416">
        <v>1081</v>
      </c>
      <c r="AF416">
        <v>335</v>
      </c>
      <c r="AH416">
        <v>0</v>
      </c>
      <c r="AI416">
        <v>23</v>
      </c>
      <c r="AJ416">
        <v>2558</v>
      </c>
    </row>
    <row r="417" spans="1:36" hidden="1" x14ac:dyDescent="0.25">
      <c r="A417" t="s">
        <v>459</v>
      </c>
      <c r="B417" t="s">
        <v>207</v>
      </c>
      <c r="C417">
        <v>3108</v>
      </c>
      <c r="D417">
        <v>13</v>
      </c>
      <c r="E417">
        <v>96</v>
      </c>
      <c r="F417">
        <v>1200</v>
      </c>
      <c r="G417">
        <v>1786</v>
      </c>
      <c r="H417">
        <v>1514</v>
      </c>
      <c r="I417">
        <v>331</v>
      </c>
      <c r="J417">
        <v>4622</v>
      </c>
      <c r="K417">
        <v>2930</v>
      </c>
      <c r="L417">
        <v>747</v>
      </c>
      <c r="M417">
        <v>962</v>
      </c>
      <c r="N417">
        <v>1692</v>
      </c>
      <c r="O417">
        <v>1081</v>
      </c>
      <c r="AF417">
        <v>661</v>
      </c>
      <c r="AH417">
        <v>0</v>
      </c>
      <c r="AI417">
        <v>23</v>
      </c>
      <c r="AJ417">
        <v>2930</v>
      </c>
    </row>
    <row r="418" spans="1:36" hidden="1" x14ac:dyDescent="0.25">
      <c r="A418" t="s">
        <v>460</v>
      </c>
      <c r="B418" t="s">
        <v>207</v>
      </c>
      <c r="C418">
        <v>3126</v>
      </c>
      <c r="D418">
        <v>27</v>
      </c>
      <c r="E418">
        <v>91</v>
      </c>
      <c r="F418">
        <v>1156</v>
      </c>
      <c r="G418">
        <v>1841</v>
      </c>
      <c r="H418">
        <v>1411</v>
      </c>
      <c r="I418">
        <v>334</v>
      </c>
      <c r="J418">
        <v>4538</v>
      </c>
      <c r="K418">
        <v>2917</v>
      </c>
      <c r="L418">
        <v>742</v>
      </c>
      <c r="M418">
        <v>1028</v>
      </c>
      <c r="N418">
        <v>1620</v>
      </c>
      <c r="O418">
        <v>1081</v>
      </c>
      <c r="AF418">
        <v>611</v>
      </c>
      <c r="AH418">
        <v>0</v>
      </c>
      <c r="AI418">
        <v>23</v>
      </c>
      <c r="AJ418">
        <v>2917</v>
      </c>
    </row>
    <row r="419" spans="1:36" hidden="1" x14ac:dyDescent="0.25">
      <c r="A419" t="s">
        <v>461</v>
      </c>
      <c r="B419" t="s">
        <v>207</v>
      </c>
      <c r="C419">
        <v>3038</v>
      </c>
      <c r="D419">
        <v>30</v>
      </c>
      <c r="E419">
        <v>110</v>
      </c>
      <c r="F419">
        <v>1017</v>
      </c>
      <c r="G419">
        <v>1872</v>
      </c>
      <c r="H419">
        <v>1101</v>
      </c>
      <c r="I419">
        <v>341</v>
      </c>
      <c r="J419">
        <v>4140</v>
      </c>
      <c r="K419">
        <v>2597</v>
      </c>
      <c r="L419">
        <v>641</v>
      </c>
      <c r="M419">
        <v>965</v>
      </c>
      <c r="N419">
        <v>1543</v>
      </c>
      <c r="O419">
        <v>865</v>
      </c>
      <c r="AF419">
        <v>554</v>
      </c>
      <c r="AH419">
        <v>0</v>
      </c>
      <c r="AI419">
        <v>24</v>
      </c>
      <c r="AJ419">
        <v>2597</v>
      </c>
    </row>
    <row r="420" spans="1:36" hidden="1" x14ac:dyDescent="0.25">
      <c r="A420" t="s">
        <v>462</v>
      </c>
      <c r="B420" t="s">
        <v>207</v>
      </c>
      <c r="C420">
        <v>2671</v>
      </c>
      <c r="D420">
        <v>62</v>
      </c>
      <c r="E420">
        <v>10</v>
      </c>
      <c r="F420">
        <v>731</v>
      </c>
      <c r="G420">
        <v>1859</v>
      </c>
      <c r="H420">
        <v>1106</v>
      </c>
      <c r="I420">
        <v>341</v>
      </c>
      <c r="J420">
        <v>3777</v>
      </c>
      <c r="K420">
        <v>2293</v>
      </c>
      <c r="L420">
        <v>522</v>
      </c>
      <c r="M420">
        <v>822</v>
      </c>
      <c r="N420">
        <v>1484</v>
      </c>
      <c r="O420">
        <v>865</v>
      </c>
      <c r="AF420">
        <v>456</v>
      </c>
      <c r="AH420">
        <v>0</v>
      </c>
      <c r="AI420">
        <v>23</v>
      </c>
      <c r="AJ420">
        <v>2293</v>
      </c>
    </row>
    <row r="421" spans="1:36" hidden="1" x14ac:dyDescent="0.25">
      <c r="A421" t="s">
        <v>463</v>
      </c>
      <c r="B421" t="s">
        <v>207</v>
      </c>
      <c r="C421">
        <v>2076</v>
      </c>
      <c r="D421">
        <v>55</v>
      </c>
      <c r="E421">
        <v>60</v>
      </c>
      <c r="F421">
        <v>680</v>
      </c>
      <c r="G421">
        <v>1273</v>
      </c>
      <c r="H421">
        <v>1315</v>
      </c>
      <c r="I421">
        <v>345</v>
      </c>
      <c r="J421">
        <v>3390</v>
      </c>
      <c r="K421">
        <v>2008</v>
      </c>
      <c r="L421">
        <v>481</v>
      </c>
      <c r="M421">
        <v>759</v>
      </c>
      <c r="N421">
        <v>1382</v>
      </c>
      <c r="O421">
        <v>865</v>
      </c>
      <c r="AF421">
        <v>402</v>
      </c>
      <c r="AH421">
        <v>0</v>
      </c>
      <c r="AI421">
        <v>21</v>
      </c>
      <c r="AJ421">
        <v>2008</v>
      </c>
    </row>
    <row r="422" spans="1:36" hidden="1" x14ac:dyDescent="0.25">
      <c r="A422" t="s">
        <v>454</v>
      </c>
      <c r="B422" t="s">
        <v>210</v>
      </c>
      <c r="C422">
        <v>3661</v>
      </c>
      <c r="D422">
        <v>246</v>
      </c>
      <c r="E422">
        <v>388</v>
      </c>
      <c r="F422">
        <v>1941</v>
      </c>
      <c r="G422">
        <v>1050</v>
      </c>
      <c r="H422">
        <v>10946</v>
      </c>
      <c r="I422">
        <v>9089</v>
      </c>
      <c r="J422">
        <v>14607</v>
      </c>
      <c r="K422">
        <v>7292</v>
      </c>
      <c r="L422">
        <v>617</v>
      </c>
      <c r="M422">
        <v>4809</v>
      </c>
      <c r="N422">
        <v>7315</v>
      </c>
      <c r="O422">
        <v>3058</v>
      </c>
      <c r="AF422">
        <v>409</v>
      </c>
      <c r="AH422">
        <v>0</v>
      </c>
      <c r="AI422">
        <v>1311</v>
      </c>
      <c r="AJ422">
        <v>7292</v>
      </c>
    </row>
    <row r="423" spans="1:36" hidden="1" x14ac:dyDescent="0.25">
      <c r="A423" t="s">
        <v>455</v>
      </c>
      <c r="B423" t="s">
        <v>210</v>
      </c>
      <c r="C423">
        <v>3510</v>
      </c>
      <c r="D423">
        <v>340</v>
      </c>
      <c r="E423">
        <v>515</v>
      </c>
      <c r="F423">
        <v>1525</v>
      </c>
      <c r="G423">
        <v>1083</v>
      </c>
      <c r="H423">
        <v>11018</v>
      </c>
      <c r="I423">
        <v>9207</v>
      </c>
      <c r="J423">
        <v>14529</v>
      </c>
      <c r="K423">
        <v>7507</v>
      </c>
      <c r="L423">
        <v>692</v>
      </c>
      <c r="M423">
        <v>4936</v>
      </c>
      <c r="N423">
        <v>7022</v>
      </c>
      <c r="O423">
        <v>3058</v>
      </c>
      <c r="AF423">
        <v>359</v>
      </c>
      <c r="AH423">
        <v>0</v>
      </c>
      <c r="AI423">
        <v>1296</v>
      </c>
      <c r="AJ423">
        <v>7507</v>
      </c>
    </row>
    <row r="424" spans="1:36" hidden="1" x14ac:dyDescent="0.25">
      <c r="A424" t="s">
        <v>456</v>
      </c>
      <c r="B424" t="s">
        <v>210</v>
      </c>
      <c r="C424">
        <v>3350</v>
      </c>
      <c r="D424">
        <v>199</v>
      </c>
      <c r="E424">
        <v>295</v>
      </c>
      <c r="F424">
        <v>1652</v>
      </c>
      <c r="G424">
        <v>1151</v>
      </c>
      <c r="H424">
        <v>11036</v>
      </c>
      <c r="I424">
        <v>9257</v>
      </c>
      <c r="J424">
        <v>14386</v>
      </c>
      <c r="K424">
        <v>7476</v>
      </c>
      <c r="L424">
        <v>699</v>
      </c>
      <c r="M424">
        <v>4970</v>
      </c>
      <c r="N424">
        <v>6911</v>
      </c>
      <c r="O424">
        <v>2446</v>
      </c>
      <c r="AF424">
        <v>338</v>
      </c>
      <c r="AH424">
        <v>0</v>
      </c>
      <c r="AI424">
        <v>1282</v>
      </c>
      <c r="AJ424">
        <v>7476</v>
      </c>
    </row>
    <row r="425" spans="1:36" hidden="1" x14ac:dyDescent="0.25">
      <c r="A425" t="s">
        <v>457</v>
      </c>
      <c r="B425" t="s">
        <v>210</v>
      </c>
      <c r="C425">
        <v>3546</v>
      </c>
      <c r="D425">
        <v>436</v>
      </c>
      <c r="E425">
        <v>2</v>
      </c>
      <c r="F425">
        <v>1946</v>
      </c>
      <c r="G425">
        <v>1120</v>
      </c>
      <c r="H425">
        <v>11202</v>
      </c>
      <c r="I425">
        <v>9427</v>
      </c>
      <c r="J425">
        <v>14749</v>
      </c>
      <c r="K425">
        <v>7844</v>
      </c>
      <c r="L425">
        <v>658</v>
      </c>
      <c r="M425">
        <v>5202</v>
      </c>
      <c r="N425">
        <v>6905</v>
      </c>
      <c r="O425">
        <v>2446</v>
      </c>
      <c r="AF425">
        <v>323</v>
      </c>
      <c r="AH425">
        <v>0</v>
      </c>
      <c r="AI425">
        <v>1299</v>
      </c>
      <c r="AJ425">
        <v>7844</v>
      </c>
    </row>
    <row r="426" spans="1:36" hidden="1" x14ac:dyDescent="0.25">
      <c r="A426" t="s">
        <v>458</v>
      </c>
      <c r="B426" t="s">
        <v>210</v>
      </c>
      <c r="C426">
        <v>3949</v>
      </c>
      <c r="D426">
        <v>349</v>
      </c>
      <c r="E426">
        <v>343</v>
      </c>
      <c r="F426">
        <v>1835</v>
      </c>
      <c r="G426">
        <v>1354</v>
      </c>
      <c r="H426">
        <v>11426</v>
      </c>
      <c r="I426">
        <v>9613</v>
      </c>
      <c r="J426">
        <v>15375</v>
      </c>
      <c r="K426">
        <v>8636</v>
      </c>
      <c r="L426">
        <v>959</v>
      </c>
      <c r="M426">
        <v>5164</v>
      </c>
      <c r="N426">
        <v>6739</v>
      </c>
      <c r="O426">
        <v>2446</v>
      </c>
      <c r="AF426">
        <v>288</v>
      </c>
      <c r="AH426">
        <v>0</v>
      </c>
      <c r="AI426">
        <v>1196</v>
      </c>
      <c r="AJ426">
        <v>8636</v>
      </c>
    </row>
    <row r="427" spans="1:36" hidden="1" x14ac:dyDescent="0.25">
      <c r="A427" t="s">
        <v>459</v>
      </c>
      <c r="B427" t="s">
        <v>210</v>
      </c>
      <c r="C427">
        <v>4344</v>
      </c>
      <c r="D427">
        <v>185</v>
      </c>
      <c r="E427">
        <v>859</v>
      </c>
      <c r="F427">
        <v>1683</v>
      </c>
      <c r="G427">
        <v>1529</v>
      </c>
      <c r="H427">
        <v>11526</v>
      </c>
      <c r="I427">
        <v>9721</v>
      </c>
      <c r="J427">
        <v>15870</v>
      </c>
      <c r="K427">
        <v>9405</v>
      </c>
      <c r="L427">
        <v>951</v>
      </c>
      <c r="M427">
        <v>5644</v>
      </c>
      <c r="N427">
        <v>6465</v>
      </c>
      <c r="O427">
        <v>2446</v>
      </c>
      <c r="AF427">
        <v>278</v>
      </c>
      <c r="AH427">
        <v>0</v>
      </c>
      <c r="AI427">
        <v>1168</v>
      </c>
      <c r="AJ427">
        <v>9405</v>
      </c>
    </row>
    <row r="428" spans="1:36" hidden="1" x14ac:dyDescent="0.25">
      <c r="A428" t="s">
        <v>460</v>
      </c>
      <c r="B428" t="s">
        <v>210</v>
      </c>
      <c r="C428">
        <v>4045</v>
      </c>
      <c r="D428">
        <v>277</v>
      </c>
      <c r="E428">
        <v>645</v>
      </c>
      <c r="F428">
        <v>1595</v>
      </c>
      <c r="G428">
        <v>1434</v>
      </c>
      <c r="H428">
        <v>11573</v>
      </c>
      <c r="I428">
        <v>9787</v>
      </c>
      <c r="J428">
        <v>15618</v>
      </c>
      <c r="K428">
        <v>9628</v>
      </c>
      <c r="L428">
        <v>1161</v>
      </c>
      <c r="M428">
        <v>5699</v>
      </c>
      <c r="N428">
        <v>5990</v>
      </c>
      <c r="O428">
        <v>2038</v>
      </c>
      <c r="AF428">
        <v>434</v>
      </c>
      <c r="AH428">
        <v>0</v>
      </c>
      <c r="AI428">
        <v>1159</v>
      </c>
      <c r="AJ428">
        <v>9628</v>
      </c>
    </row>
    <row r="429" spans="1:36" hidden="1" x14ac:dyDescent="0.25">
      <c r="A429" t="s">
        <v>461</v>
      </c>
      <c r="B429" t="s">
        <v>210</v>
      </c>
      <c r="C429">
        <v>4216</v>
      </c>
      <c r="D429">
        <v>290</v>
      </c>
      <c r="E429">
        <v>726</v>
      </c>
      <c r="F429">
        <v>1610</v>
      </c>
      <c r="G429">
        <v>1478</v>
      </c>
      <c r="H429">
        <v>11770</v>
      </c>
      <c r="I429">
        <v>9942</v>
      </c>
      <c r="J429">
        <v>15986</v>
      </c>
      <c r="K429">
        <v>10281</v>
      </c>
      <c r="L429">
        <v>1165</v>
      </c>
      <c r="M429">
        <v>5943</v>
      </c>
      <c r="N429">
        <v>5705</v>
      </c>
      <c r="O429">
        <v>2038</v>
      </c>
      <c r="AF429">
        <v>533</v>
      </c>
      <c r="AH429">
        <v>0</v>
      </c>
      <c r="AI429">
        <v>1110</v>
      </c>
      <c r="AJ429">
        <v>10281</v>
      </c>
    </row>
    <row r="430" spans="1:36" hidden="1" x14ac:dyDescent="0.25">
      <c r="A430" t="s">
        <v>462</v>
      </c>
      <c r="B430" t="s">
        <v>210</v>
      </c>
      <c r="C430">
        <v>4175</v>
      </c>
      <c r="D430">
        <v>216</v>
      </c>
      <c r="E430">
        <v>690</v>
      </c>
      <c r="F430">
        <v>1811</v>
      </c>
      <c r="G430">
        <v>1317</v>
      </c>
      <c r="H430">
        <v>11800</v>
      </c>
      <c r="I430">
        <v>9625</v>
      </c>
      <c r="J430">
        <v>15975</v>
      </c>
      <c r="K430">
        <v>10594</v>
      </c>
      <c r="L430">
        <v>592</v>
      </c>
      <c r="M430">
        <v>6873</v>
      </c>
      <c r="N430">
        <v>5381</v>
      </c>
      <c r="O430">
        <v>1964</v>
      </c>
      <c r="AF430">
        <v>463</v>
      </c>
      <c r="AH430">
        <v>0</v>
      </c>
      <c r="AI430">
        <v>1047</v>
      </c>
      <c r="AJ430">
        <v>10594</v>
      </c>
    </row>
    <row r="431" spans="1:36" hidden="1" x14ac:dyDescent="0.25">
      <c r="A431" t="s">
        <v>463</v>
      </c>
      <c r="B431" t="s">
        <v>210</v>
      </c>
      <c r="C431">
        <v>3763</v>
      </c>
      <c r="D431">
        <v>495</v>
      </c>
      <c r="E431">
        <v>321</v>
      </c>
      <c r="F431">
        <v>1522</v>
      </c>
      <c r="G431">
        <v>1170</v>
      </c>
      <c r="H431">
        <v>11503</v>
      </c>
      <c r="I431">
        <v>5386</v>
      </c>
      <c r="J431">
        <v>15266</v>
      </c>
      <c r="K431">
        <v>10468</v>
      </c>
      <c r="L431">
        <v>526</v>
      </c>
      <c r="M431">
        <v>5961</v>
      </c>
      <c r="N431">
        <v>4798</v>
      </c>
      <c r="O431">
        <v>1636</v>
      </c>
      <c r="AF431">
        <v>351</v>
      </c>
      <c r="AH431">
        <v>0</v>
      </c>
      <c r="AI431">
        <v>985</v>
      </c>
      <c r="AJ431">
        <v>10468</v>
      </c>
    </row>
    <row r="432" spans="1:36" hidden="1" x14ac:dyDescent="0.25">
      <c r="A432" t="s">
        <v>454</v>
      </c>
      <c r="B432" t="s">
        <v>214</v>
      </c>
      <c r="C432">
        <v>14500</v>
      </c>
      <c r="D432">
        <v>544</v>
      </c>
      <c r="E432">
        <v>2551</v>
      </c>
      <c r="F432">
        <v>485</v>
      </c>
      <c r="G432">
        <v>10658</v>
      </c>
      <c r="H432">
        <v>2275</v>
      </c>
      <c r="I432">
        <v>297</v>
      </c>
      <c r="J432">
        <v>16776</v>
      </c>
      <c r="K432">
        <v>4829</v>
      </c>
      <c r="L432">
        <v>1398</v>
      </c>
      <c r="M432">
        <v>641</v>
      </c>
      <c r="N432">
        <v>11946</v>
      </c>
      <c r="O432">
        <v>6682</v>
      </c>
      <c r="AF432">
        <v>183</v>
      </c>
      <c r="AH432">
        <v>0</v>
      </c>
      <c r="AI432">
        <v>3356</v>
      </c>
      <c r="AJ432">
        <v>4829</v>
      </c>
    </row>
    <row r="433" spans="1:36" hidden="1" x14ac:dyDescent="0.25">
      <c r="A433" t="s">
        <v>455</v>
      </c>
      <c r="B433" t="s">
        <v>214</v>
      </c>
      <c r="C433">
        <v>12883</v>
      </c>
      <c r="D433">
        <v>658</v>
      </c>
      <c r="E433">
        <v>5187</v>
      </c>
      <c r="F433">
        <v>601</v>
      </c>
      <c r="G433">
        <v>6088</v>
      </c>
      <c r="H433">
        <v>1868</v>
      </c>
      <c r="I433">
        <v>169</v>
      </c>
      <c r="J433">
        <v>14751</v>
      </c>
      <c r="K433">
        <v>3252</v>
      </c>
      <c r="L433">
        <v>79</v>
      </c>
      <c r="M433">
        <v>0</v>
      </c>
      <c r="N433">
        <v>11499</v>
      </c>
      <c r="O433">
        <v>6682</v>
      </c>
      <c r="AF433">
        <v>337</v>
      </c>
      <c r="AH433">
        <v>0</v>
      </c>
      <c r="AI433">
        <v>3197</v>
      </c>
      <c r="AJ433">
        <v>3252</v>
      </c>
    </row>
    <row r="434" spans="1:36" hidden="1" x14ac:dyDescent="0.25">
      <c r="A434" t="s">
        <v>456</v>
      </c>
      <c r="B434" t="s">
        <v>214</v>
      </c>
      <c r="C434">
        <v>12705</v>
      </c>
      <c r="D434">
        <v>416</v>
      </c>
      <c r="E434">
        <v>6162</v>
      </c>
      <c r="F434">
        <v>528</v>
      </c>
      <c r="G434">
        <v>5309</v>
      </c>
      <c r="H434">
        <v>1920</v>
      </c>
      <c r="I434">
        <v>171</v>
      </c>
      <c r="J434">
        <v>14625</v>
      </c>
      <c r="K434">
        <v>2816</v>
      </c>
      <c r="L434">
        <v>26</v>
      </c>
      <c r="M434">
        <v>0</v>
      </c>
      <c r="N434">
        <v>11809</v>
      </c>
      <c r="O434">
        <v>6682</v>
      </c>
      <c r="AF434">
        <v>337</v>
      </c>
      <c r="AH434">
        <v>0</v>
      </c>
      <c r="AI434">
        <v>3231</v>
      </c>
      <c r="AJ434">
        <v>2816</v>
      </c>
    </row>
    <row r="435" spans="1:36" hidden="1" x14ac:dyDescent="0.25">
      <c r="A435" t="s">
        <v>457</v>
      </c>
      <c r="B435" t="s">
        <v>214</v>
      </c>
      <c r="C435">
        <v>12705</v>
      </c>
      <c r="D435">
        <v>416</v>
      </c>
      <c r="E435">
        <v>6162</v>
      </c>
      <c r="F435">
        <v>528</v>
      </c>
      <c r="G435">
        <v>5309</v>
      </c>
      <c r="H435">
        <v>1920</v>
      </c>
      <c r="I435">
        <v>171</v>
      </c>
      <c r="J435">
        <v>14625</v>
      </c>
      <c r="K435">
        <v>2816</v>
      </c>
      <c r="L435">
        <v>26</v>
      </c>
      <c r="M435">
        <v>0</v>
      </c>
      <c r="N435">
        <v>11809</v>
      </c>
      <c r="O435">
        <v>6682</v>
      </c>
      <c r="AF435">
        <v>337</v>
      </c>
      <c r="AH435">
        <v>0</v>
      </c>
      <c r="AI435">
        <v>3231</v>
      </c>
      <c r="AJ435">
        <v>2816</v>
      </c>
    </row>
    <row r="436" spans="1:36" hidden="1" x14ac:dyDescent="0.25">
      <c r="A436" t="s">
        <v>458</v>
      </c>
      <c r="B436" t="s">
        <v>214</v>
      </c>
      <c r="C436">
        <v>12772</v>
      </c>
      <c r="D436">
        <v>868</v>
      </c>
      <c r="E436">
        <v>6301</v>
      </c>
      <c r="F436">
        <v>2221</v>
      </c>
      <c r="G436">
        <v>3097</v>
      </c>
      <c r="H436">
        <v>1539</v>
      </c>
      <c r="I436">
        <v>105</v>
      </c>
      <c r="J436">
        <v>14311</v>
      </c>
      <c r="K436">
        <v>2865</v>
      </c>
      <c r="L436">
        <v>138</v>
      </c>
      <c r="M436">
        <v>226</v>
      </c>
      <c r="N436">
        <v>11446</v>
      </c>
      <c r="O436">
        <v>6682</v>
      </c>
      <c r="AF436">
        <v>185</v>
      </c>
      <c r="AH436">
        <v>0</v>
      </c>
      <c r="AI436">
        <v>3443</v>
      </c>
      <c r="AJ436">
        <v>2865</v>
      </c>
    </row>
    <row r="437" spans="1:36" hidden="1" x14ac:dyDescent="0.25">
      <c r="A437" t="s">
        <v>459</v>
      </c>
      <c r="B437" t="s">
        <v>214</v>
      </c>
      <c r="C437">
        <v>14119</v>
      </c>
      <c r="D437">
        <v>467</v>
      </c>
      <c r="E437">
        <v>7321</v>
      </c>
      <c r="F437">
        <v>1457</v>
      </c>
      <c r="G437">
        <v>4650</v>
      </c>
      <c r="H437">
        <v>1655</v>
      </c>
      <c r="I437">
        <v>103</v>
      </c>
      <c r="J437">
        <v>15774</v>
      </c>
      <c r="K437">
        <v>3691</v>
      </c>
      <c r="L437">
        <v>441</v>
      </c>
      <c r="M437">
        <v>635</v>
      </c>
      <c r="N437">
        <v>12083</v>
      </c>
      <c r="O437">
        <v>6682</v>
      </c>
      <c r="AF437">
        <v>152</v>
      </c>
      <c r="AH437">
        <v>0</v>
      </c>
      <c r="AI437">
        <v>3353</v>
      </c>
      <c r="AJ437">
        <v>3691</v>
      </c>
    </row>
    <row r="438" spans="1:36" hidden="1" x14ac:dyDescent="0.25">
      <c r="A438" t="s">
        <v>460</v>
      </c>
      <c r="B438" t="s">
        <v>214</v>
      </c>
      <c r="C438">
        <v>14233</v>
      </c>
      <c r="D438">
        <v>1156</v>
      </c>
      <c r="E438">
        <v>7383</v>
      </c>
      <c r="F438">
        <v>1227</v>
      </c>
      <c r="G438">
        <v>4290</v>
      </c>
      <c r="H438">
        <v>1364</v>
      </c>
      <c r="I438">
        <v>104</v>
      </c>
      <c r="J438">
        <v>15597</v>
      </c>
      <c r="K438">
        <v>3132</v>
      </c>
      <c r="L438">
        <v>828</v>
      </c>
      <c r="M438">
        <v>615</v>
      </c>
      <c r="N438">
        <v>12465</v>
      </c>
      <c r="O438">
        <v>6682</v>
      </c>
      <c r="AF438">
        <v>189</v>
      </c>
      <c r="AH438">
        <v>0</v>
      </c>
      <c r="AI438">
        <v>3474</v>
      </c>
      <c r="AJ438">
        <v>3132</v>
      </c>
    </row>
    <row r="439" spans="1:36" hidden="1" x14ac:dyDescent="0.25">
      <c r="A439" t="s">
        <v>461</v>
      </c>
      <c r="B439" t="s">
        <v>214</v>
      </c>
      <c r="C439">
        <v>13297</v>
      </c>
      <c r="D439">
        <v>668</v>
      </c>
      <c r="E439">
        <v>8014</v>
      </c>
      <c r="F439">
        <v>1833</v>
      </c>
      <c r="G439">
        <v>2637</v>
      </c>
      <c r="H439">
        <v>1371</v>
      </c>
      <c r="I439">
        <v>108</v>
      </c>
      <c r="J439">
        <v>14668</v>
      </c>
      <c r="K439">
        <v>2326</v>
      </c>
      <c r="L439">
        <v>256</v>
      </c>
      <c r="M439">
        <v>570</v>
      </c>
      <c r="N439">
        <v>12342</v>
      </c>
      <c r="O439">
        <v>6682</v>
      </c>
      <c r="AF439">
        <v>202</v>
      </c>
      <c r="AH439">
        <v>0</v>
      </c>
      <c r="AI439">
        <v>3403</v>
      </c>
      <c r="AJ439">
        <v>2326</v>
      </c>
    </row>
    <row r="440" spans="1:36" hidden="1" x14ac:dyDescent="0.25">
      <c r="A440" t="s">
        <v>462</v>
      </c>
      <c r="B440" t="s">
        <v>214</v>
      </c>
      <c r="C440">
        <v>13026</v>
      </c>
      <c r="D440">
        <v>1311</v>
      </c>
      <c r="E440">
        <v>7027</v>
      </c>
      <c r="F440">
        <v>1173</v>
      </c>
      <c r="G440">
        <v>3352</v>
      </c>
      <c r="H440">
        <v>1328</v>
      </c>
      <c r="I440">
        <v>105</v>
      </c>
      <c r="J440">
        <v>14355</v>
      </c>
      <c r="K440">
        <v>2170</v>
      </c>
      <c r="L440">
        <v>109</v>
      </c>
      <c r="M440">
        <v>412</v>
      </c>
      <c r="N440">
        <v>12185</v>
      </c>
      <c r="O440">
        <v>6187</v>
      </c>
      <c r="AF440">
        <v>169</v>
      </c>
      <c r="AH440">
        <v>0</v>
      </c>
      <c r="AI440">
        <v>3337</v>
      </c>
      <c r="AJ440">
        <v>2170</v>
      </c>
    </row>
    <row r="441" spans="1:36" hidden="1" x14ac:dyDescent="0.25">
      <c r="A441" t="s">
        <v>463</v>
      </c>
      <c r="B441" t="s">
        <v>214</v>
      </c>
      <c r="C441">
        <v>10235</v>
      </c>
      <c r="D441">
        <v>723</v>
      </c>
      <c r="E441">
        <v>5105</v>
      </c>
      <c r="F441">
        <v>931</v>
      </c>
      <c r="G441">
        <v>3313</v>
      </c>
      <c r="H441">
        <v>1429</v>
      </c>
      <c r="I441">
        <v>106</v>
      </c>
      <c r="J441">
        <v>11664</v>
      </c>
      <c r="K441">
        <v>2189</v>
      </c>
      <c r="L441">
        <v>78</v>
      </c>
      <c r="M441">
        <v>264</v>
      </c>
      <c r="N441">
        <v>9475</v>
      </c>
      <c r="O441">
        <v>3992</v>
      </c>
      <c r="AF441">
        <v>664</v>
      </c>
      <c r="AH441">
        <v>0</v>
      </c>
      <c r="AI441">
        <v>3269</v>
      </c>
      <c r="AJ441">
        <v>2189</v>
      </c>
    </row>
    <row r="442" spans="1:36" hidden="1" x14ac:dyDescent="0.25">
      <c r="A442" t="s">
        <v>454</v>
      </c>
      <c r="B442" t="s">
        <v>217</v>
      </c>
      <c r="C442">
        <v>25291</v>
      </c>
      <c r="D442">
        <v>786</v>
      </c>
      <c r="E442">
        <v>1919</v>
      </c>
      <c r="F442">
        <v>9933</v>
      </c>
      <c r="G442">
        <v>12211</v>
      </c>
      <c r="H442">
        <v>8129</v>
      </c>
      <c r="I442">
        <v>449</v>
      </c>
      <c r="J442">
        <v>33420</v>
      </c>
      <c r="K442">
        <v>13226</v>
      </c>
      <c r="L442">
        <v>337</v>
      </c>
      <c r="M442">
        <v>3322</v>
      </c>
      <c r="N442">
        <v>20194</v>
      </c>
      <c r="O442">
        <v>7676</v>
      </c>
      <c r="AF442">
        <v>3056</v>
      </c>
      <c r="AH442">
        <v>0</v>
      </c>
      <c r="AI442">
        <v>2053</v>
      </c>
      <c r="AJ442">
        <v>13226</v>
      </c>
    </row>
    <row r="443" spans="1:36" hidden="1" x14ac:dyDescent="0.25">
      <c r="A443" t="s">
        <v>455</v>
      </c>
      <c r="B443" t="s">
        <v>217</v>
      </c>
      <c r="C443">
        <v>25976</v>
      </c>
      <c r="D443">
        <v>911</v>
      </c>
      <c r="E443">
        <v>2284</v>
      </c>
      <c r="F443">
        <v>10089</v>
      </c>
      <c r="G443">
        <v>12258</v>
      </c>
      <c r="H443">
        <v>7771</v>
      </c>
      <c r="I443">
        <v>361</v>
      </c>
      <c r="J443">
        <v>33747</v>
      </c>
      <c r="K443">
        <v>13684</v>
      </c>
      <c r="L443">
        <v>571</v>
      </c>
      <c r="M443">
        <v>3297</v>
      </c>
      <c r="N443">
        <v>20063</v>
      </c>
      <c r="O443">
        <v>7676</v>
      </c>
      <c r="AF443">
        <v>3095</v>
      </c>
      <c r="AH443">
        <v>0</v>
      </c>
      <c r="AI443">
        <v>1992</v>
      </c>
      <c r="AJ443">
        <v>13684</v>
      </c>
    </row>
    <row r="444" spans="1:36" hidden="1" x14ac:dyDescent="0.25">
      <c r="A444" t="s">
        <v>456</v>
      </c>
      <c r="B444" t="s">
        <v>217</v>
      </c>
      <c r="C444">
        <v>26066</v>
      </c>
      <c r="D444">
        <v>1505</v>
      </c>
      <c r="E444">
        <v>2442</v>
      </c>
      <c r="F444">
        <v>9770</v>
      </c>
      <c r="G444">
        <v>11939</v>
      </c>
      <c r="H444">
        <v>7699</v>
      </c>
      <c r="I444">
        <v>372</v>
      </c>
      <c r="J444">
        <v>33765</v>
      </c>
      <c r="K444">
        <v>13720</v>
      </c>
      <c r="L444">
        <v>904</v>
      </c>
      <c r="M444">
        <v>3262</v>
      </c>
      <c r="N444">
        <v>20044</v>
      </c>
      <c r="O444">
        <v>7676</v>
      </c>
      <c r="AF444">
        <v>3078</v>
      </c>
      <c r="AH444">
        <v>0</v>
      </c>
      <c r="AI444">
        <v>1978</v>
      </c>
      <c r="AJ444">
        <v>13720</v>
      </c>
    </row>
    <row r="445" spans="1:36" hidden="1" x14ac:dyDescent="0.25">
      <c r="A445" t="s">
        <v>457</v>
      </c>
      <c r="B445" t="s">
        <v>217</v>
      </c>
      <c r="C445">
        <v>27626</v>
      </c>
      <c r="D445">
        <v>2287</v>
      </c>
      <c r="E445">
        <v>2264</v>
      </c>
      <c r="F445">
        <v>10418</v>
      </c>
      <c r="G445">
        <v>12287</v>
      </c>
      <c r="H445">
        <v>7467</v>
      </c>
      <c r="I445">
        <v>345</v>
      </c>
      <c r="J445">
        <v>35093</v>
      </c>
      <c r="K445">
        <v>16191</v>
      </c>
      <c r="L445">
        <v>3404</v>
      </c>
      <c r="M445">
        <v>2980</v>
      </c>
      <c r="N445">
        <v>18902</v>
      </c>
      <c r="O445">
        <v>7676</v>
      </c>
      <c r="AF445">
        <v>3613</v>
      </c>
      <c r="AH445">
        <v>0</v>
      </c>
      <c r="AI445">
        <v>1893</v>
      </c>
      <c r="AJ445">
        <v>16191</v>
      </c>
    </row>
    <row r="446" spans="1:36" hidden="1" x14ac:dyDescent="0.25">
      <c r="A446" t="s">
        <v>458</v>
      </c>
      <c r="B446" t="s">
        <v>217</v>
      </c>
      <c r="C446">
        <v>27837</v>
      </c>
      <c r="D446">
        <v>1683</v>
      </c>
      <c r="E446">
        <v>2442</v>
      </c>
      <c r="F446">
        <v>11142</v>
      </c>
      <c r="G446">
        <v>12254</v>
      </c>
      <c r="H446">
        <v>7095</v>
      </c>
      <c r="I446">
        <v>360</v>
      </c>
      <c r="J446">
        <v>34932</v>
      </c>
      <c r="K446">
        <v>17067</v>
      </c>
      <c r="L446">
        <v>3901</v>
      </c>
      <c r="M446">
        <v>3738</v>
      </c>
      <c r="N446">
        <v>17865</v>
      </c>
      <c r="O446">
        <v>7676</v>
      </c>
      <c r="AF446">
        <v>3683</v>
      </c>
      <c r="AH446">
        <v>0</v>
      </c>
      <c r="AI446">
        <v>1779</v>
      </c>
      <c r="AJ446">
        <v>17067</v>
      </c>
    </row>
    <row r="447" spans="1:36" hidden="1" x14ac:dyDescent="0.25">
      <c r="A447" t="s">
        <v>459</v>
      </c>
      <c r="B447" t="s">
        <v>217</v>
      </c>
      <c r="C447">
        <v>26551</v>
      </c>
      <c r="D447">
        <v>1323</v>
      </c>
      <c r="E447">
        <v>2172</v>
      </c>
      <c r="F447">
        <v>10769</v>
      </c>
      <c r="G447">
        <v>11983</v>
      </c>
      <c r="H447">
        <v>6824</v>
      </c>
      <c r="I447">
        <v>344</v>
      </c>
      <c r="J447">
        <v>33375</v>
      </c>
      <c r="K447">
        <v>14733</v>
      </c>
      <c r="L447">
        <v>3535</v>
      </c>
      <c r="M447">
        <v>3429</v>
      </c>
      <c r="N447">
        <v>18643</v>
      </c>
      <c r="O447">
        <v>7676</v>
      </c>
      <c r="AF447">
        <v>2714</v>
      </c>
      <c r="AH447">
        <v>0</v>
      </c>
      <c r="AI447">
        <v>2383</v>
      </c>
      <c r="AJ447">
        <v>14733</v>
      </c>
    </row>
    <row r="448" spans="1:36" hidden="1" x14ac:dyDescent="0.25">
      <c r="A448" t="s">
        <v>460</v>
      </c>
      <c r="B448" t="s">
        <v>217</v>
      </c>
      <c r="C448">
        <v>26694</v>
      </c>
      <c r="D448">
        <v>1107</v>
      </c>
      <c r="E448">
        <v>2015</v>
      </c>
      <c r="F448">
        <v>11613</v>
      </c>
      <c r="G448">
        <v>11699</v>
      </c>
      <c r="H448">
        <v>4395</v>
      </c>
      <c r="I448">
        <v>342</v>
      </c>
      <c r="J448">
        <v>31089</v>
      </c>
      <c r="K448">
        <v>14383</v>
      </c>
      <c r="L448">
        <v>3472</v>
      </c>
      <c r="M448">
        <v>3416</v>
      </c>
      <c r="N448">
        <v>16706</v>
      </c>
      <c r="O448">
        <v>7676</v>
      </c>
      <c r="AF448">
        <v>2627</v>
      </c>
      <c r="AH448">
        <v>0</v>
      </c>
      <c r="AI448">
        <v>2366</v>
      </c>
      <c r="AJ448">
        <v>14383</v>
      </c>
    </row>
    <row r="449" spans="1:36" hidden="1" x14ac:dyDescent="0.25">
      <c r="A449" t="s">
        <v>461</v>
      </c>
      <c r="B449" t="s">
        <v>217</v>
      </c>
      <c r="C449">
        <v>26086</v>
      </c>
      <c r="D449">
        <v>3100</v>
      </c>
      <c r="E449">
        <v>2016</v>
      </c>
      <c r="F449">
        <v>9150</v>
      </c>
      <c r="G449">
        <v>11529</v>
      </c>
      <c r="H449">
        <v>5640</v>
      </c>
      <c r="I449">
        <v>322</v>
      </c>
      <c r="J449">
        <v>31726</v>
      </c>
      <c r="K449">
        <v>14696</v>
      </c>
      <c r="L449">
        <v>1375</v>
      </c>
      <c r="M449">
        <v>5846</v>
      </c>
      <c r="N449">
        <v>17029</v>
      </c>
      <c r="O449">
        <v>5757</v>
      </c>
      <c r="AF449">
        <v>2647</v>
      </c>
      <c r="AH449">
        <v>0</v>
      </c>
      <c r="AI449">
        <v>2323</v>
      </c>
      <c r="AJ449">
        <v>14696</v>
      </c>
    </row>
    <row r="450" spans="1:36" hidden="1" x14ac:dyDescent="0.25">
      <c r="A450" t="s">
        <v>462</v>
      </c>
      <c r="B450" t="s">
        <v>217</v>
      </c>
      <c r="C450">
        <v>26435</v>
      </c>
      <c r="D450">
        <v>2562</v>
      </c>
      <c r="E450">
        <v>2016</v>
      </c>
      <c r="F450">
        <v>10150</v>
      </c>
      <c r="G450">
        <v>11461</v>
      </c>
      <c r="H450">
        <v>4170</v>
      </c>
      <c r="I450">
        <v>249</v>
      </c>
      <c r="J450">
        <v>30605</v>
      </c>
      <c r="K450">
        <v>14432</v>
      </c>
      <c r="L450">
        <v>1435</v>
      </c>
      <c r="M450">
        <v>5642</v>
      </c>
      <c r="N450">
        <v>16173</v>
      </c>
      <c r="O450">
        <v>5757</v>
      </c>
      <c r="AF450">
        <v>2623</v>
      </c>
      <c r="AH450">
        <v>0</v>
      </c>
      <c r="AI450">
        <v>2280</v>
      </c>
      <c r="AJ450">
        <v>14432</v>
      </c>
    </row>
    <row r="451" spans="1:36" hidden="1" x14ac:dyDescent="0.25">
      <c r="A451" t="s">
        <v>463</v>
      </c>
      <c r="B451" t="s">
        <v>217</v>
      </c>
      <c r="C451">
        <v>27135</v>
      </c>
      <c r="D451">
        <v>3696</v>
      </c>
      <c r="E451">
        <v>1956</v>
      </c>
      <c r="F451">
        <v>9695</v>
      </c>
      <c r="G451">
        <v>11515</v>
      </c>
      <c r="H451">
        <v>3065</v>
      </c>
      <c r="I451">
        <v>250</v>
      </c>
      <c r="J451">
        <v>30200</v>
      </c>
      <c r="K451">
        <v>14954</v>
      </c>
      <c r="L451">
        <v>1507</v>
      </c>
      <c r="M451">
        <v>5868</v>
      </c>
      <c r="N451">
        <v>15246</v>
      </c>
      <c r="O451">
        <v>4757</v>
      </c>
      <c r="AF451">
        <v>2781</v>
      </c>
      <c r="AH451">
        <v>0</v>
      </c>
      <c r="AI451">
        <v>2289</v>
      </c>
      <c r="AJ451">
        <v>14954</v>
      </c>
    </row>
    <row r="452" spans="1:36" hidden="1" x14ac:dyDescent="0.25">
      <c r="A452" t="s">
        <v>454</v>
      </c>
      <c r="B452" t="s">
        <v>220</v>
      </c>
      <c r="C452">
        <v>24720</v>
      </c>
      <c r="D452">
        <v>3730</v>
      </c>
      <c r="E452">
        <v>9</v>
      </c>
      <c r="F452">
        <v>1811</v>
      </c>
      <c r="G452">
        <v>18788</v>
      </c>
      <c r="H452">
        <v>1698</v>
      </c>
      <c r="I452">
        <v>81</v>
      </c>
      <c r="J452">
        <v>26418</v>
      </c>
      <c r="K452">
        <v>10890</v>
      </c>
      <c r="L452">
        <v>1444</v>
      </c>
      <c r="M452">
        <v>4901</v>
      </c>
      <c r="N452">
        <v>15528</v>
      </c>
      <c r="O452">
        <v>7993</v>
      </c>
      <c r="AF452">
        <v>736</v>
      </c>
      <c r="AH452">
        <v>0</v>
      </c>
      <c r="AI452">
        <v>2076</v>
      </c>
      <c r="AJ452">
        <v>10890</v>
      </c>
    </row>
    <row r="453" spans="1:36" hidden="1" x14ac:dyDescent="0.25">
      <c r="A453" t="s">
        <v>455</v>
      </c>
      <c r="B453" t="s">
        <v>220</v>
      </c>
      <c r="C453">
        <v>21802</v>
      </c>
      <c r="D453">
        <v>2334</v>
      </c>
      <c r="E453">
        <v>4</v>
      </c>
      <c r="F453">
        <v>2131</v>
      </c>
      <c r="G453">
        <v>17153</v>
      </c>
      <c r="H453">
        <v>1615</v>
      </c>
      <c r="I453">
        <v>84</v>
      </c>
      <c r="J453">
        <v>23417</v>
      </c>
      <c r="K453">
        <v>8089</v>
      </c>
      <c r="L453">
        <v>421</v>
      </c>
      <c r="M453">
        <v>4563</v>
      </c>
      <c r="N453">
        <v>15329</v>
      </c>
      <c r="O453">
        <v>7168</v>
      </c>
      <c r="AF453">
        <v>684</v>
      </c>
      <c r="AH453">
        <v>0</v>
      </c>
      <c r="AI453">
        <v>2074</v>
      </c>
      <c r="AJ453">
        <v>8089</v>
      </c>
    </row>
    <row r="454" spans="1:36" hidden="1" x14ac:dyDescent="0.25">
      <c r="A454" t="s">
        <v>456</v>
      </c>
      <c r="B454" t="s">
        <v>220</v>
      </c>
      <c r="C454">
        <v>20696</v>
      </c>
      <c r="D454">
        <v>2022</v>
      </c>
      <c r="E454">
        <v>4</v>
      </c>
      <c r="F454">
        <v>5394</v>
      </c>
      <c r="G454">
        <v>12953</v>
      </c>
      <c r="H454">
        <v>2274</v>
      </c>
      <c r="I454">
        <v>86</v>
      </c>
      <c r="J454">
        <v>22970</v>
      </c>
      <c r="K454">
        <v>9504</v>
      </c>
      <c r="L454">
        <v>461</v>
      </c>
      <c r="M454">
        <v>5343</v>
      </c>
      <c r="N454">
        <v>13466</v>
      </c>
      <c r="O454">
        <v>7168</v>
      </c>
      <c r="AF454">
        <v>695</v>
      </c>
      <c r="AH454">
        <v>0</v>
      </c>
      <c r="AI454">
        <v>1288</v>
      </c>
      <c r="AJ454">
        <v>9504</v>
      </c>
    </row>
    <row r="455" spans="1:36" hidden="1" x14ac:dyDescent="0.25">
      <c r="A455" t="s">
        <v>457</v>
      </c>
      <c r="B455" t="s">
        <v>220</v>
      </c>
      <c r="C455">
        <v>19721</v>
      </c>
      <c r="D455">
        <v>1476</v>
      </c>
      <c r="E455">
        <v>3</v>
      </c>
      <c r="F455">
        <v>5536</v>
      </c>
      <c r="G455">
        <v>12656</v>
      </c>
      <c r="H455">
        <v>1027</v>
      </c>
      <c r="I455">
        <v>79</v>
      </c>
      <c r="J455">
        <v>20747</v>
      </c>
      <c r="K455">
        <v>8983</v>
      </c>
      <c r="L455">
        <v>852</v>
      </c>
      <c r="M455">
        <v>5616</v>
      </c>
      <c r="N455">
        <v>11764</v>
      </c>
      <c r="O455">
        <v>7168</v>
      </c>
      <c r="AF455">
        <v>737</v>
      </c>
      <c r="AH455">
        <v>0</v>
      </c>
      <c r="AI455">
        <v>17</v>
      </c>
      <c r="AJ455">
        <v>8983</v>
      </c>
    </row>
    <row r="456" spans="1:36" hidden="1" x14ac:dyDescent="0.25">
      <c r="A456" t="s">
        <v>458</v>
      </c>
      <c r="B456" t="s">
        <v>220</v>
      </c>
      <c r="C456">
        <v>20601</v>
      </c>
      <c r="D456">
        <v>2752</v>
      </c>
      <c r="E456">
        <v>44</v>
      </c>
      <c r="F456">
        <v>5303</v>
      </c>
      <c r="G456">
        <v>12441</v>
      </c>
      <c r="H456">
        <v>1031</v>
      </c>
      <c r="I456">
        <v>81</v>
      </c>
      <c r="J456">
        <v>21632</v>
      </c>
      <c r="K456">
        <v>9838</v>
      </c>
      <c r="L456">
        <v>1028</v>
      </c>
      <c r="M456">
        <v>5743</v>
      </c>
      <c r="N456">
        <v>11794</v>
      </c>
      <c r="O456">
        <v>7168</v>
      </c>
      <c r="AF456">
        <v>733</v>
      </c>
      <c r="AH456">
        <v>0</v>
      </c>
      <c r="AI456">
        <v>237</v>
      </c>
      <c r="AJ456">
        <v>9838</v>
      </c>
    </row>
    <row r="457" spans="1:36" hidden="1" x14ac:dyDescent="0.25">
      <c r="A457" t="s">
        <v>459</v>
      </c>
      <c r="B457" t="s">
        <v>220</v>
      </c>
      <c r="C457">
        <v>20490</v>
      </c>
      <c r="D457">
        <v>2711</v>
      </c>
      <c r="E457">
        <v>43</v>
      </c>
      <c r="F457">
        <v>4961</v>
      </c>
      <c r="G457">
        <v>12729</v>
      </c>
      <c r="H457">
        <v>981</v>
      </c>
      <c r="I457">
        <v>83</v>
      </c>
      <c r="J457">
        <v>21470</v>
      </c>
      <c r="K457">
        <v>9787</v>
      </c>
      <c r="L457">
        <v>1030</v>
      </c>
      <c r="M457">
        <v>6176</v>
      </c>
      <c r="N457">
        <v>11684</v>
      </c>
      <c r="O457">
        <v>7168</v>
      </c>
      <c r="AF457">
        <v>711</v>
      </c>
      <c r="AH457">
        <v>0</v>
      </c>
      <c r="AI457">
        <v>253</v>
      </c>
      <c r="AJ457">
        <v>9787</v>
      </c>
    </row>
    <row r="458" spans="1:36" hidden="1" x14ac:dyDescent="0.25">
      <c r="A458" t="s">
        <v>460</v>
      </c>
      <c r="B458" t="s">
        <v>220</v>
      </c>
      <c r="C458">
        <v>18382</v>
      </c>
      <c r="D458">
        <v>1326</v>
      </c>
      <c r="E458">
        <v>71</v>
      </c>
      <c r="F458">
        <v>4811</v>
      </c>
      <c r="G458">
        <v>12114</v>
      </c>
      <c r="H458">
        <v>985</v>
      </c>
      <c r="I458">
        <v>86</v>
      </c>
      <c r="J458">
        <v>19366</v>
      </c>
      <c r="K458">
        <v>8010</v>
      </c>
      <c r="L458">
        <v>1011</v>
      </c>
      <c r="M458">
        <v>4752</v>
      </c>
      <c r="N458">
        <v>11356</v>
      </c>
      <c r="O458">
        <v>6429</v>
      </c>
      <c r="AF458">
        <v>664</v>
      </c>
      <c r="AH458">
        <v>0</v>
      </c>
      <c r="AI458">
        <v>623</v>
      </c>
      <c r="AJ458">
        <v>8010</v>
      </c>
    </row>
    <row r="459" spans="1:36" hidden="1" x14ac:dyDescent="0.25">
      <c r="A459" t="s">
        <v>461</v>
      </c>
      <c r="B459" t="s">
        <v>220</v>
      </c>
      <c r="C459">
        <v>16428</v>
      </c>
      <c r="D459">
        <v>1172</v>
      </c>
      <c r="E459">
        <v>69</v>
      </c>
      <c r="F459">
        <v>3667</v>
      </c>
      <c r="G459">
        <v>11461</v>
      </c>
      <c r="H459">
        <v>969</v>
      </c>
      <c r="I459">
        <v>88</v>
      </c>
      <c r="J459">
        <v>17397</v>
      </c>
      <c r="K459">
        <v>6256</v>
      </c>
      <c r="L459">
        <v>723</v>
      </c>
      <c r="M459">
        <v>3712</v>
      </c>
      <c r="N459">
        <v>11141</v>
      </c>
      <c r="O459">
        <v>6429</v>
      </c>
      <c r="AF459">
        <v>736</v>
      </c>
      <c r="AH459">
        <v>0</v>
      </c>
      <c r="AI459">
        <v>656</v>
      </c>
      <c r="AJ459">
        <v>6256</v>
      </c>
    </row>
    <row r="460" spans="1:36" hidden="1" x14ac:dyDescent="0.25">
      <c r="A460" t="s">
        <v>462</v>
      </c>
      <c r="B460" t="s">
        <v>220</v>
      </c>
      <c r="C460">
        <v>13399</v>
      </c>
      <c r="D460">
        <v>1365</v>
      </c>
      <c r="E460">
        <v>69</v>
      </c>
      <c r="F460">
        <v>4182</v>
      </c>
      <c r="G460">
        <v>7748</v>
      </c>
      <c r="H460">
        <v>949</v>
      </c>
      <c r="I460">
        <v>40</v>
      </c>
      <c r="J460">
        <v>14349</v>
      </c>
      <c r="K460">
        <v>4128</v>
      </c>
      <c r="L460">
        <v>648</v>
      </c>
      <c r="M460">
        <v>1905</v>
      </c>
      <c r="N460">
        <v>10221</v>
      </c>
      <c r="O460">
        <v>6429</v>
      </c>
      <c r="AF460">
        <v>790</v>
      </c>
      <c r="AH460">
        <v>0</v>
      </c>
      <c r="AI460">
        <v>35</v>
      </c>
      <c r="AJ460">
        <v>4128</v>
      </c>
    </row>
    <row r="461" spans="1:36" hidden="1" x14ac:dyDescent="0.25">
      <c r="A461" t="s">
        <v>463</v>
      </c>
      <c r="B461" t="s">
        <v>220</v>
      </c>
      <c r="C461">
        <v>13464</v>
      </c>
      <c r="D461">
        <v>2852</v>
      </c>
      <c r="E461">
        <v>0</v>
      </c>
      <c r="F461">
        <v>3707</v>
      </c>
      <c r="G461">
        <v>6851</v>
      </c>
      <c r="H461">
        <v>1061</v>
      </c>
      <c r="I461">
        <v>42</v>
      </c>
      <c r="J461">
        <v>14524</v>
      </c>
      <c r="K461">
        <v>4720</v>
      </c>
      <c r="L461">
        <v>855</v>
      </c>
      <c r="M461">
        <v>1949</v>
      </c>
      <c r="N461">
        <v>9804</v>
      </c>
      <c r="O461">
        <v>6429</v>
      </c>
      <c r="AF461">
        <v>784</v>
      </c>
      <c r="AH461">
        <v>0</v>
      </c>
      <c r="AI461">
        <v>33</v>
      </c>
      <c r="AJ461">
        <v>4720</v>
      </c>
    </row>
    <row r="462" spans="1:36" hidden="1" x14ac:dyDescent="0.25">
      <c r="A462" t="s">
        <v>454</v>
      </c>
      <c r="B462" t="s">
        <v>223</v>
      </c>
      <c r="C462">
        <v>3286</v>
      </c>
      <c r="D462">
        <v>4</v>
      </c>
      <c r="E462">
        <v>15</v>
      </c>
      <c r="F462">
        <v>765</v>
      </c>
      <c r="G462">
        <v>2474</v>
      </c>
      <c r="H462">
        <v>1468</v>
      </c>
      <c r="I462">
        <v>1095</v>
      </c>
      <c r="J462">
        <v>4754</v>
      </c>
      <c r="K462">
        <v>2447</v>
      </c>
      <c r="L462">
        <v>860</v>
      </c>
      <c r="M462">
        <v>1071</v>
      </c>
      <c r="N462">
        <v>2306</v>
      </c>
      <c r="O462">
        <v>2165</v>
      </c>
      <c r="AF462">
        <v>39</v>
      </c>
      <c r="AH462">
        <v>0</v>
      </c>
      <c r="AI462">
        <v>7</v>
      </c>
      <c r="AJ462">
        <v>2447</v>
      </c>
    </row>
    <row r="463" spans="1:36" hidden="1" x14ac:dyDescent="0.25">
      <c r="A463" t="s">
        <v>455</v>
      </c>
      <c r="B463" t="s">
        <v>223</v>
      </c>
      <c r="C463">
        <v>3314</v>
      </c>
      <c r="D463">
        <v>4</v>
      </c>
      <c r="E463">
        <v>14</v>
      </c>
      <c r="F463">
        <v>773</v>
      </c>
      <c r="G463">
        <v>2494</v>
      </c>
      <c r="H463">
        <v>1494</v>
      </c>
      <c r="I463">
        <v>1116</v>
      </c>
      <c r="J463">
        <v>4808</v>
      </c>
      <c r="K463">
        <v>2508</v>
      </c>
      <c r="L463">
        <v>673</v>
      </c>
      <c r="M463">
        <v>1156</v>
      </c>
      <c r="N463">
        <v>2301</v>
      </c>
      <c r="O463">
        <v>2165</v>
      </c>
      <c r="AF463">
        <v>38</v>
      </c>
      <c r="AH463">
        <v>0</v>
      </c>
      <c r="AI463">
        <v>7</v>
      </c>
      <c r="AJ463">
        <v>2508</v>
      </c>
    </row>
    <row r="464" spans="1:36" hidden="1" x14ac:dyDescent="0.25">
      <c r="A464" t="s">
        <v>456</v>
      </c>
      <c r="B464" t="s">
        <v>223</v>
      </c>
      <c r="C464">
        <v>3275</v>
      </c>
      <c r="D464">
        <v>11</v>
      </c>
      <c r="E464">
        <v>12</v>
      </c>
      <c r="F464">
        <v>779</v>
      </c>
      <c r="G464">
        <v>2439</v>
      </c>
      <c r="H464">
        <v>1505</v>
      </c>
      <c r="I464">
        <v>1122</v>
      </c>
      <c r="J464">
        <v>4780</v>
      </c>
      <c r="K464">
        <v>2485</v>
      </c>
      <c r="L464">
        <v>701</v>
      </c>
      <c r="M464">
        <v>1156</v>
      </c>
      <c r="N464">
        <v>2296</v>
      </c>
      <c r="O464">
        <v>2165</v>
      </c>
      <c r="AF464">
        <v>39</v>
      </c>
      <c r="AH464">
        <v>0</v>
      </c>
      <c r="AI464">
        <v>7</v>
      </c>
      <c r="AJ464">
        <v>2485</v>
      </c>
    </row>
    <row r="465" spans="1:36" hidden="1" x14ac:dyDescent="0.25">
      <c r="A465" t="s">
        <v>457</v>
      </c>
      <c r="B465" t="s">
        <v>223</v>
      </c>
      <c r="C465">
        <v>3254</v>
      </c>
      <c r="D465">
        <v>3</v>
      </c>
      <c r="E465">
        <v>12</v>
      </c>
      <c r="F465">
        <v>859</v>
      </c>
      <c r="G465">
        <v>2342</v>
      </c>
      <c r="H465">
        <v>1486</v>
      </c>
      <c r="I465">
        <v>1106</v>
      </c>
      <c r="J465">
        <v>4740</v>
      </c>
      <c r="K465">
        <v>2450</v>
      </c>
      <c r="L465">
        <v>688</v>
      </c>
      <c r="M465">
        <v>1235</v>
      </c>
      <c r="N465">
        <v>2290</v>
      </c>
      <c r="O465">
        <v>2165</v>
      </c>
      <c r="AF465">
        <v>39</v>
      </c>
      <c r="AH465">
        <v>0</v>
      </c>
      <c r="AI465">
        <v>7</v>
      </c>
      <c r="AJ465">
        <v>2450</v>
      </c>
    </row>
    <row r="466" spans="1:36" hidden="1" x14ac:dyDescent="0.25">
      <c r="A466" t="s">
        <v>458</v>
      </c>
      <c r="B466" t="s">
        <v>223</v>
      </c>
      <c r="C466">
        <v>3343</v>
      </c>
      <c r="D466">
        <v>46</v>
      </c>
      <c r="E466">
        <v>11</v>
      </c>
      <c r="F466">
        <v>957</v>
      </c>
      <c r="G466">
        <v>2288</v>
      </c>
      <c r="H466">
        <v>1495</v>
      </c>
      <c r="I466">
        <v>1111</v>
      </c>
      <c r="J466">
        <v>4838</v>
      </c>
      <c r="K466">
        <v>2553</v>
      </c>
      <c r="L466">
        <v>728</v>
      </c>
      <c r="M466">
        <v>1252</v>
      </c>
      <c r="N466">
        <v>2285</v>
      </c>
      <c r="O466">
        <v>2165</v>
      </c>
      <c r="AF466">
        <v>40</v>
      </c>
      <c r="AH466">
        <v>0</v>
      </c>
      <c r="AI466">
        <v>7</v>
      </c>
      <c r="AJ466">
        <v>2553</v>
      </c>
    </row>
    <row r="467" spans="1:36" hidden="1" x14ac:dyDescent="0.25">
      <c r="A467" t="s">
        <v>459</v>
      </c>
      <c r="B467" t="s">
        <v>223</v>
      </c>
      <c r="C467">
        <v>2748</v>
      </c>
      <c r="D467">
        <v>14</v>
      </c>
      <c r="E467">
        <v>11</v>
      </c>
      <c r="F467">
        <v>1078</v>
      </c>
      <c r="G467">
        <v>1608</v>
      </c>
      <c r="H467">
        <v>1520</v>
      </c>
      <c r="I467">
        <v>1132</v>
      </c>
      <c r="J467">
        <v>4267</v>
      </c>
      <c r="K467">
        <v>1984</v>
      </c>
      <c r="L467">
        <v>696</v>
      </c>
      <c r="M467">
        <v>911</v>
      </c>
      <c r="N467">
        <v>2283</v>
      </c>
      <c r="O467">
        <v>2165</v>
      </c>
      <c r="AF467">
        <v>39</v>
      </c>
      <c r="AH467">
        <v>0</v>
      </c>
      <c r="AI467">
        <v>7</v>
      </c>
      <c r="AJ467">
        <v>1984</v>
      </c>
    </row>
    <row r="468" spans="1:36" hidden="1" x14ac:dyDescent="0.25">
      <c r="A468" t="s">
        <v>460</v>
      </c>
      <c r="B468" t="s">
        <v>223</v>
      </c>
      <c r="C468">
        <v>2798</v>
      </c>
      <c r="D468">
        <v>4</v>
      </c>
      <c r="E468">
        <v>11</v>
      </c>
      <c r="F468">
        <v>1191</v>
      </c>
      <c r="G468">
        <v>1564</v>
      </c>
      <c r="H468">
        <v>1530</v>
      </c>
      <c r="I468">
        <v>1138</v>
      </c>
      <c r="J468">
        <v>4328</v>
      </c>
      <c r="K468">
        <v>2048</v>
      </c>
      <c r="L468">
        <v>668</v>
      </c>
      <c r="M468">
        <v>887</v>
      </c>
      <c r="N468">
        <v>2280</v>
      </c>
      <c r="O468">
        <v>2165</v>
      </c>
      <c r="AF468">
        <v>39</v>
      </c>
      <c r="AH468">
        <v>0</v>
      </c>
      <c r="AI468">
        <v>7</v>
      </c>
      <c r="AJ468">
        <v>2048</v>
      </c>
    </row>
    <row r="469" spans="1:36" hidden="1" x14ac:dyDescent="0.25">
      <c r="A469" t="s">
        <v>461</v>
      </c>
      <c r="B469" t="s">
        <v>223</v>
      </c>
      <c r="C469">
        <v>2470</v>
      </c>
      <c r="D469">
        <v>10</v>
      </c>
      <c r="E469">
        <v>11</v>
      </c>
      <c r="F469">
        <v>1097</v>
      </c>
      <c r="G469">
        <v>1326</v>
      </c>
      <c r="H469">
        <v>1540</v>
      </c>
      <c r="I469">
        <v>1144</v>
      </c>
      <c r="J469">
        <v>4011</v>
      </c>
      <c r="K469">
        <v>1744</v>
      </c>
      <c r="L469">
        <v>602</v>
      </c>
      <c r="M469">
        <v>737</v>
      </c>
      <c r="N469">
        <v>2267</v>
      </c>
      <c r="O469">
        <v>2165</v>
      </c>
      <c r="AF469">
        <v>39</v>
      </c>
      <c r="AH469">
        <v>0</v>
      </c>
      <c r="AI469">
        <v>7</v>
      </c>
      <c r="AJ469">
        <v>1744</v>
      </c>
    </row>
    <row r="470" spans="1:36" hidden="1" x14ac:dyDescent="0.25">
      <c r="A470" t="s">
        <v>462</v>
      </c>
      <c r="B470" t="s">
        <v>223</v>
      </c>
      <c r="C470">
        <v>2462</v>
      </c>
      <c r="D470">
        <v>16</v>
      </c>
      <c r="E470">
        <v>11</v>
      </c>
      <c r="F470">
        <v>1093</v>
      </c>
      <c r="G470">
        <v>1295</v>
      </c>
      <c r="H470">
        <v>1406</v>
      </c>
      <c r="I470">
        <v>623</v>
      </c>
      <c r="J470">
        <v>3868</v>
      </c>
      <c r="K470">
        <v>1605</v>
      </c>
      <c r="L470">
        <v>393</v>
      </c>
      <c r="M470">
        <v>826</v>
      </c>
      <c r="N470">
        <v>2263</v>
      </c>
      <c r="O470">
        <v>2165</v>
      </c>
      <c r="AF470">
        <v>38</v>
      </c>
      <c r="AH470">
        <v>0</v>
      </c>
      <c r="AI470">
        <v>7</v>
      </c>
      <c r="AJ470">
        <v>1605</v>
      </c>
    </row>
    <row r="471" spans="1:36" hidden="1" x14ac:dyDescent="0.25">
      <c r="A471" t="s">
        <v>463</v>
      </c>
      <c r="B471" t="s">
        <v>223</v>
      </c>
      <c r="C471">
        <v>2435</v>
      </c>
      <c r="D471">
        <v>27</v>
      </c>
      <c r="E471">
        <v>24</v>
      </c>
      <c r="F471">
        <v>1120</v>
      </c>
      <c r="G471">
        <v>1241</v>
      </c>
      <c r="H471">
        <v>226</v>
      </c>
      <c r="I471">
        <v>20</v>
      </c>
      <c r="J471">
        <v>2661</v>
      </c>
      <c r="K471">
        <v>926</v>
      </c>
      <c r="L471">
        <v>423</v>
      </c>
      <c r="M471">
        <v>282</v>
      </c>
      <c r="N471">
        <v>1735</v>
      </c>
      <c r="O471">
        <v>1650</v>
      </c>
      <c r="AF471">
        <v>33</v>
      </c>
      <c r="AH471">
        <v>0</v>
      </c>
      <c r="AI471">
        <v>0</v>
      </c>
      <c r="AJ471">
        <v>926</v>
      </c>
    </row>
    <row r="472" spans="1:36" hidden="1" x14ac:dyDescent="0.25">
      <c r="A472" t="s">
        <v>454</v>
      </c>
      <c r="B472" t="s">
        <v>226</v>
      </c>
      <c r="C472">
        <v>25309</v>
      </c>
      <c r="D472">
        <v>2540</v>
      </c>
      <c r="E472">
        <v>1050</v>
      </c>
      <c r="F472">
        <v>3634</v>
      </c>
      <c r="G472">
        <v>17348</v>
      </c>
      <c r="H472">
        <v>3293</v>
      </c>
      <c r="I472">
        <v>146</v>
      </c>
      <c r="J472">
        <v>28602</v>
      </c>
      <c r="K472">
        <v>15074</v>
      </c>
      <c r="L472">
        <v>2402</v>
      </c>
      <c r="M472">
        <v>3705</v>
      </c>
      <c r="N472">
        <v>13528</v>
      </c>
      <c r="O472">
        <v>3848</v>
      </c>
      <c r="AF472">
        <v>1132</v>
      </c>
      <c r="AH472">
        <v>0</v>
      </c>
      <c r="AI472">
        <v>4145</v>
      </c>
      <c r="AJ472">
        <v>15074</v>
      </c>
    </row>
    <row r="473" spans="1:36" hidden="1" x14ac:dyDescent="0.25">
      <c r="A473" t="s">
        <v>455</v>
      </c>
      <c r="B473" t="s">
        <v>226</v>
      </c>
      <c r="C473">
        <v>24432</v>
      </c>
      <c r="D473">
        <v>2677</v>
      </c>
      <c r="E473">
        <v>830</v>
      </c>
      <c r="F473">
        <v>3427</v>
      </c>
      <c r="G473">
        <v>16800</v>
      </c>
      <c r="H473">
        <v>3261</v>
      </c>
      <c r="I473">
        <v>144</v>
      </c>
      <c r="J473">
        <v>27693</v>
      </c>
      <c r="K473">
        <v>14560</v>
      </c>
      <c r="L473">
        <v>2325</v>
      </c>
      <c r="M473">
        <v>3337</v>
      </c>
      <c r="N473">
        <v>13134</v>
      </c>
      <c r="O473">
        <v>3841</v>
      </c>
      <c r="AF473">
        <v>1842</v>
      </c>
      <c r="AH473">
        <v>0</v>
      </c>
      <c r="AI473">
        <v>4047</v>
      </c>
      <c r="AJ473">
        <v>14560</v>
      </c>
    </row>
    <row r="474" spans="1:36" hidden="1" x14ac:dyDescent="0.25">
      <c r="A474" t="s">
        <v>456</v>
      </c>
      <c r="B474" t="s">
        <v>226</v>
      </c>
      <c r="C474">
        <v>23705</v>
      </c>
      <c r="D474">
        <v>2320</v>
      </c>
      <c r="E474">
        <v>1172</v>
      </c>
      <c r="F474">
        <v>3377</v>
      </c>
      <c r="G474">
        <v>16152</v>
      </c>
      <c r="H474">
        <v>3143</v>
      </c>
      <c r="I474">
        <v>150</v>
      </c>
      <c r="J474">
        <v>26849</v>
      </c>
      <c r="K474">
        <v>13698</v>
      </c>
      <c r="L474">
        <v>1412</v>
      </c>
      <c r="M474">
        <v>3635</v>
      </c>
      <c r="N474">
        <v>13151</v>
      </c>
      <c r="O474">
        <v>3841</v>
      </c>
      <c r="AF474">
        <v>1528</v>
      </c>
      <c r="AH474">
        <v>0</v>
      </c>
      <c r="AI474">
        <v>4131</v>
      </c>
      <c r="AJ474">
        <v>13698</v>
      </c>
    </row>
    <row r="475" spans="1:36" hidden="1" x14ac:dyDescent="0.25">
      <c r="A475" t="s">
        <v>457</v>
      </c>
      <c r="B475" t="s">
        <v>226</v>
      </c>
      <c r="C475">
        <v>23804</v>
      </c>
      <c r="D475">
        <v>3426</v>
      </c>
      <c r="E475">
        <v>855</v>
      </c>
      <c r="F475">
        <v>3277</v>
      </c>
      <c r="G475">
        <v>15612</v>
      </c>
      <c r="H475">
        <v>3460</v>
      </c>
      <c r="I475">
        <v>152</v>
      </c>
      <c r="J475">
        <v>27264</v>
      </c>
      <c r="K475">
        <v>14209</v>
      </c>
      <c r="L475">
        <v>1817</v>
      </c>
      <c r="M475">
        <v>3788</v>
      </c>
      <c r="N475">
        <v>13055</v>
      </c>
      <c r="O475">
        <v>3841</v>
      </c>
      <c r="AF475">
        <v>1470</v>
      </c>
      <c r="AH475">
        <v>0</v>
      </c>
      <c r="AI475">
        <v>4111</v>
      </c>
      <c r="AJ475">
        <v>14209</v>
      </c>
    </row>
    <row r="476" spans="1:36" hidden="1" x14ac:dyDescent="0.25">
      <c r="A476" t="s">
        <v>458</v>
      </c>
      <c r="B476" t="s">
        <v>226</v>
      </c>
      <c r="C476">
        <v>23489</v>
      </c>
      <c r="D476">
        <v>3773</v>
      </c>
      <c r="E476">
        <v>987</v>
      </c>
      <c r="F476">
        <v>3570</v>
      </c>
      <c r="G476">
        <v>14828</v>
      </c>
      <c r="H476">
        <v>3599</v>
      </c>
      <c r="I476">
        <v>154</v>
      </c>
      <c r="J476">
        <v>27088</v>
      </c>
      <c r="K476">
        <v>13773</v>
      </c>
      <c r="L476">
        <v>1804</v>
      </c>
      <c r="M476">
        <v>3375</v>
      </c>
      <c r="N476">
        <v>13315</v>
      </c>
      <c r="O476">
        <v>3841</v>
      </c>
      <c r="AF476">
        <v>1362</v>
      </c>
      <c r="AH476">
        <v>0</v>
      </c>
      <c r="AI476">
        <v>4325</v>
      </c>
      <c r="AJ476">
        <v>13773</v>
      </c>
    </row>
    <row r="477" spans="1:36" hidden="1" x14ac:dyDescent="0.25">
      <c r="A477" t="s">
        <v>459</v>
      </c>
      <c r="B477" t="s">
        <v>226</v>
      </c>
      <c r="C477">
        <v>23402</v>
      </c>
      <c r="D477">
        <v>3902</v>
      </c>
      <c r="E477">
        <v>276</v>
      </c>
      <c r="F477">
        <v>2556</v>
      </c>
      <c r="G477">
        <v>16105</v>
      </c>
      <c r="H477">
        <v>2124</v>
      </c>
      <c r="I477">
        <v>71</v>
      </c>
      <c r="J477">
        <v>25526</v>
      </c>
      <c r="K477">
        <v>12604</v>
      </c>
      <c r="L477">
        <v>1652</v>
      </c>
      <c r="M477">
        <v>2943</v>
      </c>
      <c r="N477">
        <v>12921</v>
      </c>
      <c r="O477">
        <v>3829</v>
      </c>
      <c r="AF477">
        <v>868</v>
      </c>
      <c r="AH477">
        <v>0</v>
      </c>
      <c r="AI477">
        <v>4265</v>
      </c>
      <c r="AJ477">
        <v>12604</v>
      </c>
    </row>
    <row r="478" spans="1:36" hidden="1" x14ac:dyDescent="0.25">
      <c r="A478" t="s">
        <v>460</v>
      </c>
      <c r="B478" t="s">
        <v>226</v>
      </c>
      <c r="C478">
        <v>22929</v>
      </c>
      <c r="D478">
        <v>3715</v>
      </c>
      <c r="E478">
        <v>225</v>
      </c>
      <c r="F478">
        <v>2480</v>
      </c>
      <c r="G478">
        <v>16027</v>
      </c>
      <c r="H478">
        <v>1913</v>
      </c>
      <c r="I478">
        <v>71</v>
      </c>
      <c r="J478">
        <v>24842</v>
      </c>
      <c r="K478">
        <v>12070</v>
      </c>
      <c r="L478">
        <v>1626</v>
      </c>
      <c r="M478">
        <v>2815</v>
      </c>
      <c r="N478">
        <v>12772</v>
      </c>
      <c r="O478">
        <v>3829</v>
      </c>
      <c r="AF478">
        <v>700</v>
      </c>
      <c r="AH478">
        <v>0</v>
      </c>
      <c r="AI478">
        <v>4123</v>
      </c>
      <c r="AJ478">
        <v>12070</v>
      </c>
    </row>
    <row r="479" spans="1:36" hidden="1" x14ac:dyDescent="0.25">
      <c r="A479" t="s">
        <v>461</v>
      </c>
      <c r="B479" t="s">
        <v>226</v>
      </c>
      <c r="C479">
        <v>21491</v>
      </c>
      <c r="D479">
        <v>2884</v>
      </c>
      <c r="E479">
        <v>157</v>
      </c>
      <c r="F479">
        <v>2094</v>
      </c>
      <c r="G479">
        <v>15877</v>
      </c>
      <c r="H479">
        <v>1941</v>
      </c>
      <c r="I479">
        <v>75</v>
      </c>
      <c r="J479">
        <v>23432</v>
      </c>
      <c r="K479">
        <v>10492</v>
      </c>
      <c r="L479">
        <v>878</v>
      </c>
      <c r="M479">
        <v>2341</v>
      </c>
      <c r="N479">
        <v>12940</v>
      </c>
      <c r="O479">
        <v>3829</v>
      </c>
      <c r="AF479">
        <v>971</v>
      </c>
      <c r="AH479">
        <v>0</v>
      </c>
      <c r="AI479">
        <v>4135</v>
      </c>
      <c r="AJ479">
        <v>10492</v>
      </c>
    </row>
    <row r="480" spans="1:36" hidden="1" x14ac:dyDescent="0.25">
      <c r="A480" t="s">
        <v>462</v>
      </c>
      <c r="B480" t="s">
        <v>226</v>
      </c>
      <c r="C480">
        <v>21616</v>
      </c>
      <c r="D480">
        <v>3112</v>
      </c>
      <c r="E480">
        <v>744</v>
      </c>
      <c r="F480">
        <v>2019</v>
      </c>
      <c r="G480">
        <v>15490</v>
      </c>
      <c r="H480">
        <v>2101</v>
      </c>
      <c r="I480">
        <v>78</v>
      </c>
      <c r="J480">
        <v>23717</v>
      </c>
      <c r="K480">
        <v>10122</v>
      </c>
      <c r="L480">
        <v>1293</v>
      </c>
      <c r="M480">
        <v>2315</v>
      </c>
      <c r="N480">
        <v>13595</v>
      </c>
      <c r="O480">
        <v>3829</v>
      </c>
      <c r="AF480">
        <v>610</v>
      </c>
      <c r="AH480">
        <v>0</v>
      </c>
      <c r="AI480">
        <v>4666</v>
      </c>
      <c r="AJ480">
        <v>10122</v>
      </c>
    </row>
    <row r="481" spans="1:36" hidden="1" x14ac:dyDescent="0.25">
      <c r="A481" t="s">
        <v>463</v>
      </c>
      <c r="B481" t="s">
        <v>226</v>
      </c>
      <c r="C481">
        <v>22149</v>
      </c>
      <c r="D481">
        <v>896</v>
      </c>
      <c r="E481">
        <v>1358</v>
      </c>
      <c r="F481">
        <v>1921</v>
      </c>
      <c r="G481">
        <v>17655</v>
      </c>
      <c r="H481">
        <v>1967</v>
      </c>
      <c r="I481">
        <v>80</v>
      </c>
      <c r="J481">
        <v>24116</v>
      </c>
      <c r="K481">
        <v>11107</v>
      </c>
      <c r="L481">
        <v>1316</v>
      </c>
      <c r="M481">
        <v>2684</v>
      </c>
      <c r="N481">
        <v>13009</v>
      </c>
      <c r="O481">
        <v>3453</v>
      </c>
      <c r="AF481">
        <v>260</v>
      </c>
      <c r="AH481">
        <v>0</v>
      </c>
      <c r="AI481">
        <v>4240</v>
      </c>
      <c r="AJ481">
        <v>11107</v>
      </c>
    </row>
    <row r="482" spans="1:36" hidden="1" x14ac:dyDescent="0.25">
      <c r="A482" t="s">
        <v>454</v>
      </c>
      <c r="B482" t="s">
        <v>229</v>
      </c>
      <c r="C482">
        <v>16918</v>
      </c>
      <c r="D482">
        <v>505</v>
      </c>
      <c r="E482">
        <v>15</v>
      </c>
      <c r="F482">
        <v>4117</v>
      </c>
      <c r="G482">
        <v>12200</v>
      </c>
      <c r="H482">
        <v>4151</v>
      </c>
      <c r="I482">
        <v>27</v>
      </c>
      <c r="J482">
        <v>21070</v>
      </c>
      <c r="K482">
        <v>11491</v>
      </c>
      <c r="L482">
        <v>815</v>
      </c>
      <c r="M482">
        <v>2290</v>
      </c>
      <c r="N482">
        <v>9579</v>
      </c>
      <c r="O482">
        <v>7388</v>
      </c>
      <c r="AF482">
        <v>3182</v>
      </c>
      <c r="AH482">
        <v>0</v>
      </c>
      <c r="AI482">
        <v>58</v>
      </c>
      <c r="AJ482">
        <v>11491</v>
      </c>
    </row>
    <row r="483" spans="1:36" hidden="1" x14ac:dyDescent="0.25">
      <c r="A483" t="s">
        <v>455</v>
      </c>
      <c r="B483" t="s">
        <v>229</v>
      </c>
      <c r="C483">
        <v>16504</v>
      </c>
      <c r="D483">
        <v>53</v>
      </c>
      <c r="E483">
        <v>15</v>
      </c>
      <c r="F483">
        <v>4199</v>
      </c>
      <c r="G483">
        <v>12158</v>
      </c>
      <c r="H483">
        <v>4086</v>
      </c>
      <c r="I483">
        <v>30</v>
      </c>
      <c r="J483">
        <v>20591</v>
      </c>
      <c r="K483">
        <v>11968</v>
      </c>
      <c r="L483">
        <v>1552</v>
      </c>
      <c r="M483">
        <v>1814</v>
      </c>
      <c r="N483">
        <v>8623</v>
      </c>
      <c r="O483">
        <v>6716</v>
      </c>
      <c r="AF483">
        <v>7142</v>
      </c>
      <c r="AH483">
        <v>0</v>
      </c>
      <c r="AI483">
        <v>54</v>
      </c>
      <c r="AJ483">
        <v>11968</v>
      </c>
    </row>
    <row r="484" spans="1:36" hidden="1" x14ac:dyDescent="0.25">
      <c r="A484" t="s">
        <v>456</v>
      </c>
      <c r="B484" t="s">
        <v>229</v>
      </c>
      <c r="C484">
        <v>16554</v>
      </c>
      <c r="D484">
        <v>214</v>
      </c>
      <c r="E484">
        <v>15</v>
      </c>
      <c r="F484">
        <v>4073</v>
      </c>
      <c r="G484">
        <v>12171</v>
      </c>
      <c r="H484">
        <v>4079</v>
      </c>
      <c r="I484">
        <v>32</v>
      </c>
      <c r="J484">
        <v>20633</v>
      </c>
      <c r="K484">
        <v>12111</v>
      </c>
      <c r="L484">
        <v>2132</v>
      </c>
      <c r="M484">
        <v>1757</v>
      </c>
      <c r="N484">
        <v>8522</v>
      </c>
      <c r="O484">
        <v>6716</v>
      </c>
      <c r="AF484">
        <v>6412</v>
      </c>
      <c r="AH484">
        <v>0</v>
      </c>
      <c r="AI484">
        <v>54</v>
      </c>
      <c r="AJ484">
        <v>12111</v>
      </c>
    </row>
    <row r="485" spans="1:36" hidden="1" x14ac:dyDescent="0.25">
      <c r="A485" t="s">
        <v>457</v>
      </c>
      <c r="B485" t="s">
        <v>229</v>
      </c>
      <c r="C485">
        <v>17045</v>
      </c>
      <c r="D485">
        <v>218</v>
      </c>
      <c r="E485">
        <v>15</v>
      </c>
      <c r="F485">
        <v>4597</v>
      </c>
      <c r="G485">
        <v>12132</v>
      </c>
      <c r="H485">
        <v>4714</v>
      </c>
      <c r="I485">
        <v>35</v>
      </c>
      <c r="J485">
        <v>21759</v>
      </c>
      <c r="K485">
        <v>13511</v>
      </c>
      <c r="L485">
        <v>2347</v>
      </c>
      <c r="M485">
        <v>1130</v>
      </c>
      <c r="N485">
        <v>8248</v>
      </c>
      <c r="O485">
        <v>6716</v>
      </c>
      <c r="AF485">
        <v>6869</v>
      </c>
      <c r="AH485">
        <v>0</v>
      </c>
      <c r="AI485">
        <v>54</v>
      </c>
      <c r="AJ485">
        <v>13511</v>
      </c>
    </row>
    <row r="486" spans="1:36" hidden="1" x14ac:dyDescent="0.25">
      <c r="A486" t="s">
        <v>458</v>
      </c>
      <c r="B486" t="s">
        <v>229</v>
      </c>
      <c r="C486">
        <v>18218</v>
      </c>
      <c r="D486">
        <v>262</v>
      </c>
      <c r="E486">
        <v>9</v>
      </c>
      <c r="F486">
        <v>5650</v>
      </c>
      <c r="G486">
        <v>12131</v>
      </c>
      <c r="H486">
        <v>4627</v>
      </c>
      <c r="I486">
        <v>38</v>
      </c>
      <c r="J486">
        <v>22845</v>
      </c>
      <c r="K486">
        <v>13576</v>
      </c>
      <c r="L486">
        <v>2668</v>
      </c>
      <c r="M486">
        <v>1772</v>
      </c>
      <c r="N486">
        <v>9270</v>
      </c>
      <c r="O486">
        <v>6716</v>
      </c>
      <c r="AF486">
        <v>5796</v>
      </c>
      <c r="AH486">
        <v>0</v>
      </c>
      <c r="AI486">
        <v>1111</v>
      </c>
      <c r="AJ486">
        <v>13576</v>
      </c>
    </row>
    <row r="487" spans="1:36" hidden="1" x14ac:dyDescent="0.25">
      <c r="A487" t="s">
        <v>459</v>
      </c>
      <c r="B487" t="s">
        <v>229</v>
      </c>
      <c r="C487">
        <v>21299</v>
      </c>
      <c r="D487">
        <v>51</v>
      </c>
      <c r="E487">
        <v>22</v>
      </c>
      <c r="F487">
        <v>7615</v>
      </c>
      <c r="G487">
        <v>13378</v>
      </c>
      <c r="H487">
        <v>4499</v>
      </c>
      <c r="I487">
        <v>41</v>
      </c>
      <c r="J487">
        <v>25797</v>
      </c>
      <c r="K487">
        <v>15396</v>
      </c>
      <c r="L487">
        <v>2081</v>
      </c>
      <c r="M487">
        <v>3184</v>
      </c>
      <c r="N487">
        <v>10402</v>
      </c>
      <c r="O487">
        <v>6716</v>
      </c>
      <c r="AF487">
        <v>5741</v>
      </c>
      <c r="AH487">
        <v>0</v>
      </c>
      <c r="AI487">
        <v>1975</v>
      </c>
      <c r="AJ487">
        <v>15396</v>
      </c>
    </row>
    <row r="488" spans="1:36" hidden="1" x14ac:dyDescent="0.25">
      <c r="A488" t="s">
        <v>460</v>
      </c>
      <c r="B488" t="s">
        <v>229</v>
      </c>
      <c r="C488">
        <v>19287</v>
      </c>
      <c r="D488">
        <v>599</v>
      </c>
      <c r="E488">
        <v>22</v>
      </c>
      <c r="F488">
        <v>5383</v>
      </c>
      <c r="G488">
        <v>13107</v>
      </c>
      <c r="H488">
        <v>4231</v>
      </c>
      <c r="I488">
        <v>137</v>
      </c>
      <c r="J488">
        <v>23518</v>
      </c>
      <c r="K488">
        <v>14721</v>
      </c>
      <c r="L488">
        <v>1497</v>
      </c>
      <c r="M488">
        <v>3345</v>
      </c>
      <c r="N488">
        <v>8797</v>
      </c>
      <c r="O488">
        <v>6716</v>
      </c>
      <c r="AF488">
        <v>5811</v>
      </c>
      <c r="AH488">
        <v>0</v>
      </c>
      <c r="AI488">
        <v>1086</v>
      </c>
      <c r="AJ488">
        <v>14721</v>
      </c>
    </row>
    <row r="489" spans="1:36" hidden="1" x14ac:dyDescent="0.25">
      <c r="A489" t="s">
        <v>461</v>
      </c>
      <c r="B489" t="s">
        <v>229</v>
      </c>
      <c r="C489">
        <v>16079</v>
      </c>
      <c r="D489">
        <v>350</v>
      </c>
      <c r="E489">
        <v>22</v>
      </c>
      <c r="F489">
        <v>3369</v>
      </c>
      <c r="G489">
        <v>12225</v>
      </c>
      <c r="H489">
        <v>5456</v>
      </c>
      <c r="I489">
        <v>137</v>
      </c>
      <c r="J489">
        <v>21536</v>
      </c>
      <c r="K489">
        <v>13147</v>
      </c>
      <c r="L489">
        <v>1223</v>
      </c>
      <c r="M489">
        <v>3593</v>
      </c>
      <c r="N489">
        <v>8388</v>
      </c>
      <c r="O489">
        <v>4928</v>
      </c>
      <c r="AF489">
        <v>5612</v>
      </c>
      <c r="AH489">
        <v>0</v>
      </c>
      <c r="AI489">
        <v>1088</v>
      </c>
      <c r="AJ489">
        <v>13147</v>
      </c>
    </row>
    <row r="490" spans="1:36" hidden="1" x14ac:dyDescent="0.25">
      <c r="A490" t="s">
        <v>462</v>
      </c>
      <c r="B490" t="s">
        <v>229</v>
      </c>
      <c r="C490">
        <v>15337</v>
      </c>
      <c r="D490">
        <v>494</v>
      </c>
      <c r="E490">
        <v>22</v>
      </c>
      <c r="F490">
        <v>2533</v>
      </c>
      <c r="G490">
        <v>12192</v>
      </c>
      <c r="H490">
        <v>5215</v>
      </c>
      <c r="I490">
        <v>140</v>
      </c>
      <c r="J490">
        <v>20552</v>
      </c>
      <c r="K490">
        <v>12407</v>
      </c>
      <c r="L490">
        <v>807</v>
      </c>
      <c r="M490">
        <v>2620</v>
      </c>
      <c r="N490">
        <v>8145</v>
      </c>
      <c r="O490">
        <v>4928</v>
      </c>
      <c r="AF490">
        <v>5672</v>
      </c>
      <c r="AH490">
        <v>0</v>
      </c>
      <c r="AI490">
        <v>1091</v>
      </c>
      <c r="AJ490">
        <v>12407</v>
      </c>
    </row>
    <row r="491" spans="1:36" hidden="1" x14ac:dyDescent="0.25">
      <c r="A491" t="s">
        <v>463</v>
      </c>
      <c r="B491" t="s">
        <v>229</v>
      </c>
      <c r="C491">
        <v>15416</v>
      </c>
      <c r="D491">
        <v>290</v>
      </c>
      <c r="E491">
        <v>24</v>
      </c>
      <c r="F491">
        <v>3120</v>
      </c>
      <c r="G491">
        <v>11921</v>
      </c>
      <c r="H491">
        <v>4260</v>
      </c>
      <c r="I491">
        <v>132</v>
      </c>
      <c r="J491">
        <v>19676</v>
      </c>
      <c r="K491">
        <v>11914</v>
      </c>
      <c r="L491">
        <v>507</v>
      </c>
      <c r="M491">
        <v>1641</v>
      </c>
      <c r="N491">
        <v>7762</v>
      </c>
      <c r="O491">
        <v>4868</v>
      </c>
      <c r="AF491">
        <v>1068</v>
      </c>
      <c r="AH491">
        <v>0</v>
      </c>
      <c r="AI491">
        <v>1577</v>
      </c>
      <c r="AJ491">
        <v>11914</v>
      </c>
    </row>
    <row r="492" spans="1:36" hidden="1" x14ac:dyDescent="0.25">
      <c r="A492" t="s">
        <v>454</v>
      </c>
      <c r="B492" t="s">
        <v>232</v>
      </c>
      <c r="C492">
        <v>2064</v>
      </c>
      <c r="D492">
        <v>222</v>
      </c>
      <c r="E492">
        <v>30</v>
      </c>
      <c r="F492">
        <v>67</v>
      </c>
      <c r="G492">
        <v>1621</v>
      </c>
      <c r="H492">
        <v>4897</v>
      </c>
      <c r="I492">
        <v>791</v>
      </c>
      <c r="J492">
        <v>6961</v>
      </c>
      <c r="K492">
        <v>5224</v>
      </c>
      <c r="L492">
        <v>624</v>
      </c>
      <c r="M492">
        <v>2044</v>
      </c>
      <c r="N492">
        <v>1737</v>
      </c>
      <c r="O492">
        <v>1200</v>
      </c>
      <c r="AF492">
        <v>413</v>
      </c>
      <c r="AH492">
        <v>0</v>
      </c>
      <c r="AI492">
        <v>0</v>
      </c>
      <c r="AJ492">
        <v>5224</v>
      </c>
    </row>
    <row r="493" spans="1:36" hidden="1" x14ac:dyDescent="0.25">
      <c r="A493" t="s">
        <v>455</v>
      </c>
      <c r="B493" t="s">
        <v>232</v>
      </c>
      <c r="C493">
        <v>1697</v>
      </c>
      <c r="D493">
        <v>184</v>
      </c>
      <c r="E493">
        <v>30</v>
      </c>
      <c r="F493">
        <v>62</v>
      </c>
      <c r="G493">
        <v>1373</v>
      </c>
      <c r="H493">
        <v>4707</v>
      </c>
      <c r="I493">
        <v>645</v>
      </c>
      <c r="J493">
        <v>6404</v>
      </c>
      <c r="K493">
        <v>4723</v>
      </c>
      <c r="L493">
        <v>453</v>
      </c>
      <c r="M493">
        <v>1920</v>
      </c>
      <c r="N493">
        <v>1681</v>
      </c>
      <c r="O493">
        <v>1200</v>
      </c>
      <c r="AF493">
        <v>332</v>
      </c>
      <c r="AH493">
        <v>0</v>
      </c>
      <c r="AI493">
        <v>0</v>
      </c>
      <c r="AJ493">
        <v>4723</v>
      </c>
    </row>
    <row r="494" spans="1:36" hidden="1" x14ac:dyDescent="0.25">
      <c r="A494" t="s">
        <v>456</v>
      </c>
      <c r="B494" t="s">
        <v>232</v>
      </c>
      <c r="C494">
        <v>1670</v>
      </c>
      <c r="D494">
        <v>162</v>
      </c>
      <c r="E494">
        <v>30</v>
      </c>
      <c r="F494">
        <v>59</v>
      </c>
      <c r="G494">
        <v>1367</v>
      </c>
      <c r="H494">
        <v>4676</v>
      </c>
      <c r="I494">
        <v>654</v>
      </c>
      <c r="J494">
        <v>6346</v>
      </c>
      <c r="K494">
        <v>4720</v>
      </c>
      <c r="L494">
        <v>500</v>
      </c>
      <c r="M494">
        <v>1913</v>
      </c>
      <c r="N494">
        <v>1626</v>
      </c>
      <c r="O494">
        <v>1000</v>
      </c>
      <c r="AF494">
        <v>304</v>
      </c>
      <c r="AH494">
        <v>0</v>
      </c>
      <c r="AI494">
        <v>0</v>
      </c>
      <c r="AJ494">
        <v>4720</v>
      </c>
    </row>
    <row r="495" spans="1:36" hidden="1" x14ac:dyDescent="0.25">
      <c r="A495" t="s">
        <v>457</v>
      </c>
      <c r="B495" t="s">
        <v>232</v>
      </c>
      <c r="C495">
        <v>1680</v>
      </c>
      <c r="D495">
        <v>201</v>
      </c>
      <c r="E495">
        <v>30</v>
      </c>
      <c r="F495">
        <v>58</v>
      </c>
      <c r="G495">
        <v>1345</v>
      </c>
      <c r="H495">
        <v>4621</v>
      </c>
      <c r="I495">
        <v>662</v>
      </c>
      <c r="J495">
        <v>6302</v>
      </c>
      <c r="K495">
        <v>4756</v>
      </c>
      <c r="L495">
        <v>315</v>
      </c>
      <c r="M495">
        <v>2161</v>
      </c>
      <c r="N495">
        <v>1546</v>
      </c>
      <c r="O495">
        <v>1000</v>
      </c>
      <c r="AF495">
        <v>285</v>
      </c>
      <c r="AH495">
        <v>0</v>
      </c>
      <c r="AI495">
        <v>0</v>
      </c>
      <c r="AJ495">
        <v>4756</v>
      </c>
    </row>
    <row r="496" spans="1:36" hidden="1" x14ac:dyDescent="0.25">
      <c r="A496" t="s">
        <v>458</v>
      </c>
      <c r="B496" t="s">
        <v>232</v>
      </c>
      <c r="C496">
        <v>1735</v>
      </c>
      <c r="D496">
        <v>266</v>
      </c>
      <c r="E496">
        <v>40</v>
      </c>
      <c r="F496">
        <v>40</v>
      </c>
      <c r="G496">
        <v>1343</v>
      </c>
      <c r="H496">
        <v>4600</v>
      </c>
      <c r="I496">
        <v>669</v>
      </c>
      <c r="J496">
        <v>6335</v>
      </c>
      <c r="K496">
        <v>4801</v>
      </c>
      <c r="L496">
        <v>491</v>
      </c>
      <c r="M496">
        <v>2144</v>
      </c>
      <c r="N496">
        <v>1534</v>
      </c>
      <c r="O496">
        <v>1000</v>
      </c>
      <c r="AF496">
        <v>294</v>
      </c>
      <c r="AH496">
        <v>0</v>
      </c>
      <c r="AI496">
        <v>0</v>
      </c>
      <c r="AJ496">
        <v>4801</v>
      </c>
    </row>
    <row r="497" spans="1:36" hidden="1" x14ac:dyDescent="0.25">
      <c r="A497" t="s">
        <v>459</v>
      </c>
      <c r="B497" t="s">
        <v>232</v>
      </c>
      <c r="C497">
        <v>373</v>
      </c>
      <c r="D497">
        <v>252</v>
      </c>
      <c r="E497">
        <v>40</v>
      </c>
      <c r="F497">
        <v>36</v>
      </c>
      <c r="G497">
        <v>6</v>
      </c>
      <c r="H497">
        <v>5663</v>
      </c>
      <c r="I497">
        <v>305</v>
      </c>
      <c r="J497">
        <v>6036</v>
      </c>
      <c r="K497">
        <v>4539</v>
      </c>
      <c r="L497">
        <v>428</v>
      </c>
      <c r="M497">
        <v>1858</v>
      </c>
      <c r="N497">
        <v>1497</v>
      </c>
      <c r="O497">
        <v>1000</v>
      </c>
      <c r="AF497">
        <v>62</v>
      </c>
      <c r="AH497">
        <v>0</v>
      </c>
      <c r="AI497">
        <v>0</v>
      </c>
      <c r="AJ497">
        <v>4539</v>
      </c>
    </row>
    <row r="498" spans="1:36" hidden="1" x14ac:dyDescent="0.25">
      <c r="A498" t="s">
        <v>460</v>
      </c>
      <c r="B498" t="s">
        <v>232</v>
      </c>
      <c r="C498">
        <v>370</v>
      </c>
      <c r="D498">
        <v>254</v>
      </c>
      <c r="E498">
        <v>40</v>
      </c>
      <c r="F498">
        <v>32</v>
      </c>
      <c r="G498">
        <v>6</v>
      </c>
      <c r="H498">
        <v>5554</v>
      </c>
      <c r="I498">
        <v>306</v>
      </c>
      <c r="J498">
        <v>5924</v>
      </c>
      <c r="K498">
        <v>4451</v>
      </c>
      <c r="L498">
        <v>480</v>
      </c>
      <c r="M498">
        <v>1725</v>
      </c>
      <c r="N498">
        <v>1473</v>
      </c>
      <c r="O498">
        <v>1000</v>
      </c>
      <c r="AF498">
        <v>130</v>
      </c>
      <c r="AH498">
        <v>0</v>
      </c>
      <c r="AI498">
        <v>0</v>
      </c>
      <c r="AJ498">
        <v>4451</v>
      </c>
    </row>
    <row r="499" spans="1:36" hidden="1" x14ac:dyDescent="0.25">
      <c r="A499" t="s">
        <v>461</v>
      </c>
      <c r="B499" t="s">
        <v>232</v>
      </c>
      <c r="C499">
        <v>250</v>
      </c>
      <c r="D499">
        <v>105</v>
      </c>
      <c r="E499">
        <v>50</v>
      </c>
      <c r="F499">
        <v>51</v>
      </c>
      <c r="G499">
        <v>7</v>
      </c>
      <c r="H499">
        <v>5405</v>
      </c>
      <c r="I499">
        <v>307</v>
      </c>
      <c r="J499">
        <v>5656</v>
      </c>
      <c r="K499">
        <v>4243</v>
      </c>
      <c r="L499">
        <v>269</v>
      </c>
      <c r="M499">
        <v>1812</v>
      </c>
      <c r="N499">
        <v>1412</v>
      </c>
      <c r="O499">
        <v>1000</v>
      </c>
      <c r="AF499">
        <v>143</v>
      </c>
      <c r="AH499">
        <v>0</v>
      </c>
      <c r="AI499">
        <v>0</v>
      </c>
      <c r="AJ499">
        <v>4243</v>
      </c>
    </row>
    <row r="500" spans="1:36" hidden="1" x14ac:dyDescent="0.25">
      <c r="A500" t="s">
        <v>462</v>
      </c>
      <c r="B500" t="s">
        <v>232</v>
      </c>
      <c r="C500">
        <v>352</v>
      </c>
      <c r="D500">
        <v>199</v>
      </c>
      <c r="E500">
        <v>60</v>
      </c>
      <c r="F500">
        <v>52</v>
      </c>
      <c r="G500">
        <v>7</v>
      </c>
      <c r="H500">
        <v>5264</v>
      </c>
      <c r="I500">
        <v>307</v>
      </c>
      <c r="J500">
        <v>5616</v>
      </c>
      <c r="K500">
        <v>4151</v>
      </c>
      <c r="L500">
        <v>386</v>
      </c>
      <c r="M500">
        <v>1813</v>
      </c>
      <c r="N500">
        <v>1466</v>
      </c>
      <c r="O500">
        <v>1000</v>
      </c>
      <c r="AF500">
        <v>81</v>
      </c>
      <c r="AH500">
        <v>0</v>
      </c>
      <c r="AI500">
        <v>0</v>
      </c>
      <c r="AJ500">
        <v>4151</v>
      </c>
    </row>
    <row r="501" spans="1:36" hidden="1" x14ac:dyDescent="0.25">
      <c r="A501" t="s">
        <v>463</v>
      </c>
      <c r="B501" t="s">
        <v>232</v>
      </c>
      <c r="C501">
        <v>401</v>
      </c>
      <c r="D501">
        <v>223</v>
      </c>
      <c r="E501">
        <v>60</v>
      </c>
      <c r="F501">
        <v>83</v>
      </c>
      <c r="G501">
        <v>6</v>
      </c>
      <c r="H501">
        <v>5035</v>
      </c>
      <c r="I501">
        <v>308</v>
      </c>
      <c r="J501">
        <v>5435</v>
      </c>
      <c r="K501">
        <v>4038</v>
      </c>
      <c r="L501">
        <v>309</v>
      </c>
      <c r="M501">
        <v>1898</v>
      </c>
      <c r="N501">
        <v>1397</v>
      </c>
      <c r="O501">
        <v>1000</v>
      </c>
      <c r="AF501">
        <v>226</v>
      </c>
      <c r="AH501">
        <v>0</v>
      </c>
      <c r="AI501">
        <v>0</v>
      </c>
      <c r="AJ501">
        <v>4038</v>
      </c>
    </row>
    <row r="502" spans="1:36" hidden="1" x14ac:dyDescent="0.25">
      <c r="A502" t="s">
        <v>454</v>
      </c>
      <c r="B502" t="s">
        <v>235</v>
      </c>
      <c r="C502">
        <v>4756</v>
      </c>
      <c r="D502">
        <v>68</v>
      </c>
      <c r="E502">
        <v>24</v>
      </c>
      <c r="F502">
        <v>454</v>
      </c>
      <c r="G502">
        <v>4189</v>
      </c>
      <c r="H502">
        <v>2718</v>
      </c>
      <c r="I502">
        <v>228</v>
      </c>
      <c r="J502">
        <v>7475</v>
      </c>
      <c r="K502">
        <v>4716</v>
      </c>
      <c r="L502">
        <v>431</v>
      </c>
      <c r="M502">
        <v>1025</v>
      </c>
      <c r="N502">
        <v>2759</v>
      </c>
      <c r="O502">
        <v>1149</v>
      </c>
      <c r="AF502">
        <v>413</v>
      </c>
      <c r="AH502">
        <v>0</v>
      </c>
      <c r="AI502">
        <v>54</v>
      </c>
      <c r="AJ502">
        <v>4716</v>
      </c>
    </row>
    <row r="503" spans="1:36" hidden="1" x14ac:dyDescent="0.25">
      <c r="A503" t="s">
        <v>455</v>
      </c>
      <c r="B503" t="s">
        <v>235</v>
      </c>
      <c r="C503">
        <v>4267</v>
      </c>
      <c r="D503">
        <v>46</v>
      </c>
      <c r="E503">
        <v>37</v>
      </c>
      <c r="F503">
        <v>315</v>
      </c>
      <c r="G503">
        <v>3838</v>
      </c>
      <c r="H503">
        <v>2714</v>
      </c>
      <c r="I503">
        <v>200</v>
      </c>
      <c r="J503">
        <v>6981</v>
      </c>
      <c r="K503">
        <v>4303</v>
      </c>
      <c r="L503">
        <v>1131</v>
      </c>
      <c r="M503">
        <v>431</v>
      </c>
      <c r="N503">
        <v>2677</v>
      </c>
      <c r="O503">
        <v>1149</v>
      </c>
      <c r="AF503">
        <v>421</v>
      </c>
      <c r="AH503">
        <v>0</v>
      </c>
      <c r="AI503">
        <v>54</v>
      </c>
      <c r="AJ503">
        <v>4303</v>
      </c>
    </row>
    <row r="504" spans="1:36" hidden="1" x14ac:dyDescent="0.25">
      <c r="A504" t="s">
        <v>456</v>
      </c>
      <c r="B504" t="s">
        <v>235</v>
      </c>
      <c r="C504">
        <v>4218</v>
      </c>
      <c r="D504">
        <v>62</v>
      </c>
      <c r="E504">
        <v>52</v>
      </c>
      <c r="F504">
        <v>231</v>
      </c>
      <c r="G504">
        <v>3834</v>
      </c>
      <c r="H504">
        <v>2700</v>
      </c>
      <c r="I504">
        <v>201</v>
      </c>
      <c r="J504">
        <v>6918</v>
      </c>
      <c r="K504">
        <v>4276</v>
      </c>
      <c r="L504">
        <v>1147</v>
      </c>
      <c r="M504">
        <v>431</v>
      </c>
      <c r="N504">
        <v>2642</v>
      </c>
      <c r="O504">
        <v>1149</v>
      </c>
      <c r="AF504">
        <v>416</v>
      </c>
      <c r="AH504">
        <v>0</v>
      </c>
      <c r="AI504">
        <v>55</v>
      </c>
      <c r="AJ504">
        <v>4276</v>
      </c>
    </row>
    <row r="505" spans="1:36" hidden="1" x14ac:dyDescent="0.25">
      <c r="A505" t="s">
        <v>457</v>
      </c>
      <c r="B505" t="s">
        <v>235</v>
      </c>
      <c r="C505">
        <v>4071</v>
      </c>
      <c r="D505">
        <v>48</v>
      </c>
      <c r="E505">
        <v>36</v>
      </c>
      <c r="F505">
        <v>185</v>
      </c>
      <c r="G505">
        <v>3765</v>
      </c>
      <c r="H505">
        <v>2764</v>
      </c>
      <c r="I505">
        <v>203</v>
      </c>
      <c r="J505">
        <v>6835</v>
      </c>
      <c r="K505">
        <v>4250</v>
      </c>
      <c r="L505">
        <v>1141</v>
      </c>
      <c r="M505">
        <v>431</v>
      </c>
      <c r="N505">
        <v>2586</v>
      </c>
      <c r="O505">
        <v>1149</v>
      </c>
      <c r="AF505">
        <v>626</v>
      </c>
      <c r="AH505">
        <v>0</v>
      </c>
      <c r="AI505">
        <v>55</v>
      </c>
      <c r="AJ505">
        <v>4250</v>
      </c>
    </row>
    <row r="506" spans="1:36" hidden="1" x14ac:dyDescent="0.25">
      <c r="A506" t="s">
        <v>458</v>
      </c>
      <c r="B506" t="s">
        <v>235</v>
      </c>
      <c r="C506">
        <v>4065</v>
      </c>
      <c r="D506">
        <v>76</v>
      </c>
      <c r="E506">
        <v>32</v>
      </c>
      <c r="F506">
        <v>176</v>
      </c>
      <c r="G506">
        <v>3745</v>
      </c>
      <c r="H506">
        <v>2761</v>
      </c>
      <c r="I506">
        <v>205</v>
      </c>
      <c r="J506">
        <v>6826</v>
      </c>
      <c r="K506">
        <v>4252</v>
      </c>
      <c r="L506">
        <v>1177</v>
      </c>
      <c r="M506">
        <v>431</v>
      </c>
      <c r="N506">
        <v>2574</v>
      </c>
      <c r="O506">
        <v>1149</v>
      </c>
      <c r="AF506">
        <v>607</v>
      </c>
      <c r="AH506">
        <v>0</v>
      </c>
      <c r="AI506">
        <v>57</v>
      </c>
      <c r="AJ506">
        <v>4252</v>
      </c>
    </row>
    <row r="507" spans="1:36" hidden="1" x14ac:dyDescent="0.25">
      <c r="A507" t="s">
        <v>459</v>
      </c>
      <c r="B507" t="s">
        <v>235</v>
      </c>
      <c r="C507">
        <v>4031</v>
      </c>
      <c r="D507">
        <v>64</v>
      </c>
      <c r="E507">
        <v>77</v>
      </c>
      <c r="F507">
        <v>187</v>
      </c>
      <c r="G507">
        <v>3664</v>
      </c>
      <c r="H507">
        <v>2754</v>
      </c>
      <c r="I507">
        <v>207</v>
      </c>
      <c r="J507">
        <v>6785</v>
      </c>
      <c r="K507">
        <v>4307</v>
      </c>
      <c r="L507">
        <v>700</v>
      </c>
      <c r="M507">
        <v>862</v>
      </c>
      <c r="N507">
        <v>2478</v>
      </c>
      <c r="O507">
        <v>1149</v>
      </c>
      <c r="AF507">
        <v>799</v>
      </c>
      <c r="AH507">
        <v>0</v>
      </c>
      <c r="AI507">
        <v>57</v>
      </c>
      <c r="AJ507">
        <v>4307</v>
      </c>
    </row>
    <row r="508" spans="1:36" hidden="1" x14ac:dyDescent="0.25">
      <c r="A508" t="s">
        <v>460</v>
      </c>
      <c r="B508" t="s">
        <v>235</v>
      </c>
      <c r="C508">
        <v>4056</v>
      </c>
      <c r="D508">
        <v>111</v>
      </c>
      <c r="E508">
        <v>34</v>
      </c>
      <c r="F508">
        <v>188</v>
      </c>
      <c r="G508">
        <v>3687</v>
      </c>
      <c r="H508">
        <v>2684</v>
      </c>
      <c r="I508">
        <v>209</v>
      </c>
      <c r="J508">
        <v>6741</v>
      </c>
      <c r="K508">
        <v>4264</v>
      </c>
      <c r="L508">
        <v>700</v>
      </c>
      <c r="M508">
        <v>862</v>
      </c>
      <c r="N508">
        <v>2476</v>
      </c>
      <c r="O508">
        <v>1149</v>
      </c>
      <c r="AF508">
        <v>741</v>
      </c>
      <c r="AH508">
        <v>0</v>
      </c>
      <c r="AI508">
        <v>57</v>
      </c>
      <c r="AJ508">
        <v>4264</v>
      </c>
    </row>
    <row r="509" spans="1:36" hidden="1" x14ac:dyDescent="0.25">
      <c r="A509" t="s">
        <v>461</v>
      </c>
      <c r="B509" t="s">
        <v>235</v>
      </c>
      <c r="C509">
        <v>4040</v>
      </c>
      <c r="D509">
        <v>207</v>
      </c>
      <c r="E509">
        <v>39</v>
      </c>
      <c r="F509">
        <v>195</v>
      </c>
      <c r="G509">
        <v>3558</v>
      </c>
      <c r="H509">
        <v>2690</v>
      </c>
      <c r="I509">
        <v>210</v>
      </c>
      <c r="J509">
        <v>6730</v>
      </c>
      <c r="K509">
        <v>4519</v>
      </c>
      <c r="L509">
        <v>575</v>
      </c>
      <c r="M509">
        <v>862</v>
      </c>
      <c r="N509">
        <v>2211</v>
      </c>
      <c r="O509">
        <v>1149</v>
      </c>
      <c r="AF509">
        <v>1257</v>
      </c>
      <c r="AH509">
        <v>0</v>
      </c>
      <c r="AI509">
        <v>58</v>
      </c>
      <c r="AJ509">
        <v>4519</v>
      </c>
    </row>
    <row r="510" spans="1:36" hidden="1" x14ac:dyDescent="0.25">
      <c r="A510" t="s">
        <v>462</v>
      </c>
      <c r="B510" t="s">
        <v>235</v>
      </c>
      <c r="C510">
        <v>4231</v>
      </c>
      <c r="D510">
        <v>340</v>
      </c>
      <c r="E510">
        <v>37</v>
      </c>
      <c r="F510">
        <v>225</v>
      </c>
      <c r="G510">
        <v>3578</v>
      </c>
      <c r="H510">
        <v>2707</v>
      </c>
      <c r="I510">
        <v>212</v>
      </c>
      <c r="J510">
        <v>6938</v>
      </c>
      <c r="K510">
        <v>4761</v>
      </c>
      <c r="L510">
        <v>342</v>
      </c>
      <c r="M510">
        <v>862</v>
      </c>
      <c r="N510">
        <v>2177</v>
      </c>
      <c r="O510">
        <v>1149</v>
      </c>
      <c r="AF510">
        <v>1512</v>
      </c>
      <c r="AH510">
        <v>0</v>
      </c>
      <c r="AI510">
        <v>51</v>
      </c>
      <c r="AJ510">
        <v>4761</v>
      </c>
    </row>
    <row r="511" spans="1:36" hidden="1" x14ac:dyDescent="0.25">
      <c r="A511" t="s">
        <v>463</v>
      </c>
      <c r="B511" t="s">
        <v>235</v>
      </c>
      <c r="C511">
        <v>4309</v>
      </c>
      <c r="D511">
        <v>253</v>
      </c>
      <c r="E511">
        <v>25</v>
      </c>
      <c r="F511">
        <v>299</v>
      </c>
      <c r="G511">
        <v>3677</v>
      </c>
      <c r="H511">
        <v>2696</v>
      </c>
      <c r="I511">
        <v>214</v>
      </c>
      <c r="J511">
        <v>7005</v>
      </c>
      <c r="K511">
        <v>4824</v>
      </c>
      <c r="L511">
        <v>525</v>
      </c>
      <c r="M511">
        <v>0</v>
      </c>
      <c r="N511">
        <v>2181</v>
      </c>
      <c r="O511">
        <v>1149</v>
      </c>
      <c r="AF511">
        <v>2065</v>
      </c>
      <c r="AH511">
        <v>0</v>
      </c>
      <c r="AI511">
        <v>56</v>
      </c>
      <c r="AJ511">
        <v>4824</v>
      </c>
    </row>
    <row r="512" spans="1:36" hidden="1" x14ac:dyDescent="0.25">
      <c r="A512" t="s">
        <v>454</v>
      </c>
      <c r="B512" t="s">
        <v>238</v>
      </c>
      <c r="C512">
        <v>6131</v>
      </c>
      <c r="D512">
        <v>196</v>
      </c>
      <c r="E512">
        <v>0</v>
      </c>
      <c r="F512">
        <v>2181</v>
      </c>
      <c r="G512">
        <v>3701</v>
      </c>
      <c r="H512">
        <v>6402</v>
      </c>
      <c r="I512">
        <v>560</v>
      </c>
      <c r="J512">
        <v>12533</v>
      </c>
      <c r="K512">
        <v>8554</v>
      </c>
      <c r="L512">
        <v>1356</v>
      </c>
      <c r="M512">
        <v>3271</v>
      </c>
      <c r="N512">
        <v>3979</v>
      </c>
      <c r="O512">
        <v>2420</v>
      </c>
      <c r="AF512">
        <v>239</v>
      </c>
      <c r="AH512">
        <v>0</v>
      </c>
      <c r="AI512">
        <v>217</v>
      </c>
      <c r="AJ512">
        <v>8554</v>
      </c>
    </row>
    <row r="513" spans="1:36" hidden="1" x14ac:dyDescent="0.25">
      <c r="A513" t="s">
        <v>455</v>
      </c>
      <c r="B513" t="s">
        <v>238</v>
      </c>
      <c r="C513">
        <v>4447</v>
      </c>
      <c r="D513">
        <v>184</v>
      </c>
      <c r="E513">
        <v>2</v>
      </c>
      <c r="F513">
        <v>2164</v>
      </c>
      <c r="G513">
        <v>2041</v>
      </c>
      <c r="H513">
        <v>6374</v>
      </c>
      <c r="I513">
        <v>566</v>
      </c>
      <c r="J513">
        <v>10821</v>
      </c>
      <c r="K513">
        <v>6867</v>
      </c>
      <c r="L513">
        <v>1277</v>
      </c>
      <c r="M513">
        <v>2834</v>
      </c>
      <c r="N513">
        <v>3954</v>
      </c>
      <c r="O513">
        <v>2420</v>
      </c>
      <c r="AF513">
        <v>245</v>
      </c>
      <c r="AH513">
        <v>0</v>
      </c>
      <c r="AI513">
        <v>232</v>
      </c>
      <c r="AJ513">
        <v>6867</v>
      </c>
    </row>
    <row r="514" spans="1:36" hidden="1" x14ac:dyDescent="0.25">
      <c r="A514" t="s">
        <v>456</v>
      </c>
      <c r="B514" t="s">
        <v>238</v>
      </c>
      <c r="C514">
        <v>4657</v>
      </c>
      <c r="D514">
        <v>228</v>
      </c>
      <c r="E514">
        <v>22</v>
      </c>
      <c r="F514">
        <v>2369</v>
      </c>
      <c r="G514">
        <v>1981</v>
      </c>
      <c r="H514">
        <v>6343</v>
      </c>
      <c r="I514">
        <v>571</v>
      </c>
      <c r="J514">
        <v>11001</v>
      </c>
      <c r="K514">
        <v>7079</v>
      </c>
      <c r="L514">
        <v>1841</v>
      </c>
      <c r="M514">
        <v>2203</v>
      </c>
      <c r="N514">
        <v>3922</v>
      </c>
      <c r="O514">
        <v>2420</v>
      </c>
      <c r="AF514">
        <v>241</v>
      </c>
      <c r="AH514">
        <v>0</v>
      </c>
      <c r="AI514">
        <v>239</v>
      </c>
      <c r="AJ514">
        <v>7079</v>
      </c>
    </row>
    <row r="515" spans="1:36" hidden="1" x14ac:dyDescent="0.25">
      <c r="A515" t="s">
        <v>457</v>
      </c>
      <c r="B515" t="s">
        <v>238</v>
      </c>
      <c r="C515">
        <v>5455</v>
      </c>
      <c r="D515">
        <v>382</v>
      </c>
      <c r="E515">
        <v>57</v>
      </c>
      <c r="F515">
        <v>2945</v>
      </c>
      <c r="G515">
        <v>1987</v>
      </c>
      <c r="H515">
        <v>6042</v>
      </c>
      <c r="I515">
        <v>577</v>
      </c>
      <c r="J515">
        <v>11497</v>
      </c>
      <c r="K515">
        <v>7675</v>
      </c>
      <c r="L515">
        <v>1368</v>
      </c>
      <c r="M515">
        <v>2586</v>
      </c>
      <c r="N515">
        <v>3822</v>
      </c>
      <c r="O515">
        <v>2420</v>
      </c>
      <c r="AF515">
        <v>250</v>
      </c>
      <c r="AH515">
        <v>0</v>
      </c>
      <c r="AI515">
        <v>227</v>
      </c>
      <c r="AJ515">
        <v>7675</v>
      </c>
    </row>
    <row r="516" spans="1:36" hidden="1" x14ac:dyDescent="0.25">
      <c r="A516" t="s">
        <v>458</v>
      </c>
      <c r="B516" t="s">
        <v>238</v>
      </c>
      <c r="C516">
        <v>6560</v>
      </c>
      <c r="D516">
        <v>499</v>
      </c>
      <c r="E516">
        <v>31</v>
      </c>
      <c r="F516">
        <v>2295</v>
      </c>
      <c r="G516">
        <v>3667</v>
      </c>
      <c r="H516">
        <v>4413</v>
      </c>
      <c r="I516">
        <v>576</v>
      </c>
      <c r="J516">
        <v>10974</v>
      </c>
      <c r="K516">
        <v>7216</v>
      </c>
      <c r="L516">
        <v>795</v>
      </c>
      <c r="M516">
        <v>3172</v>
      </c>
      <c r="N516">
        <v>3758</v>
      </c>
      <c r="O516">
        <v>2420</v>
      </c>
      <c r="AF516">
        <v>238</v>
      </c>
      <c r="AH516">
        <v>0</v>
      </c>
      <c r="AI516">
        <v>292</v>
      </c>
      <c r="AJ516">
        <v>7216</v>
      </c>
    </row>
    <row r="517" spans="1:36" hidden="1" x14ac:dyDescent="0.25">
      <c r="A517" t="s">
        <v>459</v>
      </c>
      <c r="B517" t="s">
        <v>238</v>
      </c>
      <c r="C517">
        <v>7118</v>
      </c>
      <c r="D517">
        <v>299</v>
      </c>
      <c r="E517">
        <v>80</v>
      </c>
      <c r="F517">
        <v>2738</v>
      </c>
      <c r="G517">
        <v>3939</v>
      </c>
      <c r="H517">
        <v>3783</v>
      </c>
      <c r="I517">
        <v>569</v>
      </c>
      <c r="J517">
        <v>10901</v>
      </c>
      <c r="K517">
        <v>7258</v>
      </c>
      <c r="L517">
        <v>1070</v>
      </c>
      <c r="M517">
        <v>3153</v>
      </c>
      <c r="N517">
        <v>3643</v>
      </c>
      <c r="O517">
        <v>2200</v>
      </c>
      <c r="AF517">
        <v>309</v>
      </c>
      <c r="AH517">
        <v>0</v>
      </c>
      <c r="AI517">
        <v>292</v>
      </c>
      <c r="AJ517">
        <v>7258</v>
      </c>
    </row>
    <row r="518" spans="1:36" hidden="1" x14ac:dyDescent="0.25">
      <c r="A518" t="s">
        <v>460</v>
      </c>
      <c r="B518" t="s">
        <v>238</v>
      </c>
      <c r="C518">
        <v>7214</v>
      </c>
      <c r="D518">
        <v>283</v>
      </c>
      <c r="E518">
        <v>77</v>
      </c>
      <c r="F518">
        <v>2715</v>
      </c>
      <c r="G518">
        <v>4086</v>
      </c>
      <c r="H518">
        <v>3601</v>
      </c>
      <c r="I518">
        <v>575</v>
      </c>
      <c r="J518">
        <v>10814</v>
      </c>
      <c r="K518">
        <v>7254</v>
      </c>
      <c r="L518">
        <v>496</v>
      </c>
      <c r="M518">
        <v>3992</v>
      </c>
      <c r="N518">
        <v>3560</v>
      </c>
      <c r="O518">
        <v>2200</v>
      </c>
      <c r="AF518">
        <v>335</v>
      </c>
      <c r="AH518">
        <v>0</v>
      </c>
      <c r="AI518">
        <v>292</v>
      </c>
      <c r="AJ518">
        <v>7254</v>
      </c>
    </row>
    <row r="519" spans="1:36" hidden="1" x14ac:dyDescent="0.25">
      <c r="A519" t="s">
        <v>461</v>
      </c>
      <c r="B519" t="s">
        <v>238</v>
      </c>
      <c r="C519">
        <v>7085</v>
      </c>
      <c r="D519">
        <v>419</v>
      </c>
      <c r="E519">
        <v>0</v>
      </c>
      <c r="F519">
        <v>2518</v>
      </c>
      <c r="G519">
        <v>4092</v>
      </c>
      <c r="H519">
        <v>3057</v>
      </c>
      <c r="I519">
        <v>581</v>
      </c>
      <c r="J519">
        <v>10142</v>
      </c>
      <c r="K519">
        <v>6922</v>
      </c>
      <c r="L519">
        <v>671</v>
      </c>
      <c r="M519">
        <v>3728</v>
      </c>
      <c r="N519">
        <v>3220</v>
      </c>
      <c r="O519">
        <v>2200</v>
      </c>
      <c r="AF519">
        <v>291</v>
      </c>
      <c r="AH519">
        <v>0</v>
      </c>
      <c r="AI519">
        <v>162</v>
      </c>
      <c r="AJ519">
        <v>6922</v>
      </c>
    </row>
    <row r="520" spans="1:36" hidden="1" x14ac:dyDescent="0.25">
      <c r="A520" t="s">
        <v>462</v>
      </c>
      <c r="B520" t="s">
        <v>238</v>
      </c>
      <c r="C520">
        <v>6206</v>
      </c>
      <c r="D520">
        <v>1123</v>
      </c>
      <c r="E520">
        <v>0</v>
      </c>
      <c r="F520">
        <v>1965</v>
      </c>
      <c r="G520">
        <v>3014</v>
      </c>
      <c r="H520">
        <v>3668</v>
      </c>
      <c r="I520">
        <v>581</v>
      </c>
      <c r="J520">
        <v>9874</v>
      </c>
      <c r="K520">
        <v>6454</v>
      </c>
      <c r="L520">
        <v>1794</v>
      </c>
      <c r="M520">
        <v>1356</v>
      </c>
      <c r="N520">
        <v>3420</v>
      </c>
      <c r="O520">
        <v>2200</v>
      </c>
      <c r="AF520">
        <v>347</v>
      </c>
      <c r="AH520">
        <v>0</v>
      </c>
      <c r="AI520">
        <v>205</v>
      </c>
      <c r="AJ520">
        <v>6454</v>
      </c>
    </row>
    <row r="521" spans="1:36" hidden="1" x14ac:dyDescent="0.25">
      <c r="A521" t="s">
        <v>463</v>
      </c>
      <c r="B521" t="s">
        <v>238</v>
      </c>
      <c r="C521">
        <v>5454</v>
      </c>
      <c r="D521">
        <v>332</v>
      </c>
      <c r="E521">
        <v>0</v>
      </c>
      <c r="F521">
        <v>2590</v>
      </c>
      <c r="G521">
        <v>2215</v>
      </c>
      <c r="H521">
        <v>4318</v>
      </c>
      <c r="I521">
        <v>585</v>
      </c>
      <c r="J521">
        <v>9772</v>
      </c>
      <c r="K521">
        <v>6714</v>
      </c>
      <c r="L521">
        <v>1528</v>
      </c>
      <c r="M521">
        <v>1473</v>
      </c>
      <c r="N521">
        <v>3058</v>
      </c>
      <c r="O521">
        <v>2000</v>
      </c>
      <c r="AF521">
        <v>194</v>
      </c>
      <c r="AH521">
        <v>0</v>
      </c>
      <c r="AI521">
        <v>200</v>
      </c>
      <c r="AJ521">
        <v>6714</v>
      </c>
    </row>
    <row r="522" spans="1:36" hidden="1" x14ac:dyDescent="0.25">
      <c r="A522" t="s">
        <v>454</v>
      </c>
      <c r="B522" t="s">
        <v>241</v>
      </c>
      <c r="C522">
        <v>1458</v>
      </c>
      <c r="D522">
        <v>229</v>
      </c>
      <c r="E522">
        <v>233</v>
      </c>
      <c r="F522">
        <v>829</v>
      </c>
      <c r="G522">
        <v>127</v>
      </c>
      <c r="H522">
        <v>14674</v>
      </c>
      <c r="I522">
        <v>14068</v>
      </c>
      <c r="J522">
        <v>16132</v>
      </c>
      <c r="K522">
        <v>10365</v>
      </c>
      <c r="L522">
        <v>1415</v>
      </c>
      <c r="M522">
        <v>8682</v>
      </c>
      <c r="N522">
        <v>5767</v>
      </c>
      <c r="O522">
        <v>4054</v>
      </c>
      <c r="AF522">
        <v>10</v>
      </c>
      <c r="AH522">
        <v>0</v>
      </c>
      <c r="AI522">
        <v>1417</v>
      </c>
      <c r="AJ522">
        <v>10365</v>
      </c>
    </row>
    <row r="523" spans="1:36" hidden="1" x14ac:dyDescent="0.25">
      <c r="A523" t="s">
        <v>455</v>
      </c>
      <c r="B523" t="s">
        <v>241</v>
      </c>
      <c r="C523">
        <v>1518</v>
      </c>
      <c r="D523">
        <v>265</v>
      </c>
      <c r="E523">
        <v>223</v>
      </c>
      <c r="F523">
        <v>827</v>
      </c>
      <c r="G523">
        <v>154</v>
      </c>
      <c r="H523">
        <v>14818</v>
      </c>
      <c r="I523">
        <v>14251</v>
      </c>
      <c r="J523">
        <v>16336</v>
      </c>
      <c r="K523">
        <v>10662</v>
      </c>
      <c r="L523">
        <v>1188</v>
      </c>
      <c r="M523">
        <v>9008</v>
      </c>
      <c r="N523">
        <v>5673</v>
      </c>
      <c r="O523">
        <v>4054</v>
      </c>
      <c r="AF523">
        <v>51</v>
      </c>
      <c r="AH523">
        <v>0</v>
      </c>
      <c r="AI523">
        <v>1347</v>
      </c>
      <c r="AJ523">
        <v>10662</v>
      </c>
    </row>
    <row r="524" spans="1:36" hidden="1" x14ac:dyDescent="0.25">
      <c r="A524" t="s">
        <v>456</v>
      </c>
      <c r="B524" t="s">
        <v>241</v>
      </c>
      <c r="C524">
        <v>1387</v>
      </c>
      <c r="D524">
        <v>261</v>
      </c>
      <c r="E524">
        <v>236</v>
      </c>
      <c r="F524">
        <v>684</v>
      </c>
      <c r="G524">
        <v>154</v>
      </c>
      <c r="H524">
        <v>14943</v>
      </c>
      <c r="I524">
        <v>14385</v>
      </c>
      <c r="J524">
        <v>16329</v>
      </c>
      <c r="K524">
        <v>10618</v>
      </c>
      <c r="L524">
        <v>696</v>
      </c>
      <c r="M524">
        <v>9468</v>
      </c>
      <c r="N524">
        <v>5712</v>
      </c>
      <c r="O524">
        <v>3861</v>
      </c>
      <c r="AF524">
        <v>40</v>
      </c>
      <c r="AH524">
        <v>0</v>
      </c>
      <c r="AI524">
        <v>1388</v>
      </c>
      <c r="AJ524">
        <v>10618</v>
      </c>
    </row>
    <row r="525" spans="1:36" hidden="1" x14ac:dyDescent="0.25">
      <c r="A525" t="s">
        <v>457</v>
      </c>
      <c r="B525" t="s">
        <v>241</v>
      </c>
      <c r="C525">
        <v>1526</v>
      </c>
      <c r="D525">
        <v>322</v>
      </c>
      <c r="E525">
        <v>178</v>
      </c>
      <c r="F525">
        <v>811</v>
      </c>
      <c r="G525">
        <v>154</v>
      </c>
      <c r="H525">
        <v>14972</v>
      </c>
      <c r="I525">
        <v>9806</v>
      </c>
      <c r="J525">
        <v>16498</v>
      </c>
      <c r="K525">
        <v>10765</v>
      </c>
      <c r="L525">
        <v>618</v>
      </c>
      <c r="M525">
        <v>9092</v>
      </c>
      <c r="N525">
        <v>5733</v>
      </c>
      <c r="O525">
        <v>3861</v>
      </c>
      <c r="AF525">
        <v>13</v>
      </c>
      <c r="AH525">
        <v>0</v>
      </c>
      <c r="AI525">
        <v>1389</v>
      </c>
      <c r="AJ525">
        <v>10765</v>
      </c>
    </row>
    <row r="526" spans="1:36" hidden="1" x14ac:dyDescent="0.25">
      <c r="A526" t="s">
        <v>458</v>
      </c>
      <c r="B526" t="s">
        <v>241</v>
      </c>
      <c r="C526">
        <v>2118</v>
      </c>
      <c r="D526">
        <v>334</v>
      </c>
      <c r="E526">
        <v>491</v>
      </c>
      <c r="F526">
        <v>750</v>
      </c>
      <c r="G526">
        <v>155</v>
      </c>
      <c r="H526">
        <v>15000</v>
      </c>
      <c r="I526">
        <v>9965</v>
      </c>
      <c r="J526">
        <v>17118</v>
      </c>
      <c r="K526">
        <v>11488</v>
      </c>
      <c r="L526">
        <v>663</v>
      </c>
      <c r="M526">
        <v>9264</v>
      </c>
      <c r="N526">
        <v>5630</v>
      </c>
      <c r="O526">
        <v>3861</v>
      </c>
      <c r="AF526">
        <v>9</v>
      </c>
      <c r="AH526">
        <v>0</v>
      </c>
      <c r="AI526">
        <v>1352</v>
      </c>
      <c r="AJ526">
        <v>11488</v>
      </c>
    </row>
    <row r="527" spans="1:36" hidden="1" x14ac:dyDescent="0.25">
      <c r="A527" t="s">
        <v>459</v>
      </c>
      <c r="B527" t="s">
        <v>241</v>
      </c>
      <c r="C527">
        <v>1928</v>
      </c>
      <c r="D527">
        <v>650</v>
      </c>
      <c r="E527">
        <v>46</v>
      </c>
      <c r="F527">
        <v>752</v>
      </c>
      <c r="G527">
        <v>153</v>
      </c>
      <c r="H527">
        <v>14229</v>
      </c>
      <c r="I527">
        <v>10121</v>
      </c>
      <c r="J527">
        <v>16157</v>
      </c>
      <c r="K527">
        <v>11263</v>
      </c>
      <c r="L527">
        <v>629</v>
      </c>
      <c r="M527">
        <v>7152</v>
      </c>
      <c r="N527">
        <v>4894</v>
      </c>
      <c r="O527">
        <v>3219</v>
      </c>
      <c r="AF527">
        <v>17</v>
      </c>
      <c r="AH527">
        <v>0</v>
      </c>
      <c r="AI527">
        <v>1242</v>
      </c>
      <c r="AJ527">
        <v>11263</v>
      </c>
    </row>
    <row r="528" spans="1:36" hidden="1" x14ac:dyDescent="0.25">
      <c r="A528" t="s">
        <v>460</v>
      </c>
      <c r="B528" t="s">
        <v>241</v>
      </c>
      <c r="C528">
        <v>1350</v>
      </c>
      <c r="D528">
        <v>271</v>
      </c>
      <c r="E528">
        <v>7</v>
      </c>
      <c r="F528">
        <v>823</v>
      </c>
      <c r="G528">
        <v>155</v>
      </c>
      <c r="H528">
        <v>11323</v>
      </c>
      <c r="I528">
        <v>10206</v>
      </c>
      <c r="J528">
        <v>12673</v>
      </c>
      <c r="K528">
        <v>8734</v>
      </c>
      <c r="L528">
        <v>604</v>
      </c>
      <c r="M528">
        <v>6618</v>
      </c>
      <c r="N528">
        <v>3939</v>
      </c>
      <c r="O528">
        <v>3219</v>
      </c>
      <c r="AF528">
        <v>12</v>
      </c>
      <c r="AH528">
        <v>0</v>
      </c>
      <c r="AI528">
        <v>401</v>
      </c>
      <c r="AJ528">
        <v>8734</v>
      </c>
    </row>
    <row r="529" spans="1:36" hidden="1" x14ac:dyDescent="0.25">
      <c r="A529" t="s">
        <v>461</v>
      </c>
      <c r="B529" t="s">
        <v>241</v>
      </c>
      <c r="C529">
        <v>1533</v>
      </c>
      <c r="D529">
        <v>286</v>
      </c>
      <c r="E529">
        <v>6</v>
      </c>
      <c r="F529">
        <v>1015</v>
      </c>
      <c r="G529">
        <v>154</v>
      </c>
      <c r="H529">
        <v>11067</v>
      </c>
      <c r="I529">
        <v>10346</v>
      </c>
      <c r="J529">
        <v>12599</v>
      </c>
      <c r="K529">
        <v>8692</v>
      </c>
      <c r="L529">
        <v>458</v>
      </c>
      <c r="M529">
        <v>6655</v>
      </c>
      <c r="N529">
        <v>3908</v>
      </c>
      <c r="O529">
        <v>3037</v>
      </c>
      <c r="AF529">
        <v>11</v>
      </c>
      <c r="AH529">
        <v>0</v>
      </c>
      <c r="AI529">
        <v>392</v>
      </c>
      <c r="AJ529">
        <v>8692</v>
      </c>
    </row>
    <row r="530" spans="1:36" hidden="1" x14ac:dyDescent="0.25">
      <c r="A530" t="s">
        <v>462</v>
      </c>
      <c r="B530" t="s">
        <v>241</v>
      </c>
      <c r="C530">
        <v>1316</v>
      </c>
      <c r="D530">
        <v>256</v>
      </c>
      <c r="E530">
        <v>0</v>
      </c>
      <c r="F530">
        <v>772</v>
      </c>
      <c r="G530">
        <v>146</v>
      </c>
      <c r="H530">
        <v>11156</v>
      </c>
      <c r="I530">
        <v>10504</v>
      </c>
      <c r="J530">
        <v>12473</v>
      </c>
      <c r="K530">
        <v>8735</v>
      </c>
      <c r="L530">
        <v>408</v>
      </c>
      <c r="M530">
        <v>6695</v>
      </c>
      <c r="N530">
        <v>3738</v>
      </c>
      <c r="O530">
        <v>3037</v>
      </c>
      <c r="AF530">
        <v>17</v>
      </c>
      <c r="AH530">
        <v>0</v>
      </c>
      <c r="AI530">
        <v>360</v>
      </c>
      <c r="AJ530">
        <v>8735</v>
      </c>
    </row>
    <row r="531" spans="1:36" hidden="1" x14ac:dyDescent="0.25">
      <c r="A531" t="s">
        <v>463</v>
      </c>
      <c r="B531" t="s">
        <v>241</v>
      </c>
      <c r="C531">
        <v>1867</v>
      </c>
      <c r="D531">
        <v>476</v>
      </c>
      <c r="E531">
        <v>0</v>
      </c>
      <c r="F531">
        <v>739</v>
      </c>
      <c r="G531">
        <v>150</v>
      </c>
      <c r="H531">
        <v>10693</v>
      </c>
      <c r="I531">
        <v>5063</v>
      </c>
      <c r="J531">
        <v>12560</v>
      </c>
      <c r="K531">
        <v>9023</v>
      </c>
      <c r="L531">
        <v>459</v>
      </c>
      <c r="M531">
        <v>6045</v>
      </c>
      <c r="N531">
        <v>3537</v>
      </c>
      <c r="O531">
        <v>3037</v>
      </c>
      <c r="AF531">
        <v>31</v>
      </c>
      <c r="AH531">
        <v>0</v>
      </c>
      <c r="AI531">
        <v>215</v>
      </c>
      <c r="AJ531">
        <v>9023</v>
      </c>
    </row>
    <row r="532" spans="1:36" hidden="1" x14ac:dyDescent="0.25">
      <c r="A532" t="s">
        <v>454</v>
      </c>
      <c r="B532" t="s">
        <v>244</v>
      </c>
      <c r="C532">
        <v>4791</v>
      </c>
      <c r="D532">
        <v>1</v>
      </c>
      <c r="E532">
        <v>2100</v>
      </c>
      <c r="F532">
        <v>2346</v>
      </c>
      <c r="G532">
        <v>260</v>
      </c>
      <c r="H532">
        <v>3680</v>
      </c>
      <c r="I532">
        <v>2125</v>
      </c>
      <c r="J532">
        <v>8471</v>
      </c>
      <c r="K532">
        <v>4112</v>
      </c>
      <c r="L532">
        <v>1200</v>
      </c>
      <c r="M532">
        <v>0</v>
      </c>
      <c r="N532">
        <v>4359</v>
      </c>
      <c r="O532">
        <v>2879</v>
      </c>
      <c r="AF532">
        <v>50</v>
      </c>
      <c r="AH532">
        <v>0</v>
      </c>
      <c r="AI532">
        <v>0</v>
      </c>
      <c r="AJ532">
        <v>4112</v>
      </c>
    </row>
    <row r="533" spans="1:36" hidden="1" x14ac:dyDescent="0.25">
      <c r="A533" t="s">
        <v>455</v>
      </c>
      <c r="B533" t="s">
        <v>244</v>
      </c>
      <c r="C533">
        <v>4959</v>
      </c>
      <c r="D533">
        <v>65</v>
      </c>
      <c r="E533">
        <v>1430</v>
      </c>
      <c r="F533">
        <v>3083</v>
      </c>
      <c r="G533">
        <v>341</v>
      </c>
      <c r="H533">
        <v>2878</v>
      </c>
      <c r="I533">
        <v>2297</v>
      </c>
      <c r="J533">
        <v>7837</v>
      </c>
      <c r="K533">
        <v>3718</v>
      </c>
      <c r="L533">
        <v>926</v>
      </c>
      <c r="M533">
        <v>0</v>
      </c>
      <c r="N533">
        <v>4118</v>
      </c>
      <c r="O533">
        <v>2879</v>
      </c>
      <c r="AF533">
        <v>50</v>
      </c>
      <c r="AH533">
        <v>0</v>
      </c>
      <c r="AI533">
        <v>0</v>
      </c>
      <c r="AJ533">
        <v>3718</v>
      </c>
    </row>
    <row r="534" spans="1:36" hidden="1" x14ac:dyDescent="0.25">
      <c r="A534" t="s">
        <v>456</v>
      </c>
      <c r="B534" t="s">
        <v>244</v>
      </c>
      <c r="C534">
        <v>6667</v>
      </c>
      <c r="D534">
        <v>276</v>
      </c>
      <c r="E534">
        <v>780</v>
      </c>
      <c r="F534">
        <v>5251</v>
      </c>
      <c r="G534">
        <v>345</v>
      </c>
      <c r="H534">
        <v>2499</v>
      </c>
      <c r="I534">
        <v>2466</v>
      </c>
      <c r="J534">
        <v>9166</v>
      </c>
      <c r="K534">
        <v>4493</v>
      </c>
      <c r="L534">
        <v>351</v>
      </c>
      <c r="M534">
        <v>0</v>
      </c>
      <c r="N534">
        <v>4673</v>
      </c>
      <c r="O534">
        <v>2879</v>
      </c>
      <c r="AF534">
        <v>49</v>
      </c>
      <c r="AH534">
        <v>0</v>
      </c>
      <c r="AI534">
        <v>0</v>
      </c>
      <c r="AJ534">
        <v>4493</v>
      </c>
    </row>
    <row r="535" spans="1:36" hidden="1" x14ac:dyDescent="0.25">
      <c r="A535" t="s">
        <v>457</v>
      </c>
      <c r="B535" t="s">
        <v>244</v>
      </c>
      <c r="C535">
        <v>5736</v>
      </c>
      <c r="D535">
        <v>1</v>
      </c>
      <c r="E535">
        <v>1030</v>
      </c>
      <c r="F535">
        <v>4384</v>
      </c>
      <c r="G535">
        <v>310</v>
      </c>
      <c r="H535">
        <v>2692</v>
      </c>
      <c r="I535">
        <v>2637</v>
      </c>
      <c r="J535">
        <v>8428</v>
      </c>
      <c r="K535">
        <v>3868</v>
      </c>
      <c r="L535">
        <v>650</v>
      </c>
      <c r="M535">
        <v>0</v>
      </c>
      <c r="N535">
        <v>4560</v>
      </c>
      <c r="O535">
        <v>2879</v>
      </c>
      <c r="AF535">
        <v>50</v>
      </c>
      <c r="AH535">
        <v>0</v>
      </c>
      <c r="AI535">
        <v>0</v>
      </c>
      <c r="AJ535">
        <v>3868</v>
      </c>
    </row>
    <row r="536" spans="1:36" hidden="1" x14ac:dyDescent="0.25">
      <c r="A536" t="s">
        <v>458</v>
      </c>
      <c r="B536" t="s">
        <v>244</v>
      </c>
      <c r="C536">
        <v>4557</v>
      </c>
      <c r="D536">
        <v>384</v>
      </c>
      <c r="E536">
        <v>949</v>
      </c>
      <c r="F536">
        <v>2911</v>
      </c>
      <c r="G536">
        <v>307</v>
      </c>
      <c r="H536">
        <v>2888</v>
      </c>
      <c r="I536">
        <v>2809</v>
      </c>
      <c r="J536">
        <v>7445</v>
      </c>
      <c r="K536">
        <v>2831</v>
      </c>
      <c r="L536">
        <v>631</v>
      </c>
      <c r="M536">
        <v>0</v>
      </c>
      <c r="N536">
        <v>4614</v>
      </c>
      <c r="O536">
        <v>2879</v>
      </c>
      <c r="AF536">
        <v>49</v>
      </c>
      <c r="AH536">
        <v>0</v>
      </c>
      <c r="AI536">
        <v>0</v>
      </c>
      <c r="AJ536">
        <v>2831</v>
      </c>
    </row>
    <row r="537" spans="1:36" hidden="1" x14ac:dyDescent="0.25">
      <c r="A537" t="s">
        <v>459</v>
      </c>
      <c r="B537" t="s">
        <v>244</v>
      </c>
      <c r="C537">
        <v>4223</v>
      </c>
      <c r="D537">
        <v>400</v>
      </c>
      <c r="E537">
        <v>404</v>
      </c>
      <c r="F537">
        <v>3110</v>
      </c>
      <c r="G537">
        <v>305</v>
      </c>
      <c r="H537">
        <v>3117</v>
      </c>
      <c r="I537">
        <v>2981</v>
      </c>
      <c r="J537">
        <v>7340</v>
      </c>
      <c r="K537">
        <v>2886</v>
      </c>
      <c r="L537">
        <v>631</v>
      </c>
      <c r="M537">
        <v>0</v>
      </c>
      <c r="N537">
        <v>4454</v>
      </c>
      <c r="O537">
        <v>2879</v>
      </c>
      <c r="AF537">
        <v>235</v>
      </c>
      <c r="AH537">
        <v>0</v>
      </c>
      <c r="AI537">
        <v>0</v>
      </c>
      <c r="AJ537">
        <v>2886</v>
      </c>
    </row>
    <row r="538" spans="1:36" hidden="1" x14ac:dyDescent="0.25">
      <c r="A538" t="s">
        <v>460</v>
      </c>
      <c r="B538" t="s">
        <v>244</v>
      </c>
      <c r="C538">
        <v>4475</v>
      </c>
      <c r="D538">
        <v>205</v>
      </c>
      <c r="E538">
        <v>0</v>
      </c>
      <c r="F538">
        <v>3949</v>
      </c>
      <c r="G538">
        <v>309</v>
      </c>
      <c r="H538">
        <v>3325</v>
      </c>
      <c r="I538">
        <v>3153</v>
      </c>
      <c r="J538">
        <v>7800</v>
      </c>
      <c r="K538">
        <v>3358</v>
      </c>
      <c r="L538">
        <v>200</v>
      </c>
      <c r="M538">
        <v>0</v>
      </c>
      <c r="N538">
        <v>4442</v>
      </c>
      <c r="O538">
        <v>2879</v>
      </c>
      <c r="AF538">
        <v>48</v>
      </c>
      <c r="AH538">
        <v>0</v>
      </c>
      <c r="AI538">
        <v>0</v>
      </c>
      <c r="AJ538">
        <v>3358</v>
      </c>
    </row>
    <row r="539" spans="1:36" hidden="1" x14ac:dyDescent="0.25">
      <c r="A539" t="s">
        <v>461</v>
      </c>
      <c r="B539" t="s">
        <v>244</v>
      </c>
      <c r="C539">
        <v>3377</v>
      </c>
      <c r="D539">
        <v>56</v>
      </c>
      <c r="E539">
        <v>0</v>
      </c>
      <c r="F539">
        <v>2968</v>
      </c>
      <c r="G539">
        <v>310</v>
      </c>
      <c r="H539">
        <v>3674</v>
      </c>
      <c r="I539">
        <v>3325</v>
      </c>
      <c r="J539">
        <v>7051</v>
      </c>
      <c r="K539">
        <v>2680</v>
      </c>
      <c r="L539">
        <v>589</v>
      </c>
      <c r="M539">
        <v>0</v>
      </c>
      <c r="N539">
        <v>4371</v>
      </c>
      <c r="O539">
        <v>2879</v>
      </c>
      <c r="AF539">
        <v>49</v>
      </c>
      <c r="AH539">
        <v>0</v>
      </c>
      <c r="AI539">
        <v>0</v>
      </c>
      <c r="AJ539">
        <v>2680</v>
      </c>
    </row>
    <row r="540" spans="1:36" hidden="1" x14ac:dyDescent="0.25">
      <c r="A540" t="s">
        <v>462</v>
      </c>
      <c r="B540" t="s">
        <v>244</v>
      </c>
      <c r="C540">
        <v>2581</v>
      </c>
      <c r="D540">
        <v>1</v>
      </c>
      <c r="E540">
        <v>0</v>
      </c>
      <c r="F540">
        <v>2230</v>
      </c>
      <c r="G540">
        <v>311</v>
      </c>
      <c r="H540">
        <v>4043</v>
      </c>
      <c r="I540">
        <v>3496</v>
      </c>
      <c r="J540">
        <v>6624</v>
      </c>
      <c r="K540">
        <v>2390</v>
      </c>
      <c r="L540">
        <v>210</v>
      </c>
      <c r="M540">
        <v>0</v>
      </c>
      <c r="N540">
        <v>4234</v>
      </c>
      <c r="O540">
        <v>2879</v>
      </c>
      <c r="AF540">
        <v>48</v>
      </c>
      <c r="AH540">
        <v>0</v>
      </c>
      <c r="AI540">
        <v>0</v>
      </c>
      <c r="AJ540">
        <v>2390</v>
      </c>
    </row>
    <row r="541" spans="1:36" hidden="1" x14ac:dyDescent="0.25">
      <c r="A541" t="s">
        <v>463</v>
      </c>
      <c r="B541" t="s">
        <v>244</v>
      </c>
      <c r="C541">
        <v>2805</v>
      </c>
      <c r="D541">
        <v>17</v>
      </c>
      <c r="E541">
        <v>420</v>
      </c>
      <c r="F541">
        <v>1768</v>
      </c>
      <c r="G541">
        <v>310</v>
      </c>
      <c r="H541">
        <v>3895</v>
      </c>
      <c r="I541">
        <v>3666</v>
      </c>
      <c r="J541">
        <v>6700</v>
      </c>
      <c r="K541">
        <v>2588</v>
      </c>
      <c r="L541">
        <v>615</v>
      </c>
      <c r="M541">
        <v>0</v>
      </c>
      <c r="N541">
        <v>4112</v>
      </c>
      <c r="O541">
        <v>2879</v>
      </c>
      <c r="AF541">
        <v>336</v>
      </c>
      <c r="AH541">
        <v>0</v>
      </c>
      <c r="AI541">
        <v>0</v>
      </c>
      <c r="AJ541">
        <v>2588</v>
      </c>
    </row>
    <row r="542" spans="1:36" hidden="1" x14ac:dyDescent="0.25">
      <c r="A542" t="s">
        <v>454</v>
      </c>
      <c r="B542" t="s">
        <v>247</v>
      </c>
      <c r="C542">
        <v>2999</v>
      </c>
      <c r="D542">
        <v>23</v>
      </c>
      <c r="E542">
        <v>100</v>
      </c>
      <c r="F542">
        <v>2071</v>
      </c>
      <c r="G542">
        <v>686</v>
      </c>
      <c r="H542">
        <v>2865</v>
      </c>
      <c r="I542">
        <v>273</v>
      </c>
      <c r="J542">
        <v>5864</v>
      </c>
      <c r="K542">
        <v>1399</v>
      </c>
      <c r="L542">
        <v>0</v>
      </c>
      <c r="M542">
        <v>0</v>
      </c>
      <c r="N542">
        <v>4465</v>
      </c>
      <c r="O542">
        <v>3262</v>
      </c>
      <c r="AF542">
        <v>696</v>
      </c>
      <c r="AH542">
        <v>0</v>
      </c>
      <c r="AI542">
        <v>0</v>
      </c>
      <c r="AJ542">
        <v>1399</v>
      </c>
    </row>
    <row r="543" spans="1:36" hidden="1" x14ac:dyDescent="0.25">
      <c r="A543" t="s">
        <v>455</v>
      </c>
      <c r="B543" t="s">
        <v>247</v>
      </c>
      <c r="C543">
        <v>2969</v>
      </c>
      <c r="D543">
        <v>394</v>
      </c>
      <c r="E543">
        <v>250</v>
      </c>
      <c r="F543">
        <v>1544</v>
      </c>
      <c r="G543">
        <v>684</v>
      </c>
      <c r="H543">
        <v>2848</v>
      </c>
      <c r="I543">
        <v>280</v>
      </c>
      <c r="J543">
        <v>5817</v>
      </c>
      <c r="K543">
        <v>684</v>
      </c>
      <c r="L543">
        <v>0</v>
      </c>
      <c r="M543">
        <v>0</v>
      </c>
      <c r="N543">
        <v>5133</v>
      </c>
      <c r="O543">
        <v>3262</v>
      </c>
      <c r="AF543">
        <v>7</v>
      </c>
      <c r="AH543">
        <v>0</v>
      </c>
      <c r="AI543">
        <v>0</v>
      </c>
      <c r="AJ543">
        <v>684</v>
      </c>
    </row>
    <row r="544" spans="1:36" hidden="1" x14ac:dyDescent="0.25">
      <c r="A544" t="s">
        <v>456</v>
      </c>
      <c r="B544" t="s">
        <v>247</v>
      </c>
      <c r="C544">
        <v>2816</v>
      </c>
      <c r="D544">
        <v>546</v>
      </c>
      <c r="E544">
        <v>150</v>
      </c>
      <c r="F544">
        <v>1349</v>
      </c>
      <c r="G544">
        <v>719</v>
      </c>
      <c r="H544">
        <v>2873</v>
      </c>
      <c r="I544">
        <v>294</v>
      </c>
      <c r="J544">
        <v>5689</v>
      </c>
      <c r="K544">
        <v>512</v>
      </c>
      <c r="L544">
        <v>0</v>
      </c>
      <c r="M544">
        <v>0</v>
      </c>
      <c r="N544">
        <v>5177</v>
      </c>
      <c r="O544">
        <v>3262</v>
      </c>
      <c r="AF544">
        <v>6</v>
      </c>
      <c r="AH544">
        <v>0</v>
      </c>
      <c r="AI544">
        <v>0</v>
      </c>
      <c r="AJ544">
        <v>512</v>
      </c>
    </row>
    <row r="545" spans="1:36" hidden="1" x14ac:dyDescent="0.25">
      <c r="A545" t="s">
        <v>457</v>
      </c>
      <c r="B545" t="s">
        <v>247</v>
      </c>
      <c r="C545">
        <v>2652</v>
      </c>
      <c r="D545">
        <v>28</v>
      </c>
      <c r="E545">
        <v>20</v>
      </c>
      <c r="F545">
        <v>1958</v>
      </c>
      <c r="G545">
        <v>625</v>
      </c>
      <c r="H545">
        <v>2869</v>
      </c>
      <c r="I545">
        <v>308</v>
      </c>
      <c r="J545">
        <v>5521</v>
      </c>
      <c r="K545">
        <v>316</v>
      </c>
      <c r="L545">
        <v>0</v>
      </c>
      <c r="M545">
        <v>0</v>
      </c>
      <c r="N545">
        <v>5205</v>
      </c>
      <c r="O545">
        <v>3262</v>
      </c>
      <c r="AF545">
        <v>6</v>
      </c>
      <c r="AH545">
        <v>0</v>
      </c>
      <c r="AI545">
        <v>0</v>
      </c>
      <c r="AJ545">
        <v>316</v>
      </c>
    </row>
    <row r="546" spans="1:36" hidden="1" x14ac:dyDescent="0.25">
      <c r="A546" t="s">
        <v>458</v>
      </c>
      <c r="B546" t="s">
        <v>247</v>
      </c>
      <c r="C546">
        <v>2738</v>
      </c>
      <c r="D546">
        <v>60</v>
      </c>
      <c r="E546">
        <v>90</v>
      </c>
      <c r="F546">
        <v>2051</v>
      </c>
      <c r="G546">
        <v>496</v>
      </c>
      <c r="H546">
        <v>2905</v>
      </c>
      <c r="I546">
        <v>323</v>
      </c>
      <c r="J546">
        <v>5643</v>
      </c>
      <c r="K546">
        <v>603</v>
      </c>
      <c r="L546">
        <v>0</v>
      </c>
      <c r="M546">
        <v>0</v>
      </c>
      <c r="N546">
        <v>5041</v>
      </c>
      <c r="O546">
        <v>3262</v>
      </c>
      <c r="AF546">
        <v>6</v>
      </c>
      <c r="AH546">
        <v>0</v>
      </c>
      <c r="AI546">
        <v>0</v>
      </c>
      <c r="AJ546">
        <v>603</v>
      </c>
    </row>
    <row r="547" spans="1:36" hidden="1" x14ac:dyDescent="0.25">
      <c r="A547" t="s">
        <v>459</v>
      </c>
      <c r="B547" t="s">
        <v>247</v>
      </c>
      <c r="C547">
        <v>2694</v>
      </c>
      <c r="D547">
        <v>179</v>
      </c>
      <c r="E547">
        <v>170</v>
      </c>
      <c r="F547">
        <v>1678</v>
      </c>
      <c r="G547">
        <v>587</v>
      </c>
      <c r="H547">
        <v>3392</v>
      </c>
      <c r="I547">
        <v>333</v>
      </c>
      <c r="J547">
        <v>6085</v>
      </c>
      <c r="K547">
        <v>1098</v>
      </c>
      <c r="L547">
        <v>0</v>
      </c>
      <c r="M547">
        <v>0</v>
      </c>
      <c r="N547">
        <v>4988</v>
      </c>
      <c r="O547">
        <v>3262</v>
      </c>
      <c r="AF547">
        <v>7</v>
      </c>
      <c r="AH547">
        <v>0</v>
      </c>
      <c r="AI547">
        <v>0</v>
      </c>
      <c r="AJ547">
        <v>1098</v>
      </c>
    </row>
    <row r="548" spans="1:36" hidden="1" x14ac:dyDescent="0.25">
      <c r="A548" t="s">
        <v>460</v>
      </c>
      <c r="B548" t="s">
        <v>247</v>
      </c>
      <c r="C548">
        <v>2613</v>
      </c>
      <c r="D548">
        <v>206</v>
      </c>
      <c r="E548">
        <v>250</v>
      </c>
      <c r="F548">
        <v>1727</v>
      </c>
      <c r="G548">
        <v>416</v>
      </c>
      <c r="H548">
        <v>2938</v>
      </c>
      <c r="I548">
        <v>348</v>
      </c>
      <c r="J548">
        <v>5551</v>
      </c>
      <c r="K548">
        <v>574</v>
      </c>
      <c r="L548">
        <v>0</v>
      </c>
      <c r="M548">
        <v>0</v>
      </c>
      <c r="N548">
        <v>4977</v>
      </c>
      <c r="O548">
        <v>3262</v>
      </c>
      <c r="AF548">
        <v>7</v>
      </c>
      <c r="AH548">
        <v>0</v>
      </c>
      <c r="AI548">
        <v>0</v>
      </c>
      <c r="AJ548">
        <v>574</v>
      </c>
    </row>
    <row r="549" spans="1:36" hidden="1" x14ac:dyDescent="0.25">
      <c r="A549" t="s">
        <v>461</v>
      </c>
      <c r="B549" t="s">
        <v>247</v>
      </c>
      <c r="C549">
        <v>2378</v>
      </c>
      <c r="D549">
        <v>7</v>
      </c>
      <c r="E549">
        <v>585</v>
      </c>
      <c r="F549">
        <v>1495</v>
      </c>
      <c r="G549">
        <v>270</v>
      </c>
      <c r="H549">
        <v>3380</v>
      </c>
      <c r="I549">
        <v>324</v>
      </c>
      <c r="J549">
        <v>5758</v>
      </c>
      <c r="K549">
        <v>824</v>
      </c>
      <c r="L549">
        <v>0</v>
      </c>
      <c r="M549">
        <v>0</v>
      </c>
      <c r="N549">
        <v>4935</v>
      </c>
      <c r="O549">
        <v>3262</v>
      </c>
      <c r="AF549">
        <v>6</v>
      </c>
      <c r="AH549">
        <v>0</v>
      </c>
      <c r="AI549">
        <v>0</v>
      </c>
      <c r="AJ549">
        <v>824</v>
      </c>
    </row>
    <row r="550" spans="1:36" hidden="1" x14ac:dyDescent="0.25">
      <c r="A550" t="s">
        <v>462</v>
      </c>
      <c r="B550" t="s">
        <v>247</v>
      </c>
      <c r="C550">
        <v>2632</v>
      </c>
      <c r="D550">
        <v>527</v>
      </c>
      <c r="E550">
        <v>615</v>
      </c>
      <c r="F550">
        <v>812</v>
      </c>
      <c r="G550">
        <v>501</v>
      </c>
      <c r="H550">
        <v>2914</v>
      </c>
      <c r="I550">
        <v>336</v>
      </c>
      <c r="J550">
        <v>5546</v>
      </c>
      <c r="K550">
        <v>620</v>
      </c>
      <c r="L550">
        <v>0</v>
      </c>
      <c r="M550">
        <v>0</v>
      </c>
      <c r="N550">
        <v>4925</v>
      </c>
      <c r="O550">
        <v>3262</v>
      </c>
      <c r="AF550">
        <v>6</v>
      </c>
      <c r="AH550">
        <v>0</v>
      </c>
      <c r="AI550">
        <v>0</v>
      </c>
      <c r="AJ550">
        <v>620</v>
      </c>
    </row>
    <row r="551" spans="1:36" hidden="1" x14ac:dyDescent="0.25">
      <c r="A551" t="s">
        <v>463</v>
      </c>
      <c r="B551" t="s">
        <v>247</v>
      </c>
      <c r="C551">
        <v>2699</v>
      </c>
      <c r="D551">
        <v>366</v>
      </c>
      <c r="E551">
        <v>641</v>
      </c>
      <c r="F551">
        <v>1329</v>
      </c>
      <c r="G551">
        <v>348</v>
      </c>
      <c r="H551">
        <v>3117</v>
      </c>
      <c r="I551">
        <v>260</v>
      </c>
      <c r="J551">
        <v>5817</v>
      </c>
      <c r="K551">
        <v>954</v>
      </c>
      <c r="L551">
        <v>0</v>
      </c>
      <c r="M551">
        <v>0</v>
      </c>
      <c r="N551">
        <v>4863</v>
      </c>
      <c r="O551">
        <v>3262</v>
      </c>
      <c r="AF551">
        <v>217</v>
      </c>
      <c r="AH551">
        <v>0</v>
      </c>
      <c r="AI551">
        <v>0</v>
      </c>
      <c r="AJ551">
        <v>954</v>
      </c>
    </row>
    <row r="552" spans="1:36" hidden="1" x14ac:dyDescent="0.25">
      <c r="A552" t="s">
        <v>454</v>
      </c>
      <c r="B552" t="s">
        <v>250</v>
      </c>
      <c r="C552">
        <v>1462</v>
      </c>
      <c r="D552">
        <v>133</v>
      </c>
      <c r="E552">
        <v>35</v>
      </c>
      <c r="F552">
        <v>1189</v>
      </c>
      <c r="G552">
        <v>105</v>
      </c>
      <c r="H552">
        <v>8071</v>
      </c>
      <c r="I552">
        <v>8007</v>
      </c>
      <c r="J552">
        <v>9533</v>
      </c>
      <c r="K552">
        <v>4938</v>
      </c>
      <c r="L552">
        <v>196</v>
      </c>
      <c r="M552">
        <v>3543</v>
      </c>
      <c r="N552">
        <v>4595</v>
      </c>
      <c r="O552">
        <v>2362</v>
      </c>
      <c r="AF552">
        <v>715</v>
      </c>
      <c r="AH552">
        <v>0</v>
      </c>
      <c r="AI552">
        <v>0</v>
      </c>
      <c r="AJ552">
        <v>4938</v>
      </c>
    </row>
    <row r="553" spans="1:36" hidden="1" x14ac:dyDescent="0.25">
      <c r="A553" t="s">
        <v>455</v>
      </c>
      <c r="B553" t="s">
        <v>250</v>
      </c>
      <c r="C553">
        <v>1333</v>
      </c>
      <c r="D553">
        <v>89</v>
      </c>
      <c r="E553">
        <v>35</v>
      </c>
      <c r="F553">
        <v>1101</v>
      </c>
      <c r="G553">
        <v>107</v>
      </c>
      <c r="H553">
        <v>8201</v>
      </c>
      <c r="I553">
        <v>8142</v>
      </c>
      <c r="J553">
        <v>9534</v>
      </c>
      <c r="K553">
        <v>4460</v>
      </c>
      <c r="L553">
        <v>127</v>
      </c>
      <c r="M553">
        <v>3654</v>
      </c>
      <c r="N553">
        <v>5074</v>
      </c>
      <c r="O553">
        <v>2362</v>
      </c>
      <c r="AF553">
        <v>197</v>
      </c>
      <c r="AH553">
        <v>0</v>
      </c>
      <c r="AI553">
        <v>0</v>
      </c>
      <c r="AJ553">
        <v>4460</v>
      </c>
    </row>
    <row r="554" spans="1:36" hidden="1" x14ac:dyDescent="0.25">
      <c r="A554" t="s">
        <v>456</v>
      </c>
      <c r="B554" t="s">
        <v>250</v>
      </c>
      <c r="C554">
        <v>1592</v>
      </c>
      <c r="D554">
        <v>122</v>
      </c>
      <c r="E554">
        <v>35</v>
      </c>
      <c r="F554">
        <v>1328</v>
      </c>
      <c r="G554">
        <v>107</v>
      </c>
      <c r="H554">
        <v>8351</v>
      </c>
      <c r="I554">
        <v>8285</v>
      </c>
      <c r="J554">
        <v>9943</v>
      </c>
      <c r="K554">
        <v>4895</v>
      </c>
      <c r="L554">
        <v>148</v>
      </c>
      <c r="M554">
        <v>3641</v>
      </c>
      <c r="N554">
        <v>5048</v>
      </c>
      <c r="O554">
        <v>2362</v>
      </c>
      <c r="AF554">
        <v>595</v>
      </c>
      <c r="AH554">
        <v>0</v>
      </c>
      <c r="AI554">
        <v>0</v>
      </c>
      <c r="AJ554">
        <v>4895</v>
      </c>
    </row>
    <row r="555" spans="1:36" hidden="1" x14ac:dyDescent="0.25">
      <c r="A555" t="s">
        <v>457</v>
      </c>
      <c r="B555" t="s">
        <v>250</v>
      </c>
      <c r="C555">
        <v>1529</v>
      </c>
      <c r="D555">
        <v>40</v>
      </c>
      <c r="E555">
        <v>35</v>
      </c>
      <c r="F555">
        <v>1354</v>
      </c>
      <c r="G555">
        <v>100</v>
      </c>
      <c r="H555">
        <v>8488</v>
      </c>
      <c r="I555">
        <v>8419</v>
      </c>
      <c r="J555">
        <v>10018</v>
      </c>
      <c r="K555">
        <v>4523</v>
      </c>
      <c r="L555">
        <v>128</v>
      </c>
      <c r="M555">
        <v>3837</v>
      </c>
      <c r="N555">
        <v>5495</v>
      </c>
      <c r="O555">
        <v>2362</v>
      </c>
      <c r="AF555">
        <v>3</v>
      </c>
      <c r="AH555">
        <v>0</v>
      </c>
      <c r="AI555">
        <v>0</v>
      </c>
      <c r="AJ555">
        <v>4523</v>
      </c>
    </row>
    <row r="556" spans="1:36" hidden="1" x14ac:dyDescent="0.25">
      <c r="A556" t="s">
        <v>458</v>
      </c>
      <c r="B556" t="s">
        <v>250</v>
      </c>
      <c r="C556">
        <v>1074</v>
      </c>
      <c r="D556">
        <v>131</v>
      </c>
      <c r="E556">
        <v>37</v>
      </c>
      <c r="F556">
        <v>806</v>
      </c>
      <c r="G556">
        <v>100</v>
      </c>
      <c r="H556">
        <v>8636</v>
      </c>
      <c r="I556">
        <v>8565</v>
      </c>
      <c r="J556">
        <v>9710</v>
      </c>
      <c r="K556">
        <v>4685</v>
      </c>
      <c r="L556">
        <v>135</v>
      </c>
      <c r="M556">
        <v>3915</v>
      </c>
      <c r="N556">
        <v>5025</v>
      </c>
      <c r="O556">
        <v>2362</v>
      </c>
      <c r="AF556">
        <v>4</v>
      </c>
      <c r="AH556">
        <v>0</v>
      </c>
      <c r="AI556">
        <v>0</v>
      </c>
      <c r="AJ556">
        <v>4685</v>
      </c>
    </row>
    <row r="557" spans="1:36" hidden="1" x14ac:dyDescent="0.25">
      <c r="A557" t="s">
        <v>459</v>
      </c>
      <c r="B557" t="s">
        <v>250</v>
      </c>
      <c r="C557">
        <v>800</v>
      </c>
      <c r="D557">
        <v>18</v>
      </c>
      <c r="E557">
        <v>75</v>
      </c>
      <c r="F557">
        <v>606</v>
      </c>
      <c r="G557">
        <v>101</v>
      </c>
      <c r="H557">
        <v>8877</v>
      </c>
      <c r="I557">
        <v>8702</v>
      </c>
      <c r="J557">
        <v>9677</v>
      </c>
      <c r="K557">
        <v>5034</v>
      </c>
      <c r="L557">
        <v>105</v>
      </c>
      <c r="M557">
        <v>4251</v>
      </c>
      <c r="N557">
        <v>4643</v>
      </c>
      <c r="O557">
        <v>2362</v>
      </c>
      <c r="AF557">
        <v>4</v>
      </c>
      <c r="AH557">
        <v>0</v>
      </c>
      <c r="AI557">
        <v>0</v>
      </c>
      <c r="AJ557">
        <v>5034</v>
      </c>
    </row>
    <row r="558" spans="1:36" hidden="1" x14ac:dyDescent="0.25">
      <c r="A558" t="s">
        <v>460</v>
      </c>
      <c r="B558" t="s">
        <v>250</v>
      </c>
      <c r="C558">
        <v>819</v>
      </c>
      <c r="D558">
        <v>199</v>
      </c>
      <c r="E558">
        <v>105</v>
      </c>
      <c r="F558">
        <v>415</v>
      </c>
      <c r="G558">
        <v>100</v>
      </c>
      <c r="H558">
        <v>9035</v>
      </c>
      <c r="I558">
        <v>8840</v>
      </c>
      <c r="J558">
        <v>9853</v>
      </c>
      <c r="K558">
        <v>5431</v>
      </c>
      <c r="L558">
        <v>114</v>
      </c>
      <c r="M558">
        <v>4575</v>
      </c>
      <c r="N558">
        <v>4422</v>
      </c>
      <c r="O558">
        <v>2362</v>
      </c>
      <c r="AF558">
        <v>4</v>
      </c>
      <c r="AH558">
        <v>0</v>
      </c>
      <c r="AI558">
        <v>0</v>
      </c>
      <c r="AJ558">
        <v>5431</v>
      </c>
    </row>
    <row r="559" spans="1:36" hidden="1" x14ac:dyDescent="0.25">
      <c r="A559" t="s">
        <v>461</v>
      </c>
      <c r="B559" t="s">
        <v>250</v>
      </c>
      <c r="C559">
        <v>991</v>
      </c>
      <c r="D559">
        <v>6</v>
      </c>
      <c r="E559">
        <v>105</v>
      </c>
      <c r="F559">
        <v>774</v>
      </c>
      <c r="G559">
        <v>107</v>
      </c>
      <c r="H559">
        <v>9175</v>
      </c>
      <c r="I559">
        <v>8986</v>
      </c>
      <c r="J559">
        <v>10166</v>
      </c>
      <c r="K559">
        <v>5752</v>
      </c>
      <c r="L559">
        <v>106</v>
      </c>
      <c r="M559">
        <v>4819</v>
      </c>
      <c r="N559">
        <v>4414</v>
      </c>
      <c r="O559">
        <v>2362</v>
      </c>
      <c r="AF559">
        <v>3</v>
      </c>
      <c r="AH559">
        <v>0</v>
      </c>
      <c r="AI559">
        <v>0</v>
      </c>
      <c r="AJ559">
        <v>5752</v>
      </c>
    </row>
    <row r="560" spans="1:36" hidden="1" x14ac:dyDescent="0.25">
      <c r="A560" t="s">
        <v>462</v>
      </c>
      <c r="B560" t="s">
        <v>250</v>
      </c>
      <c r="C560">
        <v>691</v>
      </c>
      <c r="D560">
        <v>52</v>
      </c>
      <c r="E560">
        <v>39</v>
      </c>
      <c r="F560">
        <v>497</v>
      </c>
      <c r="G560">
        <v>102</v>
      </c>
      <c r="H560">
        <v>9326</v>
      </c>
      <c r="I560">
        <v>9136</v>
      </c>
      <c r="J560">
        <v>10017</v>
      </c>
      <c r="K560">
        <v>6006</v>
      </c>
      <c r="L560">
        <v>142</v>
      </c>
      <c r="M560">
        <v>4927</v>
      </c>
      <c r="N560">
        <v>4010</v>
      </c>
      <c r="O560">
        <v>2362</v>
      </c>
      <c r="AF560">
        <v>4</v>
      </c>
      <c r="AH560">
        <v>0</v>
      </c>
      <c r="AI560">
        <v>0</v>
      </c>
      <c r="AJ560">
        <v>6006</v>
      </c>
    </row>
    <row r="561" spans="1:36" hidden="1" x14ac:dyDescent="0.25">
      <c r="A561" t="s">
        <v>463</v>
      </c>
      <c r="B561" t="s">
        <v>250</v>
      </c>
      <c r="C561">
        <v>494</v>
      </c>
      <c r="D561">
        <v>132</v>
      </c>
      <c r="E561">
        <v>39</v>
      </c>
      <c r="F561">
        <v>226</v>
      </c>
      <c r="G561">
        <v>97</v>
      </c>
      <c r="H561">
        <v>9448</v>
      </c>
      <c r="I561">
        <v>9284</v>
      </c>
      <c r="J561">
        <v>9942</v>
      </c>
      <c r="K561">
        <v>6124</v>
      </c>
      <c r="L561">
        <v>259</v>
      </c>
      <c r="M561">
        <v>5078</v>
      </c>
      <c r="N561">
        <v>3818</v>
      </c>
      <c r="O561">
        <v>2362</v>
      </c>
      <c r="AF561">
        <v>3</v>
      </c>
      <c r="AH561">
        <v>0</v>
      </c>
      <c r="AI561">
        <v>0</v>
      </c>
      <c r="AJ561">
        <v>6124</v>
      </c>
    </row>
    <row r="562" spans="1:36" hidden="1" x14ac:dyDescent="0.25">
      <c r="A562" t="s">
        <v>454</v>
      </c>
      <c r="B562" t="s">
        <v>253</v>
      </c>
      <c r="C562">
        <v>2710</v>
      </c>
      <c r="D562">
        <v>655</v>
      </c>
      <c r="E562">
        <v>265</v>
      </c>
      <c r="F562">
        <v>785</v>
      </c>
      <c r="G562">
        <v>923</v>
      </c>
      <c r="H562">
        <v>9398</v>
      </c>
      <c r="I562">
        <v>4365</v>
      </c>
      <c r="J562">
        <v>12108</v>
      </c>
      <c r="K562">
        <v>7151</v>
      </c>
      <c r="L562">
        <v>1433</v>
      </c>
      <c r="M562">
        <v>3997</v>
      </c>
      <c r="N562">
        <v>4957</v>
      </c>
      <c r="O562">
        <v>1929</v>
      </c>
      <c r="AF562">
        <v>43</v>
      </c>
      <c r="AH562">
        <v>98</v>
      </c>
      <c r="AI562">
        <v>158</v>
      </c>
      <c r="AJ562">
        <v>7151</v>
      </c>
    </row>
    <row r="563" spans="1:36" hidden="1" x14ac:dyDescent="0.25">
      <c r="A563" t="s">
        <v>455</v>
      </c>
      <c r="B563" t="s">
        <v>253</v>
      </c>
      <c r="C563">
        <v>2424</v>
      </c>
      <c r="D563">
        <v>242</v>
      </c>
      <c r="E563">
        <v>259</v>
      </c>
      <c r="F563">
        <v>798</v>
      </c>
      <c r="G563">
        <v>1071</v>
      </c>
      <c r="H563">
        <v>8911</v>
      </c>
      <c r="I563">
        <v>4105</v>
      </c>
      <c r="J563">
        <v>11335</v>
      </c>
      <c r="K563">
        <v>6528</v>
      </c>
      <c r="L563">
        <v>1482</v>
      </c>
      <c r="M563">
        <v>3434</v>
      </c>
      <c r="N563">
        <v>4807</v>
      </c>
      <c r="O563">
        <v>1929</v>
      </c>
      <c r="AF563">
        <v>37</v>
      </c>
      <c r="AH563">
        <v>98</v>
      </c>
      <c r="AI563">
        <v>153</v>
      </c>
      <c r="AJ563">
        <v>6528</v>
      </c>
    </row>
    <row r="564" spans="1:36" hidden="1" x14ac:dyDescent="0.25">
      <c r="A564" t="s">
        <v>456</v>
      </c>
      <c r="B564" t="s">
        <v>253</v>
      </c>
      <c r="C564">
        <v>2306</v>
      </c>
      <c r="D564">
        <v>143</v>
      </c>
      <c r="E564">
        <v>331</v>
      </c>
      <c r="F564">
        <v>936</v>
      </c>
      <c r="G564">
        <v>842</v>
      </c>
      <c r="H564">
        <v>8747</v>
      </c>
      <c r="I564">
        <v>4172</v>
      </c>
      <c r="J564">
        <v>11053</v>
      </c>
      <c r="K564">
        <v>6441</v>
      </c>
      <c r="L564">
        <v>1615</v>
      </c>
      <c r="M564">
        <v>3385</v>
      </c>
      <c r="N564">
        <v>4611</v>
      </c>
      <c r="O564">
        <v>1929</v>
      </c>
      <c r="AF564">
        <v>33</v>
      </c>
      <c r="AH564">
        <v>98</v>
      </c>
      <c r="AI564">
        <v>136</v>
      </c>
      <c r="AJ564">
        <v>6441</v>
      </c>
    </row>
    <row r="565" spans="1:36" hidden="1" x14ac:dyDescent="0.25">
      <c r="A565" t="s">
        <v>457</v>
      </c>
      <c r="B565" t="s">
        <v>253</v>
      </c>
      <c r="C565">
        <v>2615</v>
      </c>
      <c r="D565">
        <v>306</v>
      </c>
      <c r="E565">
        <v>398</v>
      </c>
      <c r="F565">
        <v>1078</v>
      </c>
      <c r="G565">
        <v>819</v>
      </c>
      <c r="H565">
        <v>7387</v>
      </c>
      <c r="I565">
        <v>3499</v>
      </c>
      <c r="J565">
        <v>10002</v>
      </c>
      <c r="K565">
        <v>5701</v>
      </c>
      <c r="L565">
        <v>1486</v>
      </c>
      <c r="M565">
        <v>2566</v>
      </c>
      <c r="N565">
        <v>4301</v>
      </c>
      <c r="O565">
        <v>1929</v>
      </c>
      <c r="AF565">
        <v>278</v>
      </c>
      <c r="AH565">
        <v>98</v>
      </c>
      <c r="AI565">
        <v>37</v>
      </c>
      <c r="AJ565">
        <v>5701</v>
      </c>
    </row>
    <row r="566" spans="1:36" hidden="1" x14ac:dyDescent="0.25">
      <c r="A566" t="s">
        <v>458</v>
      </c>
      <c r="B566" t="s">
        <v>253</v>
      </c>
      <c r="C566">
        <v>2786</v>
      </c>
      <c r="D566">
        <v>275</v>
      </c>
      <c r="E566">
        <v>872</v>
      </c>
      <c r="F566">
        <v>912</v>
      </c>
      <c r="G566">
        <v>714</v>
      </c>
      <c r="H566">
        <v>7201</v>
      </c>
      <c r="I566">
        <v>3617</v>
      </c>
      <c r="J566">
        <v>9987</v>
      </c>
      <c r="K566">
        <v>5449</v>
      </c>
      <c r="L566">
        <v>1326</v>
      </c>
      <c r="M566">
        <v>2692</v>
      </c>
      <c r="N566">
        <v>4538</v>
      </c>
      <c r="O566">
        <v>1929</v>
      </c>
      <c r="AF566">
        <v>23</v>
      </c>
      <c r="AH566">
        <v>98</v>
      </c>
      <c r="AI566">
        <v>44</v>
      </c>
      <c r="AJ566">
        <v>5449</v>
      </c>
    </row>
    <row r="567" spans="1:36" hidden="1" x14ac:dyDescent="0.25">
      <c r="A567" t="s">
        <v>459</v>
      </c>
      <c r="B567" t="s">
        <v>253</v>
      </c>
      <c r="C567">
        <v>2653</v>
      </c>
      <c r="D567">
        <v>193</v>
      </c>
      <c r="E567">
        <v>962</v>
      </c>
      <c r="F567">
        <v>665</v>
      </c>
      <c r="G567">
        <v>813</v>
      </c>
      <c r="H567">
        <v>7026</v>
      </c>
      <c r="I567">
        <v>3692</v>
      </c>
      <c r="J567">
        <v>9678</v>
      </c>
      <c r="K567">
        <v>5311</v>
      </c>
      <c r="L567">
        <v>1164</v>
      </c>
      <c r="M567">
        <v>2767</v>
      </c>
      <c r="N567">
        <v>4367</v>
      </c>
      <c r="O567">
        <v>1929</v>
      </c>
      <c r="AF567">
        <v>26</v>
      </c>
      <c r="AH567">
        <v>98</v>
      </c>
      <c r="AI567">
        <v>41</v>
      </c>
      <c r="AJ567">
        <v>5311</v>
      </c>
    </row>
    <row r="568" spans="1:36" hidden="1" x14ac:dyDescent="0.25">
      <c r="A568" t="s">
        <v>460</v>
      </c>
      <c r="B568" t="s">
        <v>253</v>
      </c>
      <c r="C568">
        <v>2158</v>
      </c>
      <c r="D568">
        <v>278</v>
      </c>
      <c r="E568">
        <v>353</v>
      </c>
      <c r="F568">
        <v>687</v>
      </c>
      <c r="G568">
        <v>816</v>
      </c>
      <c r="H568">
        <v>6934</v>
      </c>
      <c r="I568">
        <v>3541</v>
      </c>
      <c r="J568">
        <v>9092</v>
      </c>
      <c r="K568">
        <v>4921</v>
      </c>
      <c r="L568">
        <v>1228</v>
      </c>
      <c r="M568">
        <v>2265</v>
      </c>
      <c r="N568">
        <v>4171</v>
      </c>
      <c r="O568">
        <v>1929</v>
      </c>
      <c r="AF568">
        <v>29</v>
      </c>
      <c r="AH568">
        <v>98</v>
      </c>
      <c r="AI568">
        <v>41</v>
      </c>
      <c r="AJ568">
        <v>4921</v>
      </c>
    </row>
    <row r="569" spans="1:36" hidden="1" x14ac:dyDescent="0.25">
      <c r="A569" t="s">
        <v>461</v>
      </c>
      <c r="B569" t="s">
        <v>253</v>
      </c>
      <c r="C569">
        <v>2604</v>
      </c>
      <c r="D569">
        <v>648</v>
      </c>
      <c r="E569">
        <v>385</v>
      </c>
      <c r="F569">
        <v>780</v>
      </c>
      <c r="G569">
        <v>763</v>
      </c>
      <c r="H569">
        <v>6458</v>
      </c>
      <c r="I569">
        <v>3211</v>
      </c>
      <c r="J569">
        <v>9062</v>
      </c>
      <c r="K569">
        <v>5095</v>
      </c>
      <c r="L569">
        <v>1211</v>
      </c>
      <c r="M569">
        <v>2336</v>
      </c>
      <c r="N569">
        <v>3968</v>
      </c>
      <c r="O569">
        <v>1929</v>
      </c>
      <c r="AF569">
        <v>270</v>
      </c>
      <c r="AH569">
        <v>98</v>
      </c>
      <c r="AI569">
        <v>40</v>
      </c>
      <c r="AJ569">
        <v>5095</v>
      </c>
    </row>
    <row r="570" spans="1:36" hidden="1" x14ac:dyDescent="0.25">
      <c r="A570" t="s">
        <v>462</v>
      </c>
      <c r="B570" t="s">
        <v>253</v>
      </c>
      <c r="C570">
        <v>2719</v>
      </c>
      <c r="D570">
        <v>476</v>
      </c>
      <c r="E570">
        <v>600</v>
      </c>
      <c r="F570">
        <v>911</v>
      </c>
      <c r="G570">
        <v>698</v>
      </c>
      <c r="H570">
        <v>6351</v>
      </c>
      <c r="I570">
        <v>3253</v>
      </c>
      <c r="J570">
        <v>9069</v>
      </c>
      <c r="K570">
        <v>5149</v>
      </c>
      <c r="L570">
        <v>1210</v>
      </c>
      <c r="M570">
        <v>2371</v>
      </c>
      <c r="N570">
        <v>3921</v>
      </c>
      <c r="O570">
        <v>1929</v>
      </c>
      <c r="AF570">
        <v>264</v>
      </c>
      <c r="AH570">
        <v>98</v>
      </c>
      <c r="AI570">
        <v>47</v>
      </c>
      <c r="AJ570">
        <v>5149</v>
      </c>
    </row>
    <row r="571" spans="1:36" hidden="1" x14ac:dyDescent="0.25">
      <c r="A571" t="s">
        <v>463</v>
      </c>
      <c r="B571" t="s">
        <v>253</v>
      </c>
      <c r="C571">
        <v>2665</v>
      </c>
      <c r="D571">
        <v>325</v>
      </c>
      <c r="E571">
        <v>599</v>
      </c>
      <c r="F571">
        <v>871</v>
      </c>
      <c r="G571">
        <v>803</v>
      </c>
      <c r="H571">
        <v>6204</v>
      </c>
      <c r="I571">
        <v>3271</v>
      </c>
      <c r="J571">
        <v>8869</v>
      </c>
      <c r="K571">
        <v>4962</v>
      </c>
      <c r="L571">
        <v>1193</v>
      </c>
      <c r="M571">
        <v>2434</v>
      </c>
      <c r="N571">
        <v>3908</v>
      </c>
      <c r="O571">
        <v>1929</v>
      </c>
      <c r="AF571">
        <v>40</v>
      </c>
      <c r="AH571">
        <v>47</v>
      </c>
      <c r="AI571">
        <v>98</v>
      </c>
      <c r="AJ571">
        <v>4962</v>
      </c>
    </row>
    <row r="572" spans="1:36" hidden="1" x14ac:dyDescent="0.25">
      <c r="A572" t="s">
        <v>454</v>
      </c>
      <c r="B572" t="s">
        <v>257</v>
      </c>
      <c r="D572">
        <v>2257</v>
      </c>
      <c r="I572">
        <v>3682</v>
      </c>
      <c r="J572">
        <v>201417</v>
      </c>
      <c r="K572">
        <v>178972</v>
      </c>
      <c r="N572">
        <v>22445</v>
      </c>
      <c r="O572">
        <v>17470</v>
      </c>
      <c r="P572">
        <v>4059</v>
      </c>
      <c r="Q572">
        <v>43027</v>
      </c>
      <c r="R572">
        <v>0</v>
      </c>
      <c r="S572">
        <v>6983</v>
      </c>
      <c r="T572">
        <v>140449</v>
      </c>
      <c r="U572">
        <v>3727</v>
      </c>
      <c r="V572">
        <v>-1536</v>
      </c>
      <c r="W572">
        <v>138913</v>
      </c>
      <c r="X572">
        <v>2496</v>
      </c>
      <c r="Y572">
        <v>16364</v>
      </c>
      <c r="Z572">
        <v>0</v>
      </c>
      <c r="AA572">
        <v>20</v>
      </c>
      <c r="AB572">
        <v>2000</v>
      </c>
      <c r="AC572">
        <v>2552</v>
      </c>
      <c r="AD572">
        <v>806</v>
      </c>
      <c r="AE572">
        <v>156329</v>
      </c>
      <c r="AF572">
        <v>4028</v>
      </c>
      <c r="AG572">
        <v>2897</v>
      </c>
      <c r="AH572">
        <v>1985</v>
      </c>
      <c r="AI572">
        <v>0</v>
      </c>
      <c r="AJ572">
        <v>178972</v>
      </c>
    </row>
    <row r="573" spans="1:36" hidden="1" x14ac:dyDescent="0.25">
      <c r="A573" t="s">
        <v>455</v>
      </c>
      <c r="B573" t="s">
        <v>257</v>
      </c>
      <c r="D573">
        <v>2071</v>
      </c>
      <c r="I573">
        <v>3615</v>
      </c>
      <c r="J573">
        <v>191337</v>
      </c>
      <c r="K573">
        <v>169691</v>
      </c>
      <c r="N573">
        <v>21646</v>
      </c>
      <c r="O573">
        <v>14814</v>
      </c>
      <c r="P573">
        <v>2093</v>
      </c>
      <c r="Q573">
        <v>41102</v>
      </c>
      <c r="R573">
        <v>0</v>
      </c>
      <c r="S573">
        <v>4848</v>
      </c>
      <c r="T573">
        <v>135967</v>
      </c>
      <c r="U573">
        <v>3593</v>
      </c>
      <c r="V573">
        <v>-1388</v>
      </c>
      <c r="W573">
        <v>134579</v>
      </c>
      <c r="X573">
        <v>2933</v>
      </c>
      <c r="Y573">
        <v>10826</v>
      </c>
      <c r="Z573">
        <v>0</v>
      </c>
      <c r="AA573">
        <v>22</v>
      </c>
      <c r="AB573">
        <v>0</v>
      </c>
      <c r="AC573">
        <v>3297</v>
      </c>
      <c r="AD573">
        <v>778</v>
      </c>
      <c r="AE573">
        <v>153968</v>
      </c>
      <c r="AF573">
        <v>4875</v>
      </c>
      <c r="AG573">
        <v>2572</v>
      </c>
      <c r="AH573">
        <v>4161</v>
      </c>
      <c r="AI573">
        <v>0</v>
      </c>
      <c r="AJ573">
        <v>169691</v>
      </c>
    </row>
    <row r="574" spans="1:36" hidden="1" x14ac:dyDescent="0.25">
      <c r="A574" t="s">
        <v>456</v>
      </c>
      <c r="B574" t="s">
        <v>257</v>
      </c>
      <c r="D574">
        <v>1870</v>
      </c>
      <c r="I574">
        <v>3554</v>
      </c>
      <c r="J574">
        <v>190301</v>
      </c>
      <c r="K574">
        <v>168879</v>
      </c>
      <c r="N574">
        <v>21422</v>
      </c>
      <c r="O574">
        <v>14814</v>
      </c>
      <c r="P574">
        <v>6677</v>
      </c>
      <c r="Q574">
        <v>36735</v>
      </c>
      <c r="R574">
        <v>0</v>
      </c>
      <c r="S574">
        <v>7941</v>
      </c>
      <c r="T574">
        <v>131850</v>
      </c>
      <c r="U574">
        <v>3625</v>
      </c>
      <c r="V574">
        <v>-1579</v>
      </c>
      <c r="W574">
        <v>130270</v>
      </c>
      <c r="X574">
        <v>3085</v>
      </c>
      <c r="Y574">
        <v>10279</v>
      </c>
      <c r="Z574">
        <v>0</v>
      </c>
      <c r="AA574">
        <v>22</v>
      </c>
      <c r="AB574">
        <v>0</v>
      </c>
      <c r="AC574">
        <v>3037</v>
      </c>
      <c r="AD574">
        <v>925</v>
      </c>
      <c r="AE574">
        <v>154278</v>
      </c>
      <c r="AF574">
        <v>4299</v>
      </c>
      <c r="AG574">
        <v>2572</v>
      </c>
      <c r="AH574">
        <v>3919</v>
      </c>
      <c r="AI574">
        <v>0</v>
      </c>
      <c r="AJ574">
        <v>168879</v>
      </c>
    </row>
    <row r="575" spans="1:36" hidden="1" x14ac:dyDescent="0.25">
      <c r="A575" t="s">
        <v>457</v>
      </c>
      <c r="B575" t="s">
        <v>257</v>
      </c>
      <c r="D575">
        <v>2348</v>
      </c>
      <c r="I575">
        <v>3325</v>
      </c>
      <c r="J575">
        <v>183684</v>
      </c>
      <c r="K575">
        <v>162533</v>
      </c>
      <c r="N575">
        <v>21151</v>
      </c>
      <c r="O575">
        <v>14814</v>
      </c>
      <c r="P575">
        <v>3197</v>
      </c>
      <c r="Q575">
        <v>30480</v>
      </c>
      <c r="R575">
        <v>0</v>
      </c>
      <c r="S575">
        <v>12353</v>
      </c>
      <c r="T575">
        <v>130074</v>
      </c>
      <c r="U575">
        <v>3047</v>
      </c>
      <c r="V575">
        <v>-1402</v>
      </c>
      <c r="W575">
        <v>128672</v>
      </c>
      <c r="X575">
        <v>3197</v>
      </c>
      <c r="Y575">
        <v>9652</v>
      </c>
      <c r="Z575">
        <v>0</v>
      </c>
      <c r="AA575">
        <v>23</v>
      </c>
      <c r="AB575">
        <v>0</v>
      </c>
      <c r="AC575">
        <v>2850</v>
      </c>
      <c r="AD575">
        <v>995</v>
      </c>
      <c r="AE575">
        <v>148712</v>
      </c>
      <c r="AF575">
        <v>4145</v>
      </c>
      <c r="AG575">
        <v>2572</v>
      </c>
      <c r="AH575">
        <v>3696</v>
      </c>
      <c r="AI575">
        <v>0</v>
      </c>
      <c r="AJ575">
        <v>162533</v>
      </c>
    </row>
    <row r="576" spans="1:36" hidden="1" x14ac:dyDescent="0.25">
      <c r="A576" t="s">
        <v>458</v>
      </c>
      <c r="B576" t="s">
        <v>257</v>
      </c>
      <c r="D576">
        <v>2126</v>
      </c>
      <c r="I576">
        <v>3271</v>
      </c>
      <c r="J576">
        <v>185045</v>
      </c>
      <c r="K576">
        <v>164565</v>
      </c>
      <c r="N576">
        <v>20480</v>
      </c>
      <c r="O576">
        <v>12355</v>
      </c>
      <c r="P576">
        <v>5585</v>
      </c>
      <c r="Q576">
        <v>26047</v>
      </c>
      <c r="R576">
        <v>0</v>
      </c>
      <c r="S576">
        <v>16075</v>
      </c>
      <c r="T576">
        <v>130506</v>
      </c>
      <c r="U576">
        <v>2347</v>
      </c>
      <c r="V576">
        <v>-1309</v>
      </c>
      <c r="W576">
        <v>129196</v>
      </c>
      <c r="X576">
        <v>2626</v>
      </c>
      <c r="Y576">
        <v>9421</v>
      </c>
      <c r="Z576">
        <v>2472</v>
      </c>
      <c r="AA576">
        <v>24</v>
      </c>
      <c r="AB576">
        <v>0</v>
      </c>
      <c r="AC576">
        <v>2490</v>
      </c>
      <c r="AD576">
        <v>983</v>
      </c>
      <c r="AE576">
        <v>148615</v>
      </c>
      <c r="AF576">
        <v>4033</v>
      </c>
      <c r="AG576">
        <v>2572</v>
      </c>
      <c r="AH576">
        <v>5459</v>
      </c>
      <c r="AI576">
        <v>0</v>
      </c>
      <c r="AJ576">
        <v>164565</v>
      </c>
    </row>
    <row r="577" spans="1:36" hidden="1" x14ac:dyDescent="0.25">
      <c r="A577" t="s">
        <v>459</v>
      </c>
      <c r="B577" t="s">
        <v>257</v>
      </c>
      <c r="D577">
        <v>2247</v>
      </c>
      <c r="I577">
        <v>3355</v>
      </c>
      <c r="J577">
        <v>183674</v>
      </c>
      <c r="K577">
        <v>163551</v>
      </c>
      <c r="N577">
        <v>20123</v>
      </c>
      <c r="O577">
        <v>12355</v>
      </c>
      <c r="P577">
        <v>5445</v>
      </c>
      <c r="Q577">
        <v>32484</v>
      </c>
      <c r="R577">
        <v>0</v>
      </c>
      <c r="S577">
        <v>11595</v>
      </c>
      <c r="T577">
        <v>127447</v>
      </c>
      <c r="U577">
        <v>2416</v>
      </c>
      <c r="V577">
        <v>-1365</v>
      </c>
      <c r="W577">
        <v>126082</v>
      </c>
      <c r="X577">
        <v>2465</v>
      </c>
      <c r="Y577">
        <v>11688</v>
      </c>
      <c r="Z577">
        <v>3198</v>
      </c>
      <c r="AA577">
        <v>25</v>
      </c>
      <c r="AB577">
        <v>0</v>
      </c>
      <c r="AC577">
        <v>2051</v>
      </c>
      <c r="AD577">
        <v>858</v>
      </c>
      <c r="AE577">
        <v>145261</v>
      </c>
      <c r="AF577">
        <v>3266</v>
      </c>
      <c r="AG577">
        <v>2131</v>
      </c>
      <c r="AH577">
        <v>5497</v>
      </c>
      <c r="AI577">
        <v>0</v>
      </c>
      <c r="AJ577">
        <v>163551</v>
      </c>
    </row>
    <row r="578" spans="1:36" hidden="1" x14ac:dyDescent="0.25">
      <c r="A578" t="s">
        <v>460</v>
      </c>
      <c r="B578" t="s">
        <v>257</v>
      </c>
      <c r="D578">
        <v>2071</v>
      </c>
      <c r="I578">
        <v>3375</v>
      </c>
      <c r="J578">
        <v>174582</v>
      </c>
      <c r="K578">
        <v>155510</v>
      </c>
      <c r="N578">
        <v>19073</v>
      </c>
      <c r="O578">
        <v>12355</v>
      </c>
      <c r="P578">
        <v>3816</v>
      </c>
      <c r="Q578">
        <v>27225</v>
      </c>
      <c r="R578">
        <v>0</v>
      </c>
      <c r="S578">
        <v>12795</v>
      </c>
      <c r="T578">
        <v>124528</v>
      </c>
      <c r="U578">
        <v>2344</v>
      </c>
      <c r="V578">
        <v>-1656</v>
      </c>
      <c r="W578">
        <v>122872</v>
      </c>
      <c r="X578">
        <v>2428</v>
      </c>
      <c r="Y578">
        <v>9098</v>
      </c>
      <c r="Z578">
        <v>1630</v>
      </c>
      <c r="AA578">
        <v>27</v>
      </c>
      <c r="AB578">
        <v>0</v>
      </c>
      <c r="AC578">
        <v>1846</v>
      </c>
      <c r="AD578">
        <v>795</v>
      </c>
      <c r="AE578">
        <v>141495</v>
      </c>
      <c r="AF578">
        <v>3237</v>
      </c>
      <c r="AG578">
        <v>2131</v>
      </c>
      <c r="AH578">
        <v>4474</v>
      </c>
      <c r="AI578">
        <v>0</v>
      </c>
      <c r="AJ578">
        <v>155510</v>
      </c>
    </row>
    <row r="579" spans="1:36" hidden="1" x14ac:dyDescent="0.25">
      <c r="A579" t="s">
        <v>461</v>
      </c>
      <c r="B579" t="s">
        <v>257</v>
      </c>
      <c r="D579">
        <v>2373</v>
      </c>
      <c r="I579">
        <v>3363</v>
      </c>
      <c r="J579">
        <v>172343</v>
      </c>
      <c r="K579">
        <v>153894</v>
      </c>
      <c r="N579">
        <v>18449</v>
      </c>
      <c r="O579">
        <v>12355</v>
      </c>
      <c r="P579">
        <v>4668</v>
      </c>
      <c r="Q579">
        <v>24170</v>
      </c>
      <c r="R579">
        <v>0</v>
      </c>
      <c r="S579">
        <v>14114</v>
      </c>
      <c r="T579">
        <v>122553</v>
      </c>
      <c r="U579">
        <v>2421</v>
      </c>
      <c r="V579">
        <v>-1526</v>
      </c>
      <c r="W579">
        <v>121027</v>
      </c>
      <c r="X579">
        <v>2562</v>
      </c>
      <c r="Y579">
        <v>12054</v>
      </c>
      <c r="Z579">
        <v>0</v>
      </c>
      <c r="AA579">
        <v>27</v>
      </c>
      <c r="AB579">
        <v>0</v>
      </c>
      <c r="AC579">
        <v>1802</v>
      </c>
      <c r="AD579">
        <v>872</v>
      </c>
      <c r="AE579">
        <v>139086</v>
      </c>
      <c r="AF579">
        <v>2727</v>
      </c>
      <c r="AG579">
        <v>2131</v>
      </c>
      <c r="AH579">
        <v>3853</v>
      </c>
      <c r="AI579">
        <v>0</v>
      </c>
      <c r="AJ579">
        <v>153894</v>
      </c>
    </row>
    <row r="580" spans="1:36" hidden="1" x14ac:dyDescent="0.25">
      <c r="A580" t="s">
        <v>462</v>
      </c>
      <c r="B580" t="s">
        <v>257</v>
      </c>
      <c r="D580">
        <v>1936</v>
      </c>
      <c r="I580">
        <v>3358</v>
      </c>
      <c r="J580">
        <v>165832</v>
      </c>
      <c r="K580">
        <v>148047</v>
      </c>
      <c r="N580">
        <v>17785</v>
      </c>
      <c r="O580">
        <v>12355</v>
      </c>
      <c r="P580">
        <v>3393</v>
      </c>
      <c r="Q580">
        <v>25206</v>
      </c>
      <c r="R580">
        <v>0</v>
      </c>
      <c r="S580">
        <v>15881</v>
      </c>
      <c r="T580">
        <v>114675</v>
      </c>
      <c r="U580">
        <v>2247</v>
      </c>
      <c r="V580">
        <v>-1367</v>
      </c>
      <c r="W580">
        <v>113308</v>
      </c>
      <c r="X580">
        <v>2746</v>
      </c>
      <c r="Y580">
        <v>7616</v>
      </c>
      <c r="Z580">
        <v>0</v>
      </c>
      <c r="AA580">
        <v>29</v>
      </c>
      <c r="AB580">
        <v>0</v>
      </c>
      <c r="AC580">
        <v>2301</v>
      </c>
      <c r="AD580">
        <v>983</v>
      </c>
      <c r="AE580">
        <v>137374</v>
      </c>
      <c r="AF580">
        <v>3028</v>
      </c>
      <c r="AG580">
        <v>2131</v>
      </c>
      <c r="AH580">
        <v>3206</v>
      </c>
      <c r="AI580">
        <v>0</v>
      </c>
      <c r="AJ580">
        <v>148047</v>
      </c>
    </row>
    <row r="581" spans="1:36" hidden="1" x14ac:dyDescent="0.25">
      <c r="A581" t="s">
        <v>463</v>
      </c>
      <c r="B581" t="s">
        <v>257</v>
      </c>
      <c r="D581">
        <v>2047</v>
      </c>
      <c r="I581">
        <v>3364</v>
      </c>
      <c r="J581">
        <v>162526</v>
      </c>
      <c r="K581">
        <v>144881</v>
      </c>
      <c r="N581">
        <v>17645</v>
      </c>
      <c r="O581">
        <v>12355</v>
      </c>
      <c r="P581">
        <v>6288</v>
      </c>
      <c r="Q581">
        <v>26805</v>
      </c>
      <c r="R581">
        <v>0</v>
      </c>
      <c r="S581">
        <v>16991</v>
      </c>
      <c r="T581">
        <v>105247</v>
      </c>
      <c r="U581">
        <v>2299</v>
      </c>
      <c r="V581">
        <v>-984</v>
      </c>
      <c r="W581">
        <v>104262</v>
      </c>
      <c r="X581">
        <v>2406</v>
      </c>
      <c r="Y581">
        <v>1933</v>
      </c>
      <c r="Z581">
        <v>0</v>
      </c>
      <c r="AA581">
        <v>30</v>
      </c>
      <c r="AB581">
        <v>0</v>
      </c>
      <c r="AC581">
        <v>2512</v>
      </c>
      <c r="AD581">
        <v>864</v>
      </c>
      <c r="AE581">
        <v>139779</v>
      </c>
      <c r="AF581">
        <v>3139</v>
      </c>
      <c r="AG581">
        <v>1977</v>
      </c>
      <c r="AH581">
        <v>3168</v>
      </c>
      <c r="AI581">
        <v>0</v>
      </c>
      <c r="AJ581">
        <v>144881</v>
      </c>
    </row>
    <row r="582" spans="1:36" hidden="1" x14ac:dyDescent="0.25">
      <c r="A582" t="s">
        <v>454</v>
      </c>
      <c r="B582" t="s">
        <v>260</v>
      </c>
      <c r="D582">
        <v>2383</v>
      </c>
      <c r="I582">
        <v>1950</v>
      </c>
      <c r="J582">
        <v>382863</v>
      </c>
      <c r="K582">
        <v>348746</v>
      </c>
      <c r="N582">
        <v>34117</v>
      </c>
      <c r="O582">
        <v>25576</v>
      </c>
      <c r="P582">
        <v>14578</v>
      </c>
      <c r="Q582">
        <v>35059</v>
      </c>
      <c r="R582">
        <v>526</v>
      </c>
      <c r="S582">
        <v>47774</v>
      </c>
      <c r="T582">
        <v>275431</v>
      </c>
      <c r="U582">
        <v>3689</v>
      </c>
      <c r="V582">
        <v>-3458</v>
      </c>
      <c r="W582">
        <v>271973</v>
      </c>
      <c r="X582">
        <v>8656</v>
      </c>
      <c r="Y582">
        <v>47153</v>
      </c>
      <c r="Z582">
        <v>2960</v>
      </c>
      <c r="AA582">
        <v>90</v>
      </c>
      <c r="AB582">
        <v>47910</v>
      </c>
      <c r="AC582">
        <v>9839</v>
      </c>
      <c r="AD582">
        <v>5038</v>
      </c>
      <c r="AE582">
        <v>237392</v>
      </c>
      <c r="AF582">
        <v>13166</v>
      </c>
      <c r="AG582">
        <v>3696</v>
      </c>
      <c r="AH582">
        <v>4845</v>
      </c>
      <c r="AI582">
        <v>0</v>
      </c>
      <c r="AJ582">
        <v>348746</v>
      </c>
    </row>
    <row r="583" spans="1:36" hidden="1" x14ac:dyDescent="0.25">
      <c r="A583" t="s">
        <v>455</v>
      </c>
      <c r="B583" t="s">
        <v>260</v>
      </c>
      <c r="D583">
        <v>2287</v>
      </c>
      <c r="I583">
        <v>1904</v>
      </c>
      <c r="J583">
        <v>365450</v>
      </c>
      <c r="K583">
        <v>338961</v>
      </c>
      <c r="N583">
        <v>26490</v>
      </c>
      <c r="O583">
        <v>20576</v>
      </c>
      <c r="P583">
        <v>7933</v>
      </c>
      <c r="Q583">
        <v>34910</v>
      </c>
      <c r="R583">
        <v>158</v>
      </c>
      <c r="S583">
        <v>43276</v>
      </c>
      <c r="T583">
        <v>263621</v>
      </c>
      <c r="U583">
        <v>7367</v>
      </c>
      <c r="V583">
        <v>-4971</v>
      </c>
      <c r="W583">
        <v>258651</v>
      </c>
      <c r="X583">
        <v>16298</v>
      </c>
      <c r="Y583">
        <v>48024</v>
      </c>
      <c r="Z583">
        <v>1893</v>
      </c>
      <c r="AA583">
        <v>107</v>
      </c>
      <c r="AB583">
        <v>46135</v>
      </c>
      <c r="AC583">
        <v>9721</v>
      </c>
      <c r="AD583">
        <v>5670</v>
      </c>
      <c r="AE583">
        <v>228401</v>
      </c>
      <c r="AF583">
        <v>14401</v>
      </c>
      <c r="AG583">
        <v>2860</v>
      </c>
      <c r="AH583">
        <v>3053</v>
      </c>
      <c r="AI583">
        <v>0</v>
      </c>
      <c r="AJ583">
        <v>338961</v>
      </c>
    </row>
    <row r="584" spans="1:36" hidden="1" x14ac:dyDescent="0.25">
      <c r="A584" t="s">
        <v>456</v>
      </c>
      <c r="B584" t="s">
        <v>260</v>
      </c>
      <c r="D584">
        <v>2015</v>
      </c>
      <c r="I584">
        <v>1789</v>
      </c>
      <c r="J584">
        <v>350243</v>
      </c>
      <c r="K584">
        <v>324746</v>
      </c>
      <c r="N584">
        <v>25497</v>
      </c>
      <c r="O584">
        <v>17291</v>
      </c>
      <c r="P584">
        <v>7087</v>
      </c>
      <c r="Q584">
        <v>30354</v>
      </c>
      <c r="R584">
        <v>158</v>
      </c>
      <c r="S584">
        <v>44773</v>
      </c>
      <c r="T584">
        <v>253392</v>
      </c>
      <c r="U584">
        <v>6157</v>
      </c>
      <c r="V584">
        <v>-4438</v>
      </c>
      <c r="W584">
        <v>248954</v>
      </c>
      <c r="X584">
        <v>14709</v>
      </c>
      <c r="Y584">
        <v>42232</v>
      </c>
      <c r="Z584">
        <v>1828</v>
      </c>
      <c r="AA584">
        <v>113</v>
      </c>
      <c r="AB584">
        <v>42960</v>
      </c>
      <c r="AC584">
        <v>8949</v>
      </c>
      <c r="AD584">
        <v>3996</v>
      </c>
      <c r="AE584">
        <v>224126</v>
      </c>
      <c r="AF584">
        <v>13486</v>
      </c>
      <c r="AG584">
        <v>2860</v>
      </c>
      <c r="AH584">
        <v>5345</v>
      </c>
      <c r="AI584">
        <v>0</v>
      </c>
      <c r="AJ584">
        <v>324746</v>
      </c>
    </row>
    <row r="585" spans="1:36" hidden="1" x14ac:dyDescent="0.25">
      <c r="A585" t="s">
        <v>457</v>
      </c>
      <c r="B585" t="s">
        <v>260</v>
      </c>
      <c r="D585">
        <v>2524</v>
      </c>
      <c r="I585">
        <v>1728</v>
      </c>
      <c r="J585">
        <v>337197</v>
      </c>
      <c r="K585">
        <v>311898</v>
      </c>
      <c r="N585">
        <v>25298</v>
      </c>
      <c r="O585">
        <v>17291</v>
      </c>
      <c r="P585">
        <v>4043</v>
      </c>
      <c r="Q585">
        <v>31749</v>
      </c>
      <c r="R585">
        <v>258</v>
      </c>
      <c r="S585">
        <v>49299</v>
      </c>
      <c r="T585">
        <v>242116</v>
      </c>
      <c r="U585">
        <v>3522</v>
      </c>
      <c r="V585">
        <v>-3911</v>
      </c>
      <c r="W585">
        <v>238205</v>
      </c>
      <c r="X585">
        <v>9035</v>
      </c>
      <c r="Y585">
        <v>24575</v>
      </c>
      <c r="Z585">
        <v>1830</v>
      </c>
      <c r="AA585">
        <v>766</v>
      </c>
      <c r="AB585">
        <v>45301</v>
      </c>
      <c r="AC585">
        <v>7593</v>
      </c>
      <c r="AD585">
        <v>3884</v>
      </c>
      <c r="AE585">
        <v>227283</v>
      </c>
      <c r="AF585">
        <v>12143</v>
      </c>
      <c r="AG585">
        <v>2860</v>
      </c>
      <c r="AH585">
        <v>5147</v>
      </c>
      <c r="AI585">
        <v>0</v>
      </c>
      <c r="AJ585">
        <v>311898</v>
      </c>
    </row>
    <row r="586" spans="1:36" hidden="1" x14ac:dyDescent="0.25">
      <c r="A586" t="s">
        <v>458</v>
      </c>
      <c r="B586" t="s">
        <v>260</v>
      </c>
      <c r="D586">
        <v>2984</v>
      </c>
      <c r="I586">
        <v>1693</v>
      </c>
      <c r="J586">
        <v>327746</v>
      </c>
      <c r="K586">
        <v>303691</v>
      </c>
      <c r="N586">
        <v>24055</v>
      </c>
      <c r="O586">
        <v>17291</v>
      </c>
      <c r="P586">
        <v>10324</v>
      </c>
      <c r="Q586">
        <v>31368</v>
      </c>
      <c r="R586">
        <v>658</v>
      </c>
      <c r="S586">
        <v>42890</v>
      </c>
      <c r="T586">
        <v>235507</v>
      </c>
      <c r="U586">
        <v>3427</v>
      </c>
      <c r="V586">
        <v>-4870</v>
      </c>
      <c r="W586">
        <v>230637</v>
      </c>
      <c r="X586">
        <v>6993</v>
      </c>
      <c r="Y586">
        <v>37694</v>
      </c>
      <c r="Z586">
        <v>1966</v>
      </c>
      <c r="AA586">
        <v>3077</v>
      </c>
      <c r="AB586">
        <v>35048</v>
      </c>
      <c r="AC586">
        <v>6525</v>
      </c>
      <c r="AD586">
        <v>4149</v>
      </c>
      <c r="AE586">
        <v>215888</v>
      </c>
      <c r="AF586">
        <v>9976</v>
      </c>
      <c r="AG586">
        <v>2860</v>
      </c>
      <c r="AH586">
        <v>3904</v>
      </c>
      <c r="AI586">
        <v>0</v>
      </c>
      <c r="AJ586">
        <v>303691</v>
      </c>
    </row>
    <row r="587" spans="1:36" hidden="1" x14ac:dyDescent="0.25">
      <c r="A587" t="s">
        <v>459</v>
      </c>
      <c r="B587" t="s">
        <v>260</v>
      </c>
      <c r="D587">
        <v>2183</v>
      </c>
      <c r="I587">
        <v>1580</v>
      </c>
      <c r="J587">
        <v>313480</v>
      </c>
      <c r="K587">
        <v>290093</v>
      </c>
      <c r="N587">
        <v>23387</v>
      </c>
      <c r="O587">
        <v>15036</v>
      </c>
      <c r="P587">
        <v>5111</v>
      </c>
      <c r="Q587">
        <v>26875</v>
      </c>
      <c r="R587">
        <v>458</v>
      </c>
      <c r="S587">
        <v>44782</v>
      </c>
      <c r="T587">
        <v>227944</v>
      </c>
      <c r="U587">
        <v>3190</v>
      </c>
      <c r="V587">
        <v>-4564</v>
      </c>
      <c r="W587">
        <v>223380</v>
      </c>
      <c r="X587">
        <v>8305</v>
      </c>
      <c r="Y587">
        <v>39953</v>
      </c>
      <c r="Z587">
        <v>10645</v>
      </c>
      <c r="AA587">
        <v>137</v>
      </c>
      <c r="AB587">
        <v>36738</v>
      </c>
      <c r="AC587">
        <v>5621</v>
      </c>
      <c r="AD587">
        <v>5424</v>
      </c>
      <c r="AE587">
        <v>193533</v>
      </c>
      <c r="AF587">
        <v>8799</v>
      </c>
      <c r="AG587">
        <v>2184</v>
      </c>
      <c r="AH587">
        <v>6168</v>
      </c>
      <c r="AI587">
        <v>0</v>
      </c>
      <c r="AJ587">
        <v>290093</v>
      </c>
    </row>
    <row r="588" spans="1:36" hidden="1" x14ac:dyDescent="0.25">
      <c r="A588" t="s">
        <v>460</v>
      </c>
      <c r="B588" t="s">
        <v>260</v>
      </c>
      <c r="D588">
        <v>2017</v>
      </c>
      <c r="I588">
        <v>1624</v>
      </c>
      <c r="J588">
        <v>300919</v>
      </c>
      <c r="K588">
        <v>281169</v>
      </c>
      <c r="N588">
        <v>19750</v>
      </c>
      <c r="O588">
        <v>12386</v>
      </c>
      <c r="P588">
        <v>4834</v>
      </c>
      <c r="Q588">
        <v>18868</v>
      </c>
      <c r="R588">
        <v>358</v>
      </c>
      <c r="S588">
        <v>42656</v>
      </c>
      <c r="T588">
        <v>226915</v>
      </c>
      <c r="U588">
        <v>3183</v>
      </c>
      <c r="V588">
        <v>-3860</v>
      </c>
      <c r="W588">
        <v>223055</v>
      </c>
      <c r="X588">
        <v>5954</v>
      </c>
      <c r="Y588">
        <v>35140</v>
      </c>
      <c r="Z588">
        <v>10479</v>
      </c>
      <c r="AA588">
        <v>145</v>
      </c>
      <c r="AB588">
        <v>38850</v>
      </c>
      <c r="AC588">
        <v>5246</v>
      </c>
      <c r="AD588">
        <v>3882</v>
      </c>
      <c r="AE588">
        <v>185788</v>
      </c>
      <c r="AF588">
        <v>10693</v>
      </c>
      <c r="AG588">
        <v>2184</v>
      </c>
      <c r="AH588">
        <v>5181</v>
      </c>
      <c r="AI588">
        <v>0</v>
      </c>
      <c r="AJ588">
        <v>281169</v>
      </c>
    </row>
    <row r="589" spans="1:36" hidden="1" x14ac:dyDescent="0.25">
      <c r="A589" t="s">
        <v>461</v>
      </c>
      <c r="B589" t="s">
        <v>260</v>
      </c>
      <c r="D589">
        <v>2173</v>
      </c>
      <c r="I589">
        <v>1609</v>
      </c>
      <c r="J589">
        <v>284918</v>
      </c>
      <c r="K589">
        <v>266695</v>
      </c>
      <c r="N589">
        <v>18223</v>
      </c>
      <c r="O589">
        <v>12036</v>
      </c>
      <c r="P589">
        <v>10515</v>
      </c>
      <c r="Q589">
        <v>16464</v>
      </c>
      <c r="R589">
        <v>851</v>
      </c>
      <c r="S589">
        <v>41957</v>
      </c>
      <c r="T589">
        <v>207749</v>
      </c>
      <c r="U589">
        <v>2953</v>
      </c>
      <c r="V589">
        <v>-3477</v>
      </c>
      <c r="W589">
        <v>204272</v>
      </c>
      <c r="X589">
        <v>6950</v>
      </c>
      <c r="Y589">
        <v>29143</v>
      </c>
      <c r="Z589">
        <v>13292</v>
      </c>
      <c r="AA589">
        <v>154</v>
      </c>
      <c r="AB589">
        <v>38888</v>
      </c>
      <c r="AC589">
        <v>5159</v>
      </c>
      <c r="AD589">
        <v>4743</v>
      </c>
      <c r="AE589">
        <v>177460</v>
      </c>
      <c r="AF589">
        <v>7759</v>
      </c>
      <c r="AG589">
        <v>2184</v>
      </c>
      <c r="AH589">
        <v>4003</v>
      </c>
      <c r="AI589">
        <v>0</v>
      </c>
      <c r="AJ589">
        <v>266695</v>
      </c>
    </row>
    <row r="590" spans="1:36" hidden="1" x14ac:dyDescent="0.25">
      <c r="A590" t="s">
        <v>462</v>
      </c>
      <c r="B590" t="s">
        <v>260</v>
      </c>
      <c r="D590">
        <v>2751</v>
      </c>
      <c r="I590">
        <v>1584</v>
      </c>
      <c r="J590">
        <v>289194</v>
      </c>
      <c r="K590">
        <v>272392</v>
      </c>
      <c r="N590">
        <v>16802</v>
      </c>
      <c r="O590">
        <v>12036</v>
      </c>
      <c r="P590">
        <v>9868</v>
      </c>
      <c r="Q590">
        <v>21288</v>
      </c>
      <c r="R590">
        <v>1151</v>
      </c>
      <c r="S590">
        <v>39238</v>
      </c>
      <c r="T590">
        <v>208954</v>
      </c>
      <c r="U590">
        <v>2778</v>
      </c>
      <c r="V590">
        <v>-3171</v>
      </c>
      <c r="W590">
        <v>205783</v>
      </c>
      <c r="X590">
        <v>7446</v>
      </c>
      <c r="Y590">
        <v>36849</v>
      </c>
      <c r="Z590">
        <v>9433</v>
      </c>
      <c r="AA590">
        <v>1703</v>
      </c>
      <c r="AB590">
        <v>36738</v>
      </c>
      <c r="AC590">
        <v>5697</v>
      </c>
      <c r="AD590">
        <v>5383</v>
      </c>
      <c r="AE590">
        <v>180273</v>
      </c>
      <c r="AF590">
        <v>7397</v>
      </c>
      <c r="AG590">
        <v>2184</v>
      </c>
      <c r="AH590">
        <v>2582</v>
      </c>
      <c r="AI590">
        <v>0</v>
      </c>
      <c r="AJ590">
        <v>272392</v>
      </c>
    </row>
    <row r="591" spans="1:36" hidden="1" x14ac:dyDescent="0.25">
      <c r="A591" t="s">
        <v>463</v>
      </c>
      <c r="B591" t="s">
        <v>260</v>
      </c>
      <c r="D591">
        <v>1669</v>
      </c>
      <c r="I591">
        <v>1612</v>
      </c>
      <c r="J591">
        <v>254623</v>
      </c>
      <c r="K591">
        <v>238465</v>
      </c>
      <c r="N591">
        <v>16157</v>
      </c>
      <c r="O591">
        <v>12036</v>
      </c>
      <c r="P591">
        <v>2756</v>
      </c>
      <c r="Q591">
        <v>10731</v>
      </c>
      <c r="R591">
        <v>306</v>
      </c>
      <c r="S591">
        <v>35992</v>
      </c>
      <c r="T591">
        <v>195830</v>
      </c>
      <c r="U591">
        <v>2783</v>
      </c>
      <c r="V591">
        <v>-2733</v>
      </c>
      <c r="W591">
        <v>193096</v>
      </c>
      <c r="X591">
        <v>8290</v>
      </c>
      <c r="Y591">
        <v>15690</v>
      </c>
      <c r="Z591">
        <v>2888</v>
      </c>
      <c r="AA591">
        <v>182</v>
      </c>
      <c r="AB591">
        <v>33641</v>
      </c>
      <c r="AC591">
        <v>5497</v>
      </c>
      <c r="AD591">
        <v>6429</v>
      </c>
      <c r="AE591">
        <v>178842</v>
      </c>
      <c r="AF591">
        <v>7222</v>
      </c>
      <c r="AG591">
        <v>1753</v>
      </c>
      <c r="AH591">
        <v>2369</v>
      </c>
      <c r="AI591">
        <v>0</v>
      </c>
      <c r="AJ591">
        <v>238465</v>
      </c>
    </row>
    <row r="592" spans="1:36" hidden="1" x14ac:dyDescent="0.25">
      <c r="A592" t="s">
        <v>454</v>
      </c>
      <c r="B592" t="s">
        <v>263</v>
      </c>
      <c r="D592">
        <v>940</v>
      </c>
      <c r="I592">
        <v>403</v>
      </c>
      <c r="J592">
        <v>267006</v>
      </c>
      <c r="K592">
        <v>235708</v>
      </c>
      <c r="N592">
        <v>31298</v>
      </c>
      <c r="O592">
        <v>20000</v>
      </c>
      <c r="P592">
        <v>4589</v>
      </c>
      <c r="Q592">
        <v>51385</v>
      </c>
      <c r="R592">
        <v>9765</v>
      </c>
      <c r="S592">
        <v>37890</v>
      </c>
      <c r="T592">
        <v>149145</v>
      </c>
      <c r="U592">
        <v>4281</v>
      </c>
      <c r="V592">
        <v>-2363</v>
      </c>
      <c r="W592">
        <v>146783</v>
      </c>
      <c r="X592">
        <v>15252</v>
      </c>
      <c r="Y592">
        <v>54484</v>
      </c>
      <c r="Z592">
        <v>31069</v>
      </c>
      <c r="AA592">
        <v>1013</v>
      </c>
      <c r="AB592">
        <v>8991</v>
      </c>
      <c r="AC592">
        <v>3813</v>
      </c>
      <c r="AD592">
        <v>5065</v>
      </c>
      <c r="AE592">
        <v>132350</v>
      </c>
      <c r="AF592">
        <v>7537</v>
      </c>
      <c r="AG592">
        <v>2590</v>
      </c>
      <c r="AH592">
        <v>8674</v>
      </c>
      <c r="AI592">
        <v>0</v>
      </c>
      <c r="AJ592">
        <v>235708</v>
      </c>
    </row>
    <row r="593" spans="1:36" hidden="1" x14ac:dyDescent="0.25">
      <c r="A593" t="s">
        <v>455</v>
      </c>
      <c r="B593" t="s">
        <v>263</v>
      </c>
      <c r="D593">
        <v>1253</v>
      </c>
      <c r="I593">
        <v>328</v>
      </c>
      <c r="J593">
        <v>249250</v>
      </c>
      <c r="K593">
        <v>218683</v>
      </c>
      <c r="N593">
        <v>30568</v>
      </c>
      <c r="O593">
        <v>20000</v>
      </c>
      <c r="P593">
        <v>4793</v>
      </c>
      <c r="Q593">
        <v>44073</v>
      </c>
      <c r="R593">
        <v>11529</v>
      </c>
      <c r="S593">
        <v>32057</v>
      </c>
      <c r="T593">
        <v>141245</v>
      </c>
      <c r="U593">
        <v>4149</v>
      </c>
      <c r="V593">
        <v>-2415</v>
      </c>
      <c r="W593">
        <v>138830</v>
      </c>
      <c r="X593">
        <v>16387</v>
      </c>
      <c r="Y593">
        <v>47531</v>
      </c>
      <c r="Z593">
        <v>24943</v>
      </c>
      <c r="AA593">
        <v>1012</v>
      </c>
      <c r="AB593">
        <v>8492</v>
      </c>
      <c r="AC593">
        <v>4041</v>
      </c>
      <c r="AD593">
        <v>4790</v>
      </c>
      <c r="AE593">
        <v>129618</v>
      </c>
      <c r="AF593">
        <v>6755</v>
      </c>
      <c r="AG593">
        <v>2590</v>
      </c>
      <c r="AH593">
        <v>8190</v>
      </c>
      <c r="AI593">
        <v>0</v>
      </c>
      <c r="AJ593">
        <v>218683</v>
      </c>
    </row>
    <row r="594" spans="1:36" hidden="1" x14ac:dyDescent="0.25">
      <c r="A594" t="s">
        <v>456</v>
      </c>
      <c r="B594" t="s">
        <v>263</v>
      </c>
      <c r="D594">
        <v>1153</v>
      </c>
      <c r="I594">
        <v>348</v>
      </c>
      <c r="J594">
        <v>237816</v>
      </c>
      <c r="K594">
        <v>208298</v>
      </c>
      <c r="N594">
        <v>29518</v>
      </c>
      <c r="O594">
        <v>20000</v>
      </c>
      <c r="P594">
        <v>2512</v>
      </c>
      <c r="Q594">
        <v>44353</v>
      </c>
      <c r="R594">
        <v>9739</v>
      </c>
      <c r="S594">
        <v>26943</v>
      </c>
      <c r="T594">
        <v>136593</v>
      </c>
      <c r="U594">
        <v>3496</v>
      </c>
      <c r="V594">
        <v>-2230</v>
      </c>
      <c r="W594">
        <v>134363</v>
      </c>
      <c r="X594">
        <v>18405</v>
      </c>
      <c r="Y594">
        <v>43662</v>
      </c>
      <c r="Z594">
        <v>22653</v>
      </c>
      <c r="AA594">
        <v>1013</v>
      </c>
      <c r="AB594">
        <v>8516</v>
      </c>
      <c r="AC594">
        <v>3419</v>
      </c>
      <c r="AD594">
        <v>3811</v>
      </c>
      <c r="AE594">
        <v>126258</v>
      </c>
      <c r="AF594">
        <v>6118</v>
      </c>
      <c r="AG594">
        <v>2590</v>
      </c>
      <c r="AH594">
        <v>6865</v>
      </c>
      <c r="AI594">
        <v>0</v>
      </c>
      <c r="AJ594">
        <v>208298</v>
      </c>
    </row>
    <row r="595" spans="1:36" hidden="1" x14ac:dyDescent="0.25">
      <c r="A595" t="s">
        <v>457</v>
      </c>
      <c r="B595" t="s">
        <v>263</v>
      </c>
      <c r="D595">
        <v>1218</v>
      </c>
      <c r="I595">
        <v>365</v>
      </c>
      <c r="J595">
        <v>235473</v>
      </c>
      <c r="K595">
        <v>207476</v>
      </c>
      <c r="N595">
        <v>27997</v>
      </c>
      <c r="O595">
        <v>20000</v>
      </c>
      <c r="P595">
        <v>2243</v>
      </c>
      <c r="Q595">
        <v>35821</v>
      </c>
      <c r="R595">
        <v>7608</v>
      </c>
      <c r="S595">
        <v>35324</v>
      </c>
      <c r="T595">
        <v>136807</v>
      </c>
      <c r="U595">
        <v>2767</v>
      </c>
      <c r="V595">
        <v>-1805</v>
      </c>
      <c r="W595">
        <v>135002</v>
      </c>
      <c r="X595">
        <v>17577</v>
      </c>
      <c r="Y595">
        <v>38056</v>
      </c>
      <c r="Z595">
        <v>23038</v>
      </c>
      <c r="AA595">
        <v>1013</v>
      </c>
      <c r="AB595">
        <v>13553</v>
      </c>
      <c r="AC595">
        <v>3368</v>
      </c>
      <c r="AD595">
        <v>3297</v>
      </c>
      <c r="AE595">
        <v>126063</v>
      </c>
      <c r="AF595">
        <v>5754</v>
      </c>
      <c r="AG595">
        <v>1896</v>
      </c>
      <c r="AH595">
        <v>5941</v>
      </c>
      <c r="AI595">
        <v>0</v>
      </c>
      <c r="AJ595">
        <v>207476</v>
      </c>
    </row>
    <row r="596" spans="1:36" hidden="1" x14ac:dyDescent="0.25">
      <c r="A596" t="s">
        <v>458</v>
      </c>
      <c r="B596" t="s">
        <v>263</v>
      </c>
      <c r="D596">
        <v>1394</v>
      </c>
      <c r="I596">
        <v>383</v>
      </c>
      <c r="J596">
        <v>213394</v>
      </c>
      <c r="K596">
        <v>186740</v>
      </c>
      <c r="N596">
        <v>26654</v>
      </c>
      <c r="O596">
        <v>19858</v>
      </c>
      <c r="P596">
        <v>3690</v>
      </c>
      <c r="Q596">
        <v>29364</v>
      </c>
      <c r="R596">
        <v>9880</v>
      </c>
      <c r="S596">
        <v>31566</v>
      </c>
      <c r="T596">
        <v>120644</v>
      </c>
      <c r="U596">
        <v>2057</v>
      </c>
      <c r="V596">
        <v>-1431</v>
      </c>
      <c r="W596">
        <v>119213</v>
      </c>
      <c r="X596">
        <v>17459</v>
      </c>
      <c r="Y596">
        <v>29340</v>
      </c>
      <c r="Z596">
        <v>21034</v>
      </c>
      <c r="AA596">
        <v>1015</v>
      </c>
      <c r="AB596">
        <v>11600</v>
      </c>
      <c r="AC596">
        <v>2253</v>
      </c>
      <c r="AD596">
        <v>2808</v>
      </c>
      <c r="AE596">
        <v>117121</v>
      </c>
      <c r="AF596">
        <v>6631</v>
      </c>
      <c r="AG596">
        <v>1896</v>
      </c>
      <c r="AH596">
        <v>4866</v>
      </c>
      <c r="AI596">
        <v>0</v>
      </c>
      <c r="AJ596">
        <v>186740</v>
      </c>
    </row>
    <row r="597" spans="1:36" hidden="1" x14ac:dyDescent="0.25">
      <c r="A597" t="s">
        <v>459</v>
      </c>
      <c r="B597" t="s">
        <v>263</v>
      </c>
      <c r="D597">
        <v>1648</v>
      </c>
      <c r="I597">
        <v>343</v>
      </c>
      <c r="J597">
        <v>194182</v>
      </c>
      <c r="K597">
        <v>168385</v>
      </c>
      <c r="N597">
        <v>25797</v>
      </c>
      <c r="O597">
        <v>15275</v>
      </c>
      <c r="P597">
        <v>1519</v>
      </c>
      <c r="Q597">
        <v>23515</v>
      </c>
      <c r="R597">
        <v>12541</v>
      </c>
      <c r="S597">
        <v>30039</v>
      </c>
      <c r="T597">
        <v>112179</v>
      </c>
      <c r="U597">
        <v>1681</v>
      </c>
      <c r="V597">
        <v>-1609</v>
      </c>
      <c r="W597">
        <v>110570</v>
      </c>
      <c r="X597">
        <v>13795</v>
      </c>
      <c r="Y597">
        <v>27781</v>
      </c>
      <c r="Z597">
        <v>25722</v>
      </c>
      <c r="AA597">
        <v>1015</v>
      </c>
      <c r="AB597">
        <v>13520</v>
      </c>
      <c r="AC597">
        <v>1728</v>
      </c>
      <c r="AD597">
        <v>2703</v>
      </c>
      <c r="AE597">
        <v>95679</v>
      </c>
      <c r="AF597">
        <v>4668</v>
      </c>
      <c r="AG597">
        <v>1896</v>
      </c>
      <c r="AH597">
        <v>8218</v>
      </c>
      <c r="AI597">
        <v>0</v>
      </c>
      <c r="AJ597">
        <v>168385</v>
      </c>
    </row>
    <row r="598" spans="1:36" hidden="1" x14ac:dyDescent="0.25">
      <c r="A598" t="s">
        <v>460</v>
      </c>
      <c r="B598" t="s">
        <v>263</v>
      </c>
      <c r="D598">
        <v>1632</v>
      </c>
      <c r="I598">
        <v>321</v>
      </c>
      <c r="J598">
        <v>195057</v>
      </c>
      <c r="K598">
        <v>170479</v>
      </c>
      <c r="N598">
        <v>24578</v>
      </c>
      <c r="O598">
        <v>15275</v>
      </c>
      <c r="P598">
        <v>2121</v>
      </c>
      <c r="Q598">
        <v>18401</v>
      </c>
      <c r="R598">
        <v>9514</v>
      </c>
      <c r="S598">
        <v>41825</v>
      </c>
      <c r="T598">
        <v>110471</v>
      </c>
      <c r="U598">
        <v>1663</v>
      </c>
      <c r="V598">
        <v>-1401</v>
      </c>
      <c r="W598">
        <v>109070</v>
      </c>
      <c r="X598">
        <v>12111</v>
      </c>
      <c r="Y598">
        <v>25293</v>
      </c>
      <c r="Z598">
        <v>26829</v>
      </c>
      <c r="AA598">
        <v>1016</v>
      </c>
      <c r="AB598">
        <v>14330</v>
      </c>
      <c r="AC598">
        <v>1618</v>
      </c>
      <c r="AD598">
        <v>2577</v>
      </c>
      <c r="AE598">
        <v>98326</v>
      </c>
      <c r="AF598">
        <v>4685</v>
      </c>
      <c r="AG598">
        <v>1896</v>
      </c>
      <c r="AH598">
        <v>7016</v>
      </c>
      <c r="AI598">
        <v>0</v>
      </c>
      <c r="AJ598">
        <v>170479</v>
      </c>
    </row>
    <row r="599" spans="1:36" hidden="1" x14ac:dyDescent="0.25">
      <c r="A599" t="s">
        <v>461</v>
      </c>
      <c r="B599" t="s">
        <v>263</v>
      </c>
      <c r="D599">
        <v>1521</v>
      </c>
      <c r="I599">
        <v>294</v>
      </c>
      <c r="J599">
        <v>195741</v>
      </c>
      <c r="K599">
        <v>172626</v>
      </c>
      <c r="N599">
        <v>23115</v>
      </c>
      <c r="O599">
        <v>15275</v>
      </c>
      <c r="P599">
        <v>1259</v>
      </c>
      <c r="Q599">
        <v>16058</v>
      </c>
      <c r="R599">
        <v>8047</v>
      </c>
      <c r="S599">
        <v>46061</v>
      </c>
      <c r="T599">
        <v>110579</v>
      </c>
      <c r="U599">
        <v>1977</v>
      </c>
      <c r="V599">
        <v>-1736</v>
      </c>
      <c r="W599">
        <v>108843</v>
      </c>
      <c r="X599">
        <v>13648</v>
      </c>
      <c r="Y599">
        <v>29839</v>
      </c>
      <c r="Z599">
        <v>28229</v>
      </c>
      <c r="AA599">
        <v>1016</v>
      </c>
      <c r="AB599">
        <v>12650</v>
      </c>
      <c r="AC599">
        <v>1638</v>
      </c>
      <c r="AD599">
        <v>2537</v>
      </c>
      <c r="AE599">
        <v>96204</v>
      </c>
      <c r="AF599">
        <v>4689</v>
      </c>
      <c r="AG599">
        <v>1277</v>
      </c>
      <c r="AH599">
        <v>6143</v>
      </c>
      <c r="AI599">
        <v>0</v>
      </c>
      <c r="AJ599">
        <v>172626</v>
      </c>
    </row>
    <row r="600" spans="1:36" hidden="1" x14ac:dyDescent="0.25">
      <c r="A600" t="s">
        <v>462</v>
      </c>
      <c r="B600" t="s">
        <v>263</v>
      </c>
      <c r="D600">
        <v>1524</v>
      </c>
      <c r="I600">
        <v>312</v>
      </c>
      <c r="J600">
        <v>203665</v>
      </c>
      <c r="K600">
        <v>181628</v>
      </c>
      <c r="N600">
        <v>22038</v>
      </c>
      <c r="O600">
        <v>15275</v>
      </c>
      <c r="P600">
        <v>3057</v>
      </c>
      <c r="Q600">
        <v>19909</v>
      </c>
      <c r="R600">
        <v>13533</v>
      </c>
      <c r="S600">
        <v>48260</v>
      </c>
      <c r="T600">
        <v>101563</v>
      </c>
      <c r="U600">
        <v>1769</v>
      </c>
      <c r="V600">
        <v>-1687</v>
      </c>
      <c r="W600">
        <v>99876</v>
      </c>
      <c r="X600">
        <v>17196</v>
      </c>
      <c r="Y600">
        <v>34079</v>
      </c>
      <c r="Z600">
        <v>33957</v>
      </c>
      <c r="AA600">
        <v>1017</v>
      </c>
      <c r="AB600">
        <v>13043</v>
      </c>
      <c r="AC600">
        <v>1606</v>
      </c>
      <c r="AD600">
        <v>2770</v>
      </c>
      <c r="AE600">
        <v>94616</v>
      </c>
      <c r="AF600">
        <v>4839</v>
      </c>
      <c r="AG600">
        <v>1277</v>
      </c>
      <c r="AH600">
        <v>4993</v>
      </c>
      <c r="AI600">
        <v>0</v>
      </c>
      <c r="AJ600">
        <v>181628</v>
      </c>
    </row>
    <row r="601" spans="1:36" hidden="1" x14ac:dyDescent="0.25">
      <c r="A601" t="s">
        <v>463</v>
      </c>
      <c r="B601" t="s">
        <v>263</v>
      </c>
      <c r="D601">
        <v>1683</v>
      </c>
      <c r="I601">
        <v>283</v>
      </c>
      <c r="J601">
        <v>195513</v>
      </c>
      <c r="K601">
        <v>174224</v>
      </c>
      <c r="N601">
        <v>21289</v>
      </c>
      <c r="O601">
        <v>11750</v>
      </c>
      <c r="P601">
        <v>1416</v>
      </c>
      <c r="Q601">
        <v>18974</v>
      </c>
      <c r="R601">
        <v>9273</v>
      </c>
      <c r="S601">
        <v>46205</v>
      </c>
      <c r="T601">
        <v>97996</v>
      </c>
      <c r="U601">
        <v>1907</v>
      </c>
      <c r="V601">
        <v>-1183</v>
      </c>
      <c r="W601">
        <v>96813</v>
      </c>
      <c r="X601">
        <v>19853</v>
      </c>
      <c r="Y601">
        <v>26899</v>
      </c>
      <c r="Z601">
        <v>33337</v>
      </c>
      <c r="AA601">
        <v>1008</v>
      </c>
      <c r="AB601">
        <v>14185</v>
      </c>
      <c r="AC601">
        <v>1683</v>
      </c>
      <c r="AD601">
        <v>2657</v>
      </c>
      <c r="AE601">
        <v>94002</v>
      </c>
      <c r="AF601">
        <v>4695</v>
      </c>
      <c r="AG601">
        <v>1291</v>
      </c>
      <c r="AH601">
        <v>7758</v>
      </c>
      <c r="AI601">
        <v>0</v>
      </c>
      <c r="AJ601">
        <v>174224</v>
      </c>
    </row>
    <row r="602" spans="1:36" hidden="1" x14ac:dyDescent="0.25">
      <c r="A602" t="s">
        <v>454</v>
      </c>
      <c r="B602" t="s">
        <v>266</v>
      </c>
      <c r="D602">
        <v>780</v>
      </c>
      <c r="I602">
        <v>555</v>
      </c>
      <c r="J602">
        <v>239454</v>
      </c>
      <c r="K602">
        <v>210043</v>
      </c>
      <c r="N602">
        <v>29411</v>
      </c>
      <c r="O602">
        <v>20548</v>
      </c>
      <c r="P602">
        <v>6965</v>
      </c>
      <c r="Q602">
        <v>32304</v>
      </c>
      <c r="R602">
        <v>1596</v>
      </c>
      <c r="S602">
        <v>40292</v>
      </c>
      <c r="T602">
        <v>144299</v>
      </c>
      <c r="U602">
        <v>3975</v>
      </c>
      <c r="V602">
        <v>-2002</v>
      </c>
      <c r="W602">
        <v>142297</v>
      </c>
      <c r="X602">
        <v>14077</v>
      </c>
      <c r="Y602">
        <v>27228</v>
      </c>
      <c r="Z602">
        <v>3812</v>
      </c>
      <c r="AA602">
        <v>94</v>
      </c>
      <c r="AB602">
        <v>37808</v>
      </c>
      <c r="AC602">
        <v>4694</v>
      </c>
      <c r="AD602">
        <v>2528</v>
      </c>
      <c r="AE602">
        <v>125946</v>
      </c>
      <c r="AF602">
        <v>10797</v>
      </c>
      <c r="AG602">
        <v>2720</v>
      </c>
      <c r="AH602">
        <v>6089</v>
      </c>
      <c r="AI602">
        <v>0</v>
      </c>
      <c r="AJ602">
        <v>210043</v>
      </c>
    </row>
    <row r="603" spans="1:36" hidden="1" x14ac:dyDescent="0.25">
      <c r="A603" t="s">
        <v>455</v>
      </c>
      <c r="B603" t="s">
        <v>266</v>
      </c>
      <c r="D603">
        <v>809</v>
      </c>
      <c r="I603">
        <v>544</v>
      </c>
      <c r="J603">
        <v>216755</v>
      </c>
      <c r="K603">
        <v>188406</v>
      </c>
      <c r="N603">
        <v>28348</v>
      </c>
      <c r="O603">
        <v>13699</v>
      </c>
      <c r="P603">
        <v>4331</v>
      </c>
      <c r="Q603">
        <v>23164</v>
      </c>
      <c r="R603">
        <v>1909</v>
      </c>
      <c r="S603">
        <v>40914</v>
      </c>
      <c r="T603">
        <v>131488</v>
      </c>
      <c r="U603">
        <v>4921</v>
      </c>
      <c r="V603">
        <v>-1926</v>
      </c>
      <c r="W603">
        <v>129562</v>
      </c>
      <c r="X603">
        <v>14965</v>
      </c>
      <c r="Y603">
        <v>23693</v>
      </c>
      <c r="Z603">
        <v>627</v>
      </c>
      <c r="AA603">
        <v>98</v>
      </c>
      <c r="AB603">
        <v>35607</v>
      </c>
      <c r="AC603">
        <v>4483</v>
      </c>
      <c r="AD603">
        <v>2473</v>
      </c>
      <c r="AE603">
        <v>115152</v>
      </c>
      <c r="AF603">
        <v>8324</v>
      </c>
      <c r="AG603">
        <v>2793</v>
      </c>
      <c r="AH603">
        <v>10168</v>
      </c>
      <c r="AI603">
        <v>0</v>
      </c>
      <c r="AJ603">
        <v>188406</v>
      </c>
    </row>
    <row r="604" spans="1:36" hidden="1" x14ac:dyDescent="0.25">
      <c r="A604" t="s">
        <v>456</v>
      </c>
      <c r="B604" t="s">
        <v>266</v>
      </c>
      <c r="D604">
        <v>752</v>
      </c>
      <c r="I604">
        <v>567</v>
      </c>
      <c r="J604">
        <v>211292</v>
      </c>
      <c r="K604">
        <v>184019</v>
      </c>
      <c r="N604">
        <v>27272</v>
      </c>
      <c r="O604">
        <v>13699</v>
      </c>
      <c r="P604">
        <v>2877</v>
      </c>
      <c r="Q604">
        <v>19932</v>
      </c>
      <c r="R604">
        <v>2559</v>
      </c>
      <c r="S604">
        <v>45626</v>
      </c>
      <c r="T604">
        <v>127573</v>
      </c>
      <c r="U604">
        <v>4061</v>
      </c>
      <c r="V604">
        <v>-1928</v>
      </c>
      <c r="W604">
        <v>125645</v>
      </c>
      <c r="X604">
        <v>12972</v>
      </c>
      <c r="Y604">
        <v>24394</v>
      </c>
      <c r="Z604">
        <v>5203</v>
      </c>
      <c r="AA604">
        <v>104</v>
      </c>
      <c r="AB604">
        <v>31515</v>
      </c>
      <c r="AC604">
        <v>4132</v>
      </c>
      <c r="AD604">
        <v>2344</v>
      </c>
      <c r="AE604">
        <v>110456</v>
      </c>
      <c r="AF604">
        <v>7100</v>
      </c>
      <c r="AG604">
        <v>2793</v>
      </c>
      <c r="AH604">
        <v>9085</v>
      </c>
      <c r="AI604">
        <v>0</v>
      </c>
      <c r="AJ604">
        <v>184019</v>
      </c>
    </row>
    <row r="605" spans="1:36" hidden="1" x14ac:dyDescent="0.25">
      <c r="A605" t="s">
        <v>457</v>
      </c>
      <c r="B605" t="s">
        <v>266</v>
      </c>
      <c r="D605">
        <v>745</v>
      </c>
      <c r="I605">
        <v>577</v>
      </c>
      <c r="J605">
        <v>199141</v>
      </c>
      <c r="K605">
        <v>173085</v>
      </c>
      <c r="N605">
        <v>26056</v>
      </c>
      <c r="O605">
        <v>13699</v>
      </c>
      <c r="P605">
        <v>2450</v>
      </c>
      <c r="Q605">
        <v>21369</v>
      </c>
      <c r="R605">
        <v>1346</v>
      </c>
      <c r="S605">
        <v>40941</v>
      </c>
      <c r="T605">
        <v>121914</v>
      </c>
      <c r="U605">
        <v>4045</v>
      </c>
      <c r="V605">
        <v>-1892</v>
      </c>
      <c r="W605">
        <v>120021</v>
      </c>
      <c r="X605">
        <v>11614</v>
      </c>
      <c r="Y605">
        <v>22203</v>
      </c>
      <c r="Z605">
        <v>1158</v>
      </c>
      <c r="AA605">
        <v>108</v>
      </c>
      <c r="AB605">
        <v>34995</v>
      </c>
      <c r="AC605">
        <v>3639</v>
      </c>
      <c r="AD605">
        <v>2127</v>
      </c>
      <c r="AE605">
        <v>105564</v>
      </c>
      <c r="AF605">
        <v>5864</v>
      </c>
      <c r="AG605">
        <v>2793</v>
      </c>
      <c r="AH605">
        <v>7864</v>
      </c>
      <c r="AI605">
        <v>0</v>
      </c>
      <c r="AJ605">
        <v>173085</v>
      </c>
    </row>
    <row r="606" spans="1:36" hidden="1" x14ac:dyDescent="0.25">
      <c r="A606" t="s">
        <v>458</v>
      </c>
      <c r="B606" t="s">
        <v>266</v>
      </c>
      <c r="D606">
        <v>793</v>
      </c>
      <c r="I606">
        <v>584</v>
      </c>
      <c r="J606">
        <v>193994</v>
      </c>
      <c r="K606">
        <v>168722</v>
      </c>
      <c r="N606">
        <v>25272</v>
      </c>
      <c r="O606">
        <v>13699</v>
      </c>
      <c r="P606">
        <v>3225</v>
      </c>
      <c r="Q606">
        <v>18426</v>
      </c>
      <c r="R606">
        <v>2210</v>
      </c>
      <c r="S606">
        <v>37476</v>
      </c>
      <c r="T606">
        <v>119803</v>
      </c>
      <c r="U606">
        <v>2671</v>
      </c>
      <c r="V606">
        <v>-1582</v>
      </c>
      <c r="W606">
        <v>118220</v>
      </c>
      <c r="X606">
        <v>12699</v>
      </c>
      <c r="Y606">
        <v>20059</v>
      </c>
      <c r="Z606">
        <v>2572</v>
      </c>
      <c r="AA606">
        <v>2595</v>
      </c>
      <c r="AB606">
        <v>32023</v>
      </c>
      <c r="AC606">
        <v>2882</v>
      </c>
      <c r="AD606">
        <v>1937</v>
      </c>
      <c r="AE606">
        <v>102211</v>
      </c>
      <c r="AF606">
        <v>6094</v>
      </c>
      <c r="AG606">
        <v>2793</v>
      </c>
      <c r="AH606">
        <v>7077</v>
      </c>
      <c r="AI606">
        <v>0</v>
      </c>
      <c r="AJ606">
        <v>168722</v>
      </c>
    </row>
    <row r="607" spans="1:36" hidden="1" x14ac:dyDescent="0.25">
      <c r="A607" t="s">
        <v>459</v>
      </c>
      <c r="B607" t="s">
        <v>266</v>
      </c>
      <c r="D607">
        <v>741</v>
      </c>
      <c r="I607">
        <v>573</v>
      </c>
      <c r="J607">
        <v>193150</v>
      </c>
      <c r="K607">
        <v>169268</v>
      </c>
      <c r="N607">
        <v>23882</v>
      </c>
      <c r="O607">
        <v>13699</v>
      </c>
      <c r="P607">
        <v>3306</v>
      </c>
      <c r="Q607">
        <v>20440</v>
      </c>
      <c r="R607">
        <v>3323</v>
      </c>
      <c r="S607">
        <v>39795</v>
      </c>
      <c r="T607">
        <v>113587</v>
      </c>
      <c r="U607">
        <v>2801</v>
      </c>
      <c r="V607">
        <v>-1485</v>
      </c>
      <c r="W607">
        <v>112103</v>
      </c>
      <c r="X607">
        <v>12825</v>
      </c>
      <c r="Y607">
        <v>28631</v>
      </c>
      <c r="Z607">
        <v>6147</v>
      </c>
      <c r="AA607">
        <v>115</v>
      </c>
      <c r="AB607">
        <v>28123</v>
      </c>
      <c r="AC607">
        <v>2432</v>
      </c>
      <c r="AD607">
        <v>1698</v>
      </c>
      <c r="AE607">
        <v>98268</v>
      </c>
      <c r="AF607">
        <v>4806</v>
      </c>
      <c r="AG607">
        <v>2267</v>
      </c>
      <c r="AH607">
        <v>6212</v>
      </c>
      <c r="AI607">
        <v>0</v>
      </c>
      <c r="AJ607">
        <v>169268</v>
      </c>
    </row>
    <row r="608" spans="1:36" hidden="1" x14ac:dyDescent="0.25">
      <c r="A608" t="s">
        <v>460</v>
      </c>
      <c r="B608" t="s">
        <v>266</v>
      </c>
      <c r="D608">
        <v>805</v>
      </c>
      <c r="I608">
        <v>587</v>
      </c>
      <c r="J608">
        <v>188857</v>
      </c>
      <c r="K608">
        <v>165710</v>
      </c>
      <c r="N608">
        <v>23147</v>
      </c>
      <c r="O608">
        <v>13699</v>
      </c>
      <c r="P608">
        <v>2772</v>
      </c>
      <c r="Q608">
        <v>24064</v>
      </c>
      <c r="R608">
        <v>3126</v>
      </c>
      <c r="S608">
        <v>36682</v>
      </c>
      <c r="T608">
        <v>109617</v>
      </c>
      <c r="U608">
        <v>2144</v>
      </c>
      <c r="V608">
        <v>-1317</v>
      </c>
      <c r="W608">
        <v>108300</v>
      </c>
      <c r="X608">
        <v>12517</v>
      </c>
      <c r="Y608">
        <v>32453</v>
      </c>
      <c r="Z608">
        <v>5064</v>
      </c>
      <c r="AA608">
        <v>121</v>
      </c>
      <c r="AB608">
        <v>23546</v>
      </c>
      <c r="AC608">
        <v>2155</v>
      </c>
      <c r="AD608">
        <v>1338</v>
      </c>
      <c r="AE608">
        <v>96555</v>
      </c>
      <c r="AF608">
        <v>4374</v>
      </c>
      <c r="AG608">
        <v>2267</v>
      </c>
      <c r="AH608">
        <v>5485</v>
      </c>
      <c r="AI608">
        <v>0</v>
      </c>
      <c r="AJ608">
        <v>165710</v>
      </c>
    </row>
    <row r="609" spans="1:36" hidden="1" x14ac:dyDescent="0.25">
      <c r="A609" t="s">
        <v>461</v>
      </c>
      <c r="B609" t="s">
        <v>266</v>
      </c>
      <c r="D609">
        <v>740</v>
      </c>
      <c r="I609">
        <v>562</v>
      </c>
      <c r="J609">
        <v>187748</v>
      </c>
      <c r="K609">
        <v>165276</v>
      </c>
      <c r="N609">
        <v>22472</v>
      </c>
      <c r="O609">
        <v>13699</v>
      </c>
      <c r="P609">
        <v>2236</v>
      </c>
      <c r="Q609">
        <v>25449</v>
      </c>
      <c r="R609">
        <v>1826</v>
      </c>
      <c r="S609">
        <v>41956</v>
      </c>
      <c r="T609">
        <v>105716</v>
      </c>
      <c r="U609">
        <v>2293</v>
      </c>
      <c r="V609">
        <v>-1399</v>
      </c>
      <c r="W609">
        <v>104318</v>
      </c>
      <c r="X609">
        <v>10623</v>
      </c>
      <c r="Y609">
        <v>30240</v>
      </c>
      <c r="Z609">
        <v>5875</v>
      </c>
      <c r="AA609">
        <v>126</v>
      </c>
      <c r="AB609">
        <v>22031</v>
      </c>
      <c r="AC609">
        <v>2218</v>
      </c>
      <c r="AD609">
        <v>1505</v>
      </c>
      <c r="AE609">
        <v>98485</v>
      </c>
      <c r="AF609">
        <v>3844</v>
      </c>
      <c r="AG609">
        <v>2267</v>
      </c>
      <c r="AH609">
        <v>4805</v>
      </c>
      <c r="AI609">
        <v>0</v>
      </c>
      <c r="AJ609">
        <v>165276</v>
      </c>
    </row>
    <row r="610" spans="1:36" hidden="1" x14ac:dyDescent="0.25">
      <c r="A610" t="s">
        <v>462</v>
      </c>
      <c r="B610" t="s">
        <v>266</v>
      </c>
      <c r="D610">
        <v>714</v>
      </c>
      <c r="I610">
        <v>556</v>
      </c>
      <c r="J610">
        <v>184491</v>
      </c>
      <c r="K610">
        <v>162686</v>
      </c>
      <c r="N610">
        <v>21805</v>
      </c>
      <c r="O610">
        <v>13699</v>
      </c>
      <c r="P610">
        <v>3853</v>
      </c>
      <c r="Q610">
        <v>21131</v>
      </c>
      <c r="R610">
        <v>1463</v>
      </c>
      <c r="S610">
        <v>45533</v>
      </c>
      <c r="T610">
        <v>102051</v>
      </c>
      <c r="U610">
        <v>1350</v>
      </c>
      <c r="V610">
        <v>-1116</v>
      </c>
      <c r="W610">
        <v>100935</v>
      </c>
      <c r="X610">
        <v>10180</v>
      </c>
      <c r="Y610">
        <v>20067</v>
      </c>
      <c r="Z610">
        <v>11971</v>
      </c>
      <c r="AA610">
        <v>131</v>
      </c>
      <c r="AB610">
        <v>22629</v>
      </c>
      <c r="AC610">
        <v>2242</v>
      </c>
      <c r="AD610">
        <v>1460</v>
      </c>
      <c r="AE610">
        <v>98805</v>
      </c>
      <c r="AF610">
        <v>4088</v>
      </c>
      <c r="AG610">
        <v>2267</v>
      </c>
      <c r="AH610">
        <v>4137</v>
      </c>
      <c r="AI610">
        <v>0</v>
      </c>
      <c r="AJ610">
        <v>162686</v>
      </c>
    </row>
    <row r="611" spans="1:36" hidden="1" x14ac:dyDescent="0.25">
      <c r="A611" t="s">
        <v>463</v>
      </c>
      <c r="B611" t="s">
        <v>266</v>
      </c>
      <c r="D611">
        <v>808</v>
      </c>
      <c r="I611">
        <v>542</v>
      </c>
      <c r="J611">
        <v>167596</v>
      </c>
      <c r="K611">
        <v>147171</v>
      </c>
      <c r="N611">
        <v>20425</v>
      </c>
      <c r="O611">
        <v>10959</v>
      </c>
      <c r="P611">
        <v>2914</v>
      </c>
      <c r="Q611">
        <v>8266</v>
      </c>
      <c r="R611">
        <v>2011</v>
      </c>
      <c r="S611">
        <v>47400</v>
      </c>
      <c r="T611">
        <v>97657</v>
      </c>
      <c r="U611">
        <v>1475</v>
      </c>
      <c r="V611">
        <v>-1105</v>
      </c>
      <c r="W611">
        <v>96552</v>
      </c>
      <c r="X611">
        <v>9011</v>
      </c>
      <c r="Y611">
        <v>12780</v>
      </c>
      <c r="Z611">
        <v>10819</v>
      </c>
      <c r="AA611">
        <v>134</v>
      </c>
      <c r="AB611">
        <v>21429</v>
      </c>
      <c r="AC611">
        <v>2176</v>
      </c>
      <c r="AD611">
        <v>1506</v>
      </c>
      <c r="AE611">
        <v>93304</v>
      </c>
      <c r="AF611">
        <v>3736</v>
      </c>
      <c r="AG611">
        <v>1605</v>
      </c>
      <c r="AH611">
        <v>6138</v>
      </c>
      <c r="AI611">
        <v>0</v>
      </c>
      <c r="AJ611">
        <v>147171</v>
      </c>
    </row>
    <row r="612" spans="1:36" hidden="1" x14ac:dyDescent="0.25">
      <c r="A612" t="s">
        <v>454</v>
      </c>
      <c r="B612" t="s">
        <v>269</v>
      </c>
      <c r="C612">
        <v>1785</v>
      </c>
      <c r="D612">
        <v>247</v>
      </c>
      <c r="E612">
        <v>101</v>
      </c>
      <c r="F612">
        <v>894</v>
      </c>
      <c r="G612">
        <v>504</v>
      </c>
      <c r="H612">
        <v>1130</v>
      </c>
      <c r="I612">
        <v>1042</v>
      </c>
      <c r="J612">
        <v>2915</v>
      </c>
      <c r="K612">
        <v>1064</v>
      </c>
      <c r="L612">
        <v>702</v>
      </c>
      <c r="M612">
        <v>0</v>
      </c>
      <c r="N612">
        <v>1852</v>
      </c>
      <c r="O612">
        <v>805</v>
      </c>
      <c r="AF612">
        <v>5</v>
      </c>
      <c r="AH612">
        <v>0</v>
      </c>
      <c r="AI612">
        <v>3</v>
      </c>
      <c r="AJ612">
        <v>1064</v>
      </c>
    </row>
    <row r="613" spans="1:36" hidden="1" x14ac:dyDescent="0.25">
      <c r="A613" t="s">
        <v>455</v>
      </c>
      <c r="B613" t="s">
        <v>269</v>
      </c>
      <c r="C613">
        <v>1711</v>
      </c>
      <c r="D613">
        <v>212</v>
      </c>
      <c r="E613">
        <v>75</v>
      </c>
      <c r="F613">
        <v>823</v>
      </c>
      <c r="G613">
        <v>554</v>
      </c>
      <c r="H613">
        <v>1155</v>
      </c>
      <c r="I613">
        <v>1065</v>
      </c>
      <c r="J613">
        <v>2866</v>
      </c>
      <c r="K613">
        <v>1009</v>
      </c>
      <c r="L613">
        <v>630</v>
      </c>
      <c r="M613">
        <v>0</v>
      </c>
      <c r="N613">
        <v>1857</v>
      </c>
      <c r="O613">
        <v>805</v>
      </c>
      <c r="AF613">
        <v>4</v>
      </c>
      <c r="AH613">
        <v>0</v>
      </c>
      <c r="AI613">
        <v>3</v>
      </c>
      <c r="AJ613">
        <v>1009</v>
      </c>
    </row>
    <row r="614" spans="1:36" hidden="1" x14ac:dyDescent="0.25">
      <c r="A614" t="s">
        <v>456</v>
      </c>
      <c r="B614" t="s">
        <v>269</v>
      </c>
      <c r="C614">
        <v>1714</v>
      </c>
      <c r="D614">
        <v>166</v>
      </c>
      <c r="E614">
        <v>45</v>
      </c>
      <c r="F614">
        <v>794</v>
      </c>
      <c r="G614">
        <v>648</v>
      </c>
      <c r="H614">
        <v>1165</v>
      </c>
      <c r="I614">
        <v>1088</v>
      </c>
      <c r="J614">
        <v>2879</v>
      </c>
      <c r="K614">
        <v>1038</v>
      </c>
      <c r="L614">
        <v>694</v>
      </c>
      <c r="M614">
        <v>0</v>
      </c>
      <c r="N614">
        <v>1841</v>
      </c>
      <c r="O614">
        <v>805</v>
      </c>
      <c r="AF614">
        <v>4</v>
      </c>
      <c r="AH614">
        <v>0</v>
      </c>
      <c r="AI614">
        <v>3</v>
      </c>
      <c r="AJ614">
        <v>1038</v>
      </c>
    </row>
    <row r="615" spans="1:36" hidden="1" x14ac:dyDescent="0.25">
      <c r="A615" t="s">
        <v>457</v>
      </c>
      <c r="B615" t="s">
        <v>269</v>
      </c>
      <c r="C615">
        <v>1780</v>
      </c>
      <c r="D615">
        <v>174</v>
      </c>
      <c r="E615">
        <v>40</v>
      </c>
      <c r="F615">
        <v>763</v>
      </c>
      <c r="G615">
        <v>744</v>
      </c>
      <c r="H615">
        <v>1192</v>
      </c>
      <c r="I615">
        <v>1113</v>
      </c>
      <c r="J615">
        <v>2972</v>
      </c>
      <c r="K615">
        <v>1133</v>
      </c>
      <c r="L615">
        <v>552</v>
      </c>
      <c r="M615">
        <v>0</v>
      </c>
      <c r="N615">
        <v>1839</v>
      </c>
      <c r="O615">
        <v>805</v>
      </c>
      <c r="AF615">
        <v>5</v>
      </c>
      <c r="AH615">
        <v>0</v>
      </c>
      <c r="AI615">
        <v>3</v>
      </c>
      <c r="AJ615">
        <v>1133</v>
      </c>
    </row>
    <row r="616" spans="1:36" hidden="1" x14ac:dyDescent="0.25">
      <c r="A616" t="s">
        <v>458</v>
      </c>
      <c r="B616" t="s">
        <v>269</v>
      </c>
      <c r="C616">
        <v>1663</v>
      </c>
      <c r="D616">
        <v>189</v>
      </c>
      <c r="E616">
        <v>19</v>
      </c>
      <c r="F616">
        <v>782</v>
      </c>
      <c r="G616">
        <v>629</v>
      </c>
      <c r="H616">
        <v>1220</v>
      </c>
      <c r="I616">
        <v>1138</v>
      </c>
      <c r="J616">
        <v>2882</v>
      </c>
      <c r="K616">
        <v>1131</v>
      </c>
      <c r="L616">
        <v>518</v>
      </c>
      <c r="M616">
        <v>0</v>
      </c>
      <c r="N616">
        <v>1752</v>
      </c>
      <c r="O616">
        <v>700</v>
      </c>
      <c r="AF616">
        <v>4</v>
      </c>
      <c r="AH616">
        <v>0</v>
      </c>
      <c r="AI616">
        <v>3</v>
      </c>
      <c r="AJ616">
        <v>1131</v>
      </c>
    </row>
    <row r="617" spans="1:36" hidden="1" x14ac:dyDescent="0.25">
      <c r="A617" t="s">
        <v>459</v>
      </c>
      <c r="B617" t="s">
        <v>269</v>
      </c>
      <c r="C617">
        <v>1715</v>
      </c>
      <c r="D617">
        <v>219</v>
      </c>
      <c r="E617">
        <v>19</v>
      </c>
      <c r="F617">
        <v>805</v>
      </c>
      <c r="G617">
        <v>643</v>
      </c>
      <c r="H617">
        <v>1190</v>
      </c>
      <c r="I617">
        <v>1157</v>
      </c>
      <c r="J617">
        <v>2905</v>
      </c>
      <c r="K617">
        <v>1100</v>
      </c>
      <c r="L617">
        <v>455</v>
      </c>
      <c r="M617">
        <v>0</v>
      </c>
      <c r="N617">
        <v>1805</v>
      </c>
      <c r="O617">
        <v>700</v>
      </c>
      <c r="AF617">
        <v>3</v>
      </c>
      <c r="AH617">
        <v>0</v>
      </c>
      <c r="AI617">
        <v>0</v>
      </c>
      <c r="AJ617">
        <v>1100</v>
      </c>
    </row>
    <row r="618" spans="1:36" hidden="1" x14ac:dyDescent="0.25">
      <c r="A618" t="s">
        <v>460</v>
      </c>
      <c r="B618" t="s">
        <v>269</v>
      </c>
      <c r="C618">
        <v>1767</v>
      </c>
      <c r="D618">
        <v>137</v>
      </c>
      <c r="E618">
        <v>19</v>
      </c>
      <c r="F618">
        <v>893</v>
      </c>
      <c r="G618">
        <v>687</v>
      </c>
      <c r="H618">
        <v>1208</v>
      </c>
      <c r="I618">
        <v>1176</v>
      </c>
      <c r="J618">
        <v>2975</v>
      </c>
      <c r="K618">
        <v>1235</v>
      </c>
      <c r="L618">
        <v>526</v>
      </c>
      <c r="M618">
        <v>0</v>
      </c>
      <c r="N618">
        <v>1740</v>
      </c>
      <c r="O618">
        <v>700</v>
      </c>
      <c r="AF618">
        <v>73</v>
      </c>
      <c r="AH618">
        <v>0</v>
      </c>
      <c r="AI618">
        <v>0</v>
      </c>
      <c r="AJ618">
        <v>1235</v>
      </c>
    </row>
    <row r="619" spans="1:36" hidden="1" x14ac:dyDescent="0.25">
      <c r="A619" t="s">
        <v>461</v>
      </c>
      <c r="B619" t="s">
        <v>269</v>
      </c>
      <c r="C619">
        <v>1581</v>
      </c>
      <c r="D619">
        <v>107</v>
      </c>
      <c r="E619">
        <v>44</v>
      </c>
      <c r="F619">
        <v>805</v>
      </c>
      <c r="G619">
        <v>571</v>
      </c>
      <c r="H619">
        <v>1221</v>
      </c>
      <c r="I619">
        <v>1029</v>
      </c>
      <c r="J619">
        <v>2803</v>
      </c>
      <c r="K619">
        <v>988</v>
      </c>
      <c r="L619">
        <v>319</v>
      </c>
      <c r="M619">
        <v>0</v>
      </c>
      <c r="N619">
        <v>1815</v>
      </c>
      <c r="O619">
        <v>700</v>
      </c>
      <c r="AF619">
        <v>3</v>
      </c>
      <c r="AH619">
        <v>0</v>
      </c>
      <c r="AI619">
        <v>0</v>
      </c>
      <c r="AJ619">
        <v>988</v>
      </c>
    </row>
    <row r="620" spans="1:36" hidden="1" x14ac:dyDescent="0.25">
      <c r="A620" t="s">
        <v>462</v>
      </c>
      <c r="B620" t="s">
        <v>269</v>
      </c>
      <c r="C620">
        <v>1170</v>
      </c>
      <c r="D620">
        <v>98</v>
      </c>
      <c r="E620">
        <v>44</v>
      </c>
      <c r="F620">
        <v>667</v>
      </c>
      <c r="G620">
        <v>320</v>
      </c>
      <c r="H620">
        <v>1231</v>
      </c>
      <c r="I620">
        <v>1051</v>
      </c>
      <c r="J620">
        <v>2401</v>
      </c>
      <c r="K620">
        <v>704</v>
      </c>
      <c r="L620">
        <v>371</v>
      </c>
      <c r="M620">
        <v>0</v>
      </c>
      <c r="N620">
        <v>1697</v>
      </c>
      <c r="O620">
        <v>700</v>
      </c>
      <c r="AF620">
        <v>3</v>
      </c>
      <c r="AH620">
        <v>0</v>
      </c>
      <c r="AI620">
        <v>0</v>
      </c>
      <c r="AJ620">
        <v>704</v>
      </c>
    </row>
    <row r="621" spans="1:36" hidden="1" x14ac:dyDescent="0.25">
      <c r="A621" t="s">
        <v>463</v>
      </c>
      <c r="B621" t="s">
        <v>269</v>
      </c>
      <c r="C621">
        <v>1330</v>
      </c>
      <c r="D621">
        <v>302</v>
      </c>
      <c r="E621">
        <v>14</v>
      </c>
      <c r="F621">
        <v>670</v>
      </c>
      <c r="G621">
        <v>329</v>
      </c>
      <c r="H621">
        <v>1161</v>
      </c>
      <c r="I621">
        <v>1066</v>
      </c>
      <c r="J621">
        <v>2491</v>
      </c>
      <c r="K621">
        <v>831</v>
      </c>
      <c r="L621">
        <v>278</v>
      </c>
      <c r="M621">
        <v>0</v>
      </c>
      <c r="N621">
        <v>1660</v>
      </c>
      <c r="O621">
        <v>700</v>
      </c>
      <c r="AF621">
        <v>4</v>
      </c>
      <c r="AH621">
        <v>0</v>
      </c>
      <c r="AI621">
        <v>0</v>
      </c>
      <c r="AJ621">
        <v>831</v>
      </c>
    </row>
    <row r="622" spans="1:36" hidden="1" x14ac:dyDescent="0.25">
      <c r="A622" t="s">
        <v>454</v>
      </c>
      <c r="B622" t="s">
        <v>273</v>
      </c>
      <c r="C622">
        <v>2983</v>
      </c>
      <c r="D622">
        <v>428</v>
      </c>
      <c r="E622">
        <v>20</v>
      </c>
      <c r="F622">
        <v>923</v>
      </c>
      <c r="G622">
        <v>1466</v>
      </c>
      <c r="H622">
        <v>2323</v>
      </c>
      <c r="I622">
        <v>1741</v>
      </c>
      <c r="J622">
        <v>5306</v>
      </c>
      <c r="K622">
        <v>2495</v>
      </c>
      <c r="L622">
        <v>1556</v>
      </c>
      <c r="M622">
        <v>113</v>
      </c>
      <c r="N622">
        <v>2811</v>
      </c>
      <c r="O622">
        <v>669</v>
      </c>
      <c r="AF622">
        <v>28</v>
      </c>
      <c r="AH622">
        <v>0</v>
      </c>
      <c r="AI622">
        <v>53</v>
      </c>
      <c r="AJ622">
        <v>2495</v>
      </c>
    </row>
    <row r="623" spans="1:36" hidden="1" x14ac:dyDescent="0.25">
      <c r="A623" t="s">
        <v>455</v>
      </c>
      <c r="B623" t="s">
        <v>273</v>
      </c>
      <c r="C623">
        <v>2750</v>
      </c>
      <c r="D623">
        <v>169</v>
      </c>
      <c r="E623">
        <v>20</v>
      </c>
      <c r="F623">
        <v>762</v>
      </c>
      <c r="G623">
        <v>1606</v>
      </c>
      <c r="H623">
        <v>2371</v>
      </c>
      <c r="I623">
        <v>1777</v>
      </c>
      <c r="J623">
        <v>5122</v>
      </c>
      <c r="K623">
        <v>2359</v>
      </c>
      <c r="L623">
        <v>1554</v>
      </c>
      <c r="M623">
        <v>79</v>
      </c>
      <c r="N623">
        <v>2763</v>
      </c>
      <c r="O623">
        <v>669</v>
      </c>
      <c r="AF623">
        <v>22</v>
      </c>
      <c r="AH623">
        <v>0</v>
      </c>
      <c r="AI623">
        <v>53</v>
      </c>
      <c r="AJ623">
        <v>2359</v>
      </c>
    </row>
    <row r="624" spans="1:36" hidden="1" x14ac:dyDescent="0.25">
      <c r="A624" t="s">
        <v>456</v>
      </c>
      <c r="B624" t="s">
        <v>273</v>
      </c>
      <c r="C624">
        <v>2914</v>
      </c>
      <c r="D624">
        <v>236</v>
      </c>
      <c r="E624">
        <v>30</v>
      </c>
      <c r="F624">
        <v>806</v>
      </c>
      <c r="G624">
        <v>1609</v>
      </c>
      <c r="H624">
        <v>2212</v>
      </c>
      <c r="I624">
        <v>1700</v>
      </c>
      <c r="J624">
        <v>5126</v>
      </c>
      <c r="K624">
        <v>2384</v>
      </c>
      <c r="L624">
        <v>1560</v>
      </c>
      <c r="M624">
        <v>135</v>
      </c>
      <c r="N624">
        <v>2742</v>
      </c>
      <c r="O624">
        <v>680</v>
      </c>
      <c r="AF624">
        <v>37</v>
      </c>
      <c r="AH624">
        <v>0</v>
      </c>
      <c r="AI624">
        <v>52</v>
      </c>
      <c r="AJ624">
        <v>2384</v>
      </c>
    </row>
    <row r="625" spans="1:36" hidden="1" x14ac:dyDescent="0.25">
      <c r="A625" t="s">
        <v>457</v>
      </c>
      <c r="B625" t="s">
        <v>273</v>
      </c>
      <c r="C625">
        <v>2968</v>
      </c>
      <c r="D625">
        <v>188</v>
      </c>
      <c r="E625">
        <v>34</v>
      </c>
      <c r="F625">
        <v>815</v>
      </c>
      <c r="G625">
        <v>1689</v>
      </c>
      <c r="H625">
        <v>2159</v>
      </c>
      <c r="I625">
        <v>1734</v>
      </c>
      <c r="J625">
        <v>5127</v>
      </c>
      <c r="K625">
        <v>2305</v>
      </c>
      <c r="L625">
        <v>1464</v>
      </c>
      <c r="M625">
        <v>144</v>
      </c>
      <c r="N625">
        <v>2822</v>
      </c>
      <c r="O625">
        <v>680</v>
      </c>
      <c r="AF625">
        <v>39</v>
      </c>
      <c r="AH625">
        <v>0</v>
      </c>
      <c r="AI625">
        <v>74</v>
      </c>
      <c r="AJ625">
        <v>2305</v>
      </c>
    </row>
    <row r="626" spans="1:36" hidden="1" x14ac:dyDescent="0.25">
      <c r="A626" t="s">
        <v>458</v>
      </c>
      <c r="B626" t="s">
        <v>273</v>
      </c>
      <c r="C626">
        <v>3055</v>
      </c>
      <c r="D626">
        <v>283</v>
      </c>
      <c r="E626">
        <v>16</v>
      </c>
      <c r="F626">
        <v>792</v>
      </c>
      <c r="G626">
        <v>1757</v>
      </c>
      <c r="H626">
        <v>2182</v>
      </c>
      <c r="I626">
        <v>1796</v>
      </c>
      <c r="J626">
        <v>5237</v>
      </c>
      <c r="K626">
        <v>2476</v>
      </c>
      <c r="L626">
        <v>1464</v>
      </c>
      <c r="M626">
        <v>163</v>
      </c>
      <c r="N626">
        <v>2762</v>
      </c>
      <c r="O626">
        <v>680</v>
      </c>
      <c r="AF626">
        <v>108</v>
      </c>
      <c r="AH626">
        <v>0</v>
      </c>
      <c r="AI626">
        <v>74</v>
      </c>
      <c r="AJ626">
        <v>2476</v>
      </c>
    </row>
    <row r="627" spans="1:36" hidden="1" x14ac:dyDescent="0.25">
      <c r="A627" t="s">
        <v>459</v>
      </c>
      <c r="B627" t="s">
        <v>273</v>
      </c>
      <c r="C627">
        <v>3125</v>
      </c>
      <c r="D627">
        <v>192</v>
      </c>
      <c r="E627">
        <v>25</v>
      </c>
      <c r="F627">
        <v>855</v>
      </c>
      <c r="G627">
        <v>1804</v>
      </c>
      <c r="H627">
        <v>2220</v>
      </c>
      <c r="I627">
        <v>1828</v>
      </c>
      <c r="J627">
        <v>5345</v>
      </c>
      <c r="K627">
        <v>2586</v>
      </c>
      <c r="L627">
        <v>1679</v>
      </c>
      <c r="M627">
        <v>79</v>
      </c>
      <c r="N627">
        <v>2759</v>
      </c>
      <c r="O627">
        <v>680</v>
      </c>
      <c r="AF627">
        <v>45</v>
      </c>
      <c r="AH627">
        <v>0</v>
      </c>
      <c r="AI627">
        <v>76</v>
      </c>
      <c r="AJ627">
        <v>2586</v>
      </c>
    </row>
    <row r="628" spans="1:36" hidden="1" x14ac:dyDescent="0.25">
      <c r="A628" t="s">
        <v>460</v>
      </c>
      <c r="B628" t="s">
        <v>273</v>
      </c>
      <c r="C628">
        <v>3232</v>
      </c>
      <c r="D628">
        <v>331</v>
      </c>
      <c r="E628">
        <v>20</v>
      </c>
      <c r="F628">
        <v>914</v>
      </c>
      <c r="G628">
        <v>1731</v>
      </c>
      <c r="H628">
        <v>2246</v>
      </c>
      <c r="I628">
        <v>1834</v>
      </c>
      <c r="J628">
        <v>5478</v>
      </c>
      <c r="K628">
        <v>2835</v>
      </c>
      <c r="L628">
        <v>1867</v>
      </c>
      <c r="M628">
        <v>98</v>
      </c>
      <c r="N628">
        <v>2643</v>
      </c>
      <c r="O628">
        <v>680</v>
      </c>
      <c r="AF628">
        <v>43</v>
      </c>
      <c r="AH628">
        <v>0</v>
      </c>
      <c r="AI628">
        <v>75</v>
      </c>
      <c r="AJ628">
        <v>2835</v>
      </c>
    </row>
    <row r="629" spans="1:36" hidden="1" x14ac:dyDescent="0.25">
      <c r="A629" t="s">
        <v>461</v>
      </c>
      <c r="B629" t="s">
        <v>273</v>
      </c>
      <c r="C629">
        <v>3204</v>
      </c>
      <c r="D629">
        <v>204</v>
      </c>
      <c r="E629">
        <v>39</v>
      </c>
      <c r="F629">
        <v>1049</v>
      </c>
      <c r="G629">
        <v>1695</v>
      </c>
      <c r="H629">
        <v>2254</v>
      </c>
      <c r="I629">
        <v>1829</v>
      </c>
      <c r="J629">
        <v>5458</v>
      </c>
      <c r="K629">
        <v>2924</v>
      </c>
      <c r="L629">
        <v>1815</v>
      </c>
      <c r="M629">
        <v>310</v>
      </c>
      <c r="N629">
        <v>2535</v>
      </c>
      <c r="O629">
        <v>486</v>
      </c>
      <c r="AF629">
        <v>51</v>
      </c>
      <c r="AH629">
        <v>0</v>
      </c>
      <c r="AI629">
        <v>75</v>
      </c>
      <c r="AJ629">
        <v>2924</v>
      </c>
    </row>
    <row r="630" spans="1:36" hidden="1" x14ac:dyDescent="0.25">
      <c r="A630" t="s">
        <v>462</v>
      </c>
      <c r="B630" t="s">
        <v>273</v>
      </c>
      <c r="C630">
        <v>3111</v>
      </c>
      <c r="D630">
        <v>136</v>
      </c>
      <c r="E630">
        <v>54</v>
      </c>
      <c r="F630">
        <v>929</v>
      </c>
      <c r="G630">
        <v>1790</v>
      </c>
      <c r="H630">
        <v>2320</v>
      </c>
      <c r="I630">
        <v>1780</v>
      </c>
      <c r="J630">
        <v>5431</v>
      </c>
      <c r="K630">
        <v>3039</v>
      </c>
      <c r="L630">
        <v>1609</v>
      </c>
      <c r="M630">
        <v>361</v>
      </c>
      <c r="N630">
        <v>2392</v>
      </c>
      <c r="O630">
        <v>486</v>
      </c>
      <c r="AF630">
        <v>47</v>
      </c>
      <c r="AH630">
        <v>0</v>
      </c>
      <c r="AI630">
        <v>70</v>
      </c>
      <c r="AJ630">
        <v>3039</v>
      </c>
    </row>
    <row r="631" spans="1:36" hidden="1" x14ac:dyDescent="0.25">
      <c r="A631" t="s">
        <v>463</v>
      </c>
      <c r="B631" t="s">
        <v>273</v>
      </c>
      <c r="C631">
        <v>3329</v>
      </c>
      <c r="D631">
        <v>137</v>
      </c>
      <c r="E631">
        <v>169</v>
      </c>
      <c r="F631">
        <v>944</v>
      </c>
      <c r="G631">
        <v>1874</v>
      </c>
      <c r="H631">
        <v>2239</v>
      </c>
      <c r="I631">
        <v>1844</v>
      </c>
      <c r="J631">
        <v>5568</v>
      </c>
      <c r="K631">
        <v>3300</v>
      </c>
      <c r="L631">
        <v>1717</v>
      </c>
      <c r="M631">
        <v>457</v>
      </c>
      <c r="N631">
        <v>2269</v>
      </c>
      <c r="O631">
        <v>486</v>
      </c>
      <c r="AF631">
        <v>37</v>
      </c>
      <c r="AH631">
        <v>0</v>
      </c>
      <c r="AI631">
        <v>69</v>
      </c>
      <c r="AJ631">
        <v>3300</v>
      </c>
    </row>
    <row r="632" spans="1:36" hidden="1" x14ac:dyDescent="0.25">
      <c r="A632" t="s">
        <v>454</v>
      </c>
      <c r="B632" t="s">
        <v>277</v>
      </c>
      <c r="C632">
        <v>12957</v>
      </c>
      <c r="D632">
        <v>1686</v>
      </c>
      <c r="E632">
        <v>24</v>
      </c>
      <c r="F632">
        <v>2415</v>
      </c>
      <c r="G632">
        <v>8025</v>
      </c>
      <c r="H632">
        <v>5841</v>
      </c>
      <c r="I632">
        <v>4764</v>
      </c>
      <c r="J632">
        <v>18798</v>
      </c>
      <c r="K632">
        <v>7928</v>
      </c>
      <c r="L632">
        <v>4684</v>
      </c>
      <c r="M632">
        <v>0</v>
      </c>
      <c r="N632">
        <v>10871</v>
      </c>
      <c r="O632">
        <v>6160</v>
      </c>
      <c r="AF632">
        <v>128</v>
      </c>
      <c r="AH632">
        <v>0</v>
      </c>
      <c r="AI632">
        <v>16</v>
      </c>
      <c r="AJ632">
        <v>7928</v>
      </c>
    </row>
    <row r="633" spans="1:36" hidden="1" x14ac:dyDescent="0.25">
      <c r="A633" t="s">
        <v>455</v>
      </c>
      <c r="B633" t="s">
        <v>277</v>
      </c>
      <c r="C633">
        <v>11275</v>
      </c>
      <c r="D633">
        <v>597</v>
      </c>
      <c r="E633">
        <v>26</v>
      </c>
      <c r="F633">
        <v>2322</v>
      </c>
      <c r="G633">
        <v>7629</v>
      </c>
      <c r="H633">
        <v>6090</v>
      </c>
      <c r="I633">
        <v>5020</v>
      </c>
      <c r="J633">
        <v>17365</v>
      </c>
      <c r="K633">
        <v>6585</v>
      </c>
      <c r="L633">
        <v>2936</v>
      </c>
      <c r="M633">
        <v>0</v>
      </c>
      <c r="N633">
        <v>10780</v>
      </c>
      <c r="O633">
        <v>6160</v>
      </c>
      <c r="AF633">
        <v>51</v>
      </c>
      <c r="AH633">
        <v>0</v>
      </c>
      <c r="AI633">
        <v>16</v>
      </c>
      <c r="AJ633">
        <v>6585</v>
      </c>
    </row>
    <row r="634" spans="1:36" hidden="1" x14ac:dyDescent="0.25">
      <c r="A634" t="s">
        <v>456</v>
      </c>
      <c r="B634" t="s">
        <v>277</v>
      </c>
      <c r="C634">
        <v>10125</v>
      </c>
      <c r="D634">
        <v>713</v>
      </c>
      <c r="E634">
        <v>26</v>
      </c>
      <c r="F634">
        <v>2416</v>
      </c>
      <c r="G634">
        <v>6249</v>
      </c>
      <c r="H634">
        <v>6401</v>
      </c>
      <c r="I634">
        <v>5225</v>
      </c>
      <c r="J634">
        <v>16527</v>
      </c>
      <c r="K634">
        <v>6160</v>
      </c>
      <c r="L634">
        <v>4370</v>
      </c>
      <c r="M634">
        <v>0</v>
      </c>
      <c r="N634">
        <v>10367</v>
      </c>
      <c r="O634">
        <v>5981</v>
      </c>
      <c r="AF634">
        <v>25</v>
      </c>
      <c r="AH634">
        <v>0</v>
      </c>
      <c r="AI634">
        <v>16</v>
      </c>
      <c r="AJ634">
        <v>6160</v>
      </c>
    </row>
    <row r="635" spans="1:36" hidden="1" x14ac:dyDescent="0.25">
      <c r="A635" t="s">
        <v>457</v>
      </c>
      <c r="B635" t="s">
        <v>277</v>
      </c>
      <c r="C635">
        <v>10375</v>
      </c>
      <c r="D635">
        <v>325</v>
      </c>
      <c r="E635">
        <v>26</v>
      </c>
      <c r="F635">
        <v>2172</v>
      </c>
      <c r="G635">
        <v>7007</v>
      </c>
      <c r="H635">
        <v>6630</v>
      </c>
      <c r="I635">
        <v>5474</v>
      </c>
      <c r="J635">
        <v>17005</v>
      </c>
      <c r="K635">
        <v>6612</v>
      </c>
      <c r="L635">
        <v>3578</v>
      </c>
      <c r="M635">
        <v>0</v>
      </c>
      <c r="N635">
        <v>10393</v>
      </c>
      <c r="O635">
        <v>5981</v>
      </c>
      <c r="AF635">
        <v>69</v>
      </c>
      <c r="AH635">
        <v>0</v>
      </c>
      <c r="AI635">
        <v>16</v>
      </c>
      <c r="AJ635">
        <v>6612</v>
      </c>
    </row>
    <row r="636" spans="1:36" hidden="1" x14ac:dyDescent="0.25">
      <c r="A636" t="s">
        <v>458</v>
      </c>
      <c r="B636" t="s">
        <v>277</v>
      </c>
      <c r="C636">
        <v>9037</v>
      </c>
      <c r="D636">
        <v>647</v>
      </c>
      <c r="E636">
        <v>26</v>
      </c>
      <c r="F636">
        <v>1655</v>
      </c>
      <c r="G636">
        <v>5981</v>
      </c>
      <c r="H636">
        <v>6927</v>
      </c>
      <c r="I636">
        <v>5716</v>
      </c>
      <c r="J636">
        <v>15964</v>
      </c>
      <c r="K636">
        <v>5793</v>
      </c>
      <c r="L636">
        <v>2694</v>
      </c>
      <c r="M636">
        <v>0</v>
      </c>
      <c r="N636">
        <v>10170</v>
      </c>
      <c r="O636">
        <v>5981</v>
      </c>
      <c r="AF636">
        <v>488</v>
      </c>
      <c r="AH636">
        <v>0</v>
      </c>
      <c r="AI636">
        <v>16</v>
      </c>
      <c r="AJ636">
        <v>5793</v>
      </c>
    </row>
    <row r="637" spans="1:36" hidden="1" x14ac:dyDescent="0.25">
      <c r="A637" t="s">
        <v>459</v>
      </c>
      <c r="B637" t="s">
        <v>277</v>
      </c>
      <c r="C637">
        <v>9835</v>
      </c>
      <c r="D637">
        <v>330</v>
      </c>
      <c r="E637">
        <v>9</v>
      </c>
      <c r="F637">
        <v>1452</v>
      </c>
      <c r="G637">
        <v>7395</v>
      </c>
      <c r="H637">
        <v>7190</v>
      </c>
      <c r="I637">
        <v>5959</v>
      </c>
      <c r="J637">
        <v>17025</v>
      </c>
      <c r="K637">
        <v>6142</v>
      </c>
      <c r="L637">
        <v>4070</v>
      </c>
      <c r="M637">
        <v>117</v>
      </c>
      <c r="N637">
        <v>10884</v>
      </c>
      <c r="O637">
        <v>5981</v>
      </c>
      <c r="AF637">
        <v>35</v>
      </c>
      <c r="AH637">
        <v>0</v>
      </c>
      <c r="AI637">
        <v>16</v>
      </c>
      <c r="AJ637">
        <v>6142</v>
      </c>
    </row>
    <row r="638" spans="1:36" hidden="1" x14ac:dyDescent="0.25">
      <c r="A638" t="s">
        <v>460</v>
      </c>
      <c r="B638" t="s">
        <v>277</v>
      </c>
      <c r="C638">
        <v>15655</v>
      </c>
      <c r="D638">
        <v>344</v>
      </c>
      <c r="E638">
        <v>9</v>
      </c>
      <c r="F638">
        <v>1998</v>
      </c>
      <c r="G638">
        <v>12345</v>
      </c>
      <c r="H638">
        <v>7424</v>
      </c>
      <c r="I638">
        <v>5998</v>
      </c>
      <c r="J638">
        <v>23079</v>
      </c>
      <c r="K638">
        <v>11324</v>
      </c>
      <c r="L638">
        <v>7374</v>
      </c>
      <c r="M638">
        <v>293</v>
      </c>
      <c r="N638">
        <v>11755</v>
      </c>
      <c r="O638">
        <v>4935</v>
      </c>
      <c r="AF638">
        <v>1242</v>
      </c>
      <c r="AH638">
        <v>0</v>
      </c>
      <c r="AI638">
        <v>16</v>
      </c>
      <c r="AJ638">
        <v>11324</v>
      </c>
    </row>
    <row r="639" spans="1:36" hidden="1" x14ac:dyDescent="0.25">
      <c r="A639" t="s">
        <v>461</v>
      </c>
      <c r="B639" t="s">
        <v>277</v>
      </c>
      <c r="C639">
        <v>14592</v>
      </c>
      <c r="D639">
        <v>355</v>
      </c>
      <c r="E639">
        <v>9</v>
      </c>
      <c r="F639">
        <v>1922</v>
      </c>
      <c r="G639">
        <v>11625</v>
      </c>
      <c r="H639">
        <v>7620</v>
      </c>
      <c r="I639">
        <v>6215</v>
      </c>
      <c r="J639">
        <v>22212</v>
      </c>
      <c r="K639">
        <v>10708</v>
      </c>
      <c r="L639">
        <v>6721</v>
      </c>
      <c r="M639">
        <v>349</v>
      </c>
      <c r="N639">
        <v>11504</v>
      </c>
      <c r="O639">
        <v>4935</v>
      </c>
      <c r="AF639">
        <v>43</v>
      </c>
      <c r="AH639">
        <v>0</v>
      </c>
      <c r="AI639">
        <v>16</v>
      </c>
      <c r="AJ639">
        <v>10708</v>
      </c>
    </row>
    <row r="640" spans="1:36" hidden="1" x14ac:dyDescent="0.25">
      <c r="A640" t="s">
        <v>462</v>
      </c>
      <c r="B640" t="s">
        <v>277</v>
      </c>
      <c r="C640">
        <v>15114</v>
      </c>
      <c r="D640">
        <v>1018</v>
      </c>
      <c r="E640">
        <v>13</v>
      </c>
      <c r="F640">
        <v>2678</v>
      </c>
      <c r="G640">
        <v>10212</v>
      </c>
      <c r="H640">
        <v>7818</v>
      </c>
      <c r="I640">
        <v>6408</v>
      </c>
      <c r="J640">
        <v>22932</v>
      </c>
      <c r="K640">
        <v>11643</v>
      </c>
      <c r="L640">
        <v>4956</v>
      </c>
      <c r="M640">
        <v>1012</v>
      </c>
      <c r="N640">
        <v>11289</v>
      </c>
      <c r="O640">
        <v>4935</v>
      </c>
      <c r="AF640">
        <v>1302</v>
      </c>
      <c r="AH640">
        <v>0</v>
      </c>
      <c r="AI640">
        <v>16</v>
      </c>
      <c r="AJ640">
        <v>11643</v>
      </c>
    </row>
    <row r="641" spans="1:36" hidden="1" x14ac:dyDescent="0.25">
      <c r="A641" t="s">
        <v>463</v>
      </c>
      <c r="B641" t="s">
        <v>277</v>
      </c>
      <c r="C641">
        <v>18658</v>
      </c>
      <c r="D641">
        <v>493</v>
      </c>
      <c r="E641">
        <v>24</v>
      </c>
      <c r="F641">
        <v>4535</v>
      </c>
      <c r="G641">
        <v>12356</v>
      </c>
      <c r="H641">
        <v>7963</v>
      </c>
      <c r="I641">
        <v>6662</v>
      </c>
      <c r="J641">
        <v>26620</v>
      </c>
      <c r="K641">
        <v>15788</v>
      </c>
      <c r="L641">
        <v>5437</v>
      </c>
      <c r="M641">
        <v>1399</v>
      </c>
      <c r="N641">
        <v>10832</v>
      </c>
      <c r="O641">
        <v>4935</v>
      </c>
      <c r="AF641">
        <v>3574</v>
      </c>
      <c r="AH641">
        <v>0</v>
      </c>
      <c r="AI641">
        <v>17</v>
      </c>
      <c r="AJ641">
        <v>15788</v>
      </c>
    </row>
    <row r="642" spans="1:36" hidden="1" x14ac:dyDescent="0.25">
      <c r="A642" t="s">
        <v>454</v>
      </c>
      <c r="B642" t="s">
        <v>280</v>
      </c>
      <c r="C642">
        <v>9429</v>
      </c>
      <c r="D642">
        <v>785</v>
      </c>
      <c r="E642">
        <v>290</v>
      </c>
      <c r="F642">
        <v>2033</v>
      </c>
      <c r="G642">
        <v>5719</v>
      </c>
      <c r="H642">
        <v>2807</v>
      </c>
      <c r="I642">
        <v>2359</v>
      </c>
      <c r="J642">
        <v>12235</v>
      </c>
      <c r="K642">
        <v>6812</v>
      </c>
      <c r="L642">
        <v>4768</v>
      </c>
      <c r="M642">
        <v>0</v>
      </c>
      <c r="N642">
        <v>5423</v>
      </c>
      <c r="O642">
        <v>2633</v>
      </c>
      <c r="AF642">
        <v>14</v>
      </c>
      <c r="AH642">
        <v>0</v>
      </c>
      <c r="AI642">
        <v>0</v>
      </c>
      <c r="AJ642">
        <v>6812</v>
      </c>
    </row>
    <row r="643" spans="1:36" hidden="1" x14ac:dyDescent="0.25">
      <c r="A643" t="s">
        <v>455</v>
      </c>
      <c r="B643" t="s">
        <v>280</v>
      </c>
      <c r="C643">
        <v>9279</v>
      </c>
      <c r="D643">
        <v>820</v>
      </c>
      <c r="E643">
        <v>269</v>
      </c>
      <c r="F643">
        <v>1910</v>
      </c>
      <c r="G643">
        <v>5640</v>
      </c>
      <c r="H643">
        <v>2884</v>
      </c>
      <c r="I643">
        <v>2450</v>
      </c>
      <c r="J643">
        <v>12163</v>
      </c>
      <c r="K643">
        <v>6748</v>
      </c>
      <c r="L643">
        <v>4575</v>
      </c>
      <c r="M643">
        <v>0</v>
      </c>
      <c r="N643">
        <v>5415</v>
      </c>
      <c r="O643">
        <v>2633</v>
      </c>
      <c r="AF643">
        <v>13</v>
      </c>
      <c r="AH643">
        <v>0</v>
      </c>
      <c r="AI643">
        <v>0</v>
      </c>
      <c r="AJ643">
        <v>6748</v>
      </c>
    </row>
    <row r="644" spans="1:36" hidden="1" x14ac:dyDescent="0.25">
      <c r="A644" t="s">
        <v>456</v>
      </c>
      <c r="B644" t="s">
        <v>280</v>
      </c>
      <c r="C644">
        <v>9214</v>
      </c>
      <c r="D644">
        <v>1084</v>
      </c>
      <c r="E644">
        <v>396</v>
      </c>
      <c r="F644">
        <v>1886</v>
      </c>
      <c r="G644">
        <v>5229</v>
      </c>
      <c r="H644">
        <v>2965</v>
      </c>
      <c r="I644">
        <v>2496</v>
      </c>
      <c r="J644">
        <v>12179</v>
      </c>
      <c r="K644">
        <v>6797</v>
      </c>
      <c r="L644">
        <v>4526</v>
      </c>
      <c r="M644">
        <v>0</v>
      </c>
      <c r="N644">
        <v>5382</v>
      </c>
      <c r="O644">
        <v>2633</v>
      </c>
      <c r="AF644">
        <v>14</v>
      </c>
      <c r="AH644">
        <v>0</v>
      </c>
      <c r="AI644">
        <v>0</v>
      </c>
      <c r="AJ644">
        <v>6797</v>
      </c>
    </row>
    <row r="645" spans="1:36" hidden="1" x14ac:dyDescent="0.25">
      <c r="A645" t="s">
        <v>457</v>
      </c>
      <c r="B645" t="s">
        <v>280</v>
      </c>
      <c r="C645">
        <v>9694</v>
      </c>
      <c r="D645">
        <v>660</v>
      </c>
      <c r="E645">
        <v>273</v>
      </c>
      <c r="F645">
        <v>1639</v>
      </c>
      <c r="G645">
        <v>6478</v>
      </c>
      <c r="H645">
        <v>3058</v>
      </c>
      <c r="I645">
        <v>2582</v>
      </c>
      <c r="J645">
        <v>12752</v>
      </c>
      <c r="K645">
        <v>7491</v>
      </c>
      <c r="L645">
        <v>5608</v>
      </c>
      <c r="M645">
        <v>0</v>
      </c>
      <c r="N645">
        <v>5261</v>
      </c>
      <c r="O645">
        <v>2633</v>
      </c>
      <c r="AF645">
        <v>1</v>
      </c>
      <c r="AH645">
        <v>0</v>
      </c>
      <c r="AI645">
        <v>0</v>
      </c>
      <c r="AJ645">
        <v>7491</v>
      </c>
    </row>
    <row r="646" spans="1:36" hidden="1" x14ac:dyDescent="0.25">
      <c r="A646" t="s">
        <v>458</v>
      </c>
      <c r="B646" t="s">
        <v>280</v>
      </c>
      <c r="C646">
        <v>10476</v>
      </c>
      <c r="D646">
        <v>1005</v>
      </c>
      <c r="E646">
        <v>252</v>
      </c>
      <c r="F646">
        <v>1517</v>
      </c>
      <c r="G646">
        <v>7061</v>
      </c>
      <c r="H646">
        <v>3046</v>
      </c>
      <c r="I646">
        <v>2588</v>
      </c>
      <c r="J646">
        <v>13522</v>
      </c>
      <c r="K646">
        <v>8144</v>
      </c>
      <c r="L646">
        <v>5111</v>
      </c>
      <c r="M646">
        <v>3</v>
      </c>
      <c r="N646">
        <v>5378</v>
      </c>
      <c r="O646">
        <v>2633</v>
      </c>
      <c r="AF646">
        <v>5</v>
      </c>
      <c r="AH646">
        <v>0</v>
      </c>
      <c r="AI646">
        <v>0</v>
      </c>
      <c r="AJ646">
        <v>8144</v>
      </c>
    </row>
    <row r="647" spans="1:36" hidden="1" x14ac:dyDescent="0.25">
      <c r="A647" t="s">
        <v>459</v>
      </c>
      <c r="B647" t="s">
        <v>280</v>
      </c>
      <c r="C647">
        <v>12738</v>
      </c>
      <c r="D647">
        <v>1054</v>
      </c>
      <c r="E647">
        <v>420</v>
      </c>
      <c r="F647">
        <v>1781</v>
      </c>
      <c r="G647">
        <v>8838</v>
      </c>
      <c r="H647">
        <v>3122</v>
      </c>
      <c r="I647">
        <v>2620</v>
      </c>
      <c r="J647">
        <v>15860</v>
      </c>
      <c r="K647">
        <v>10126</v>
      </c>
      <c r="L647">
        <v>5761</v>
      </c>
      <c r="M647">
        <v>0</v>
      </c>
      <c r="N647">
        <v>5734</v>
      </c>
      <c r="O647">
        <v>2633</v>
      </c>
      <c r="AF647">
        <v>1</v>
      </c>
      <c r="AH647">
        <v>0</v>
      </c>
      <c r="AI647">
        <v>0</v>
      </c>
      <c r="AJ647">
        <v>10126</v>
      </c>
    </row>
    <row r="648" spans="1:36" hidden="1" x14ac:dyDescent="0.25">
      <c r="A648" t="s">
        <v>460</v>
      </c>
      <c r="B648" t="s">
        <v>280</v>
      </c>
      <c r="C648">
        <v>13075</v>
      </c>
      <c r="D648">
        <v>781</v>
      </c>
      <c r="E648">
        <v>487</v>
      </c>
      <c r="F648">
        <v>2601</v>
      </c>
      <c r="G648">
        <v>8439</v>
      </c>
      <c r="H648">
        <v>3183</v>
      </c>
      <c r="I648">
        <v>2713</v>
      </c>
      <c r="J648">
        <v>16258</v>
      </c>
      <c r="K648">
        <v>10105</v>
      </c>
      <c r="L648">
        <v>4843</v>
      </c>
      <c r="M648">
        <v>0</v>
      </c>
      <c r="N648">
        <v>6153</v>
      </c>
      <c r="O648">
        <v>2633</v>
      </c>
      <c r="AF648">
        <v>211</v>
      </c>
      <c r="AH648">
        <v>0</v>
      </c>
      <c r="AI648">
        <v>0</v>
      </c>
      <c r="AJ648">
        <v>10105</v>
      </c>
    </row>
    <row r="649" spans="1:36" hidden="1" x14ac:dyDescent="0.25">
      <c r="A649" t="s">
        <v>461</v>
      </c>
      <c r="B649" t="s">
        <v>280</v>
      </c>
      <c r="C649">
        <v>13217</v>
      </c>
      <c r="D649">
        <v>844</v>
      </c>
      <c r="E649">
        <v>438</v>
      </c>
      <c r="F649">
        <v>2756</v>
      </c>
      <c r="G649">
        <v>8502</v>
      </c>
      <c r="H649">
        <v>3220</v>
      </c>
      <c r="I649">
        <v>2704</v>
      </c>
      <c r="J649">
        <v>16437</v>
      </c>
      <c r="K649">
        <v>10200</v>
      </c>
      <c r="L649">
        <v>5260</v>
      </c>
      <c r="M649">
        <v>18</v>
      </c>
      <c r="N649">
        <v>6237</v>
      </c>
      <c r="O649">
        <v>2194</v>
      </c>
      <c r="AF649">
        <v>15</v>
      </c>
      <c r="AH649">
        <v>0</v>
      </c>
      <c r="AI649">
        <v>0</v>
      </c>
      <c r="AJ649">
        <v>10200</v>
      </c>
    </row>
    <row r="650" spans="1:36" hidden="1" x14ac:dyDescent="0.25">
      <c r="A650" t="s">
        <v>462</v>
      </c>
      <c r="B650" t="s">
        <v>280</v>
      </c>
      <c r="C650">
        <v>12219</v>
      </c>
      <c r="D650">
        <v>751</v>
      </c>
      <c r="E650">
        <v>448</v>
      </c>
      <c r="F650">
        <v>1905</v>
      </c>
      <c r="G650">
        <v>8281</v>
      </c>
      <c r="H650">
        <v>3164</v>
      </c>
      <c r="I650">
        <v>2771</v>
      </c>
      <c r="J650">
        <v>15383</v>
      </c>
      <c r="K650">
        <v>9659</v>
      </c>
      <c r="L650">
        <v>3773</v>
      </c>
      <c r="M650">
        <v>46</v>
      </c>
      <c r="N650">
        <v>5723</v>
      </c>
      <c r="O650">
        <v>2184</v>
      </c>
      <c r="AF650">
        <v>13</v>
      </c>
      <c r="AH650">
        <v>0</v>
      </c>
      <c r="AI650">
        <v>0</v>
      </c>
      <c r="AJ650">
        <v>9659</v>
      </c>
    </row>
    <row r="651" spans="1:36" hidden="1" x14ac:dyDescent="0.25">
      <c r="A651" t="s">
        <v>463</v>
      </c>
      <c r="B651" t="s">
        <v>280</v>
      </c>
      <c r="C651">
        <v>12660</v>
      </c>
      <c r="D651">
        <v>692</v>
      </c>
      <c r="E651">
        <v>505</v>
      </c>
      <c r="F651">
        <v>3520</v>
      </c>
      <c r="G651">
        <v>7138</v>
      </c>
      <c r="H651">
        <v>3132</v>
      </c>
      <c r="I651">
        <v>2857</v>
      </c>
      <c r="J651">
        <v>15793</v>
      </c>
      <c r="K651">
        <v>10515</v>
      </c>
      <c r="L651">
        <v>4383</v>
      </c>
      <c r="M651">
        <v>179</v>
      </c>
      <c r="N651">
        <v>5278</v>
      </c>
      <c r="O651">
        <v>2184</v>
      </c>
      <c r="AF651">
        <v>3</v>
      </c>
      <c r="AH651">
        <v>0</v>
      </c>
      <c r="AI651">
        <v>0</v>
      </c>
      <c r="AJ651">
        <v>10515</v>
      </c>
    </row>
    <row r="652" spans="1:36" hidden="1" x14ac:dyDescent="0.25">
      <c r="A652" t="s">
        <v>454</v>
      </c>
      <c r="B652" t="s">
        <v>283</v>
      </c>
      <c r="C652">
        <v>5688</v>
      </c>
      <c r="D652">
        <v>2435</v>
      </c>
      <c r="E652">
        <v>1080</v>
      </c>
      <c r="F652">
        <v>1233</v>
      </c>
      <c r="G652">
        <v>761</v>
      </c>
      <c r="H652">
        <v>5847</v>
      </c>
      <c r="I652">
        <v>1947</v>
      </c>
      <c r="J652">
        <v>11535</v>
      </c>
      <c r="K652">
        <v>5615</v>
      </c>
      <c r="L652">
        <v>2625</v>
      </c>
      <c r="M652">
        <v>359</v>
      </c>
      <c r="N652">
        <v>5920</v>
      </c>
      <c r="O652">
        <v>3823</v>
      </c>
      <c r="AF652">
        <v>167</v>
      </c>
      <c r="AH652">
        <v>0</v>
      </c>
      <c r="AI652">
        <v>571</v>
      </c>
      <c r="AJ652">
        <v>5615</v>
      </c>
    </row>
    <row r="653" spans="1:36" hidden="1" x14ac:dyDescent="0.25">
      <c r="A653" t="s">
        <v>455</v>
      </c>
      <c r="B653" t="s">
        <v>283</v>
      </c>
      <c r="C653">
        <v>5859</v>
      </c>
      <c r="D653">
        <v>1690</v>
      </c>
      <c r="E653">
        <v>1391</v>
      </c>
      <c r="F653">
        <v>1922</v>
      </c>
      <c r="G653">
        <v>691</v>
      </c>
      <c r="H653">
        <v>5752</v>
      </c>
      <c r="I653">
        <v>1998</v>
      </c>
      <c r="J653">
        <v>11610</v>
      </c>
      <c r="K653">
        <v>5162</v>
      </c>
      <c r="L653">
        <v>2055</v>
      </c>
      <c r="M653">
        <v>1099</v>
      </c>
      <c r="N653">
        <v>6448</v>
      </c>
      <c r="O653">
        <v>3823</v>
      </c>
      <c r="AF653">
        <v>258</v>
      </c>
      <c r="AH653">
        <v>0</v>
      </c>
      <c r="AI653">
        <v>772</v>
      </c>
      <c r="AJ653">
        <v>5162</v>
      </c>
    </row>
    <row r="654" spans="1:36" hidden="1" x14ac:dyDescent="0.25">
      <c r="A654" t="s">
        <v>456</v>
      </c>
      <c r="B654" t="s">
        <v>283</v>
      </c>
      <c r="C654">
        <v>6040</v>
      </c>
      <c r="D654">
        <v>1367</v>
      </c>
      <c r="E654">
        <v>1507</v>
      </c>
      <c r="F654">
        <v>1380</v>
      </c>
      <c r="G654">
        <v>1559</v>
      </c>
      <c r="H654">
        <v>5190</v>
      </c>
      <c r="I654">
        <v>2063</v>
      </c>
      <c r="J654">
        <v>11230</v>
      </c>
      <c r="K654">
        <v>4886</v>
      </c>
      <c r="L654">
        <v>2104</v>
      </c>
      <c r="M654">
        <v>1144</v>
      </c>
      <c r="N654">
        <v>6344</v>
      </c>
      <c r="O654">
        <v>3823</v>
      </c>
      <c r="AF654">
        <v>360</v>
      </c>
      <c r="AH654">
        <v>0</v>
      </c>
      <c r="AI654">
        <v>770</v>
      </c>
      <c r="AJ654">
        <v>4886</v>
      </c>
    </row>
    <row r="655" spans="1:36" hidden="1" x14ac:dyDescent="0.25">
      <c r="A655" t="s">
        <v>457</v>
      </c>
      <c r="B655" t="s">
        <v>283</v>
      </c>
      <c r="C655">
        <v>5675</v>
      </c>
      <c r="D655">
        <v>1827</v>
      </c>
      <c r="E655">
        <v>697</v>
      </c>
      <c r="F655">
        <v>1849</v>
      </c>
      <c r="G655">
        <v>1135</v>
      </c>
      <c r="H655">
        <v>5227</v>
      </c>
      <c r="I655">
        <v>2018</v>
      </c>
      <c r="J655">
        <v>10902</v>
      </c>
      <c r="K655">
        <v>4671</v>
      </c>
      <c r="L655">
        <v>2166</v>
      </c>
      <c r="M655">
        <v>1229</v>
      </c>
      <c r="N655">
        <v>6231</v>
      </c>
      <c r="O655">
        <v>3823</v>
      </c>
      <c r="AF655">
        <v>222</v>
      </c>
      <c r="AH655">
        <v>0</v>
      </c>
      <c r="AI655">
        <v>660</v>
      </c>
      <c r="AJ655">
        <v>4671</v>
      </c>
    </row>
    <row r="656" spans="1:36" hidden="1" x14ac:dyDescent="0.25">
      <c r="A656" t="s">
        <v>458</v>
      </c>
      <c r="B656" t="s">
        <v>283</v>
      </c>
      <c r="C656">
        <v>5623</v>
      </c>
      <c r="D656">
        <v>1655</v>
      </c>
      <c r="E656">
        <v>436</v>
      </c>
      <c r="F656">
        <v>1552</v>
      </c>
      <c r="G656">
        <v>1776</v>
      </c>
      <c r="H656">
        <v>5158</v>
      </c>
      <c r="I656">
        <v>2077</v>
      </c>
      <c r="J656">
        <v>10781</v>
      </c>
      <c r="K656">
        <v>4614</v>
      </c>
      <c r="L656">
        <v>1888</v>
      </c>
      <c r="M656">
        <v>1242</v>
      </c>
      <c r="N656">
        <v>6168</v>
      </c>
      <c r="O656">
        <v>3823</v>
      </c>
      <c r="AF656">
        <v>224</v>
      </c>
      <c r="AH656">
        <v>0</v>
      </c>
      <c r="AI656">
        <v>652</v>
      </c>
      <c r="AJ656">
        <v>4614</v>
      </c>
    </row>
    <row r="657" spans="1:36" hidden="1" x14ac:dyDescent="0.25">
      <c r="A657" t="s">
        <v>459</v>
      </c>
      <c r="B657" t="s">
        <v>283</v>
      </c>
      <c r="C657">
        <v>6139</v>
      </c>
      <c r="D657">
        <v>1353</v>
      </c>
      <c r="E657">
        <v>436</v>
      </c>
      <c r="F657">
        <v>1953</v>
      </c>
      <c r="G657">
        <v>2159</v>
      </c>
      <c r="H657">
        <v>5139</v>
      </c>
      <c r="I657">
        <v>1932</v>
      </c>
      <c r="J657">
        <v>11278</v>
      </c>
      <c r="K657">
        <v>4883</v>
      </c>
      <c r="L657">
        <v>2021</v>
      </c>
      <c r="M657">
        <v>1386</v>
      </c>
      <c r="N657">
        <v>6395</v>
      </c>
      <c r="O657">
        <v>3823</v>
      </c>
      <c r="AF657">
        <v>196</v>
      </c>
      <c r="AH657">
        <v>0</v>
      </c>
      <c r="AI657">
        <v>781</v>
      </c>
      <c r="AJ657">
        <v>4883</v>
      </c>
    </row>
    <row r="658" spans="1:36" hidden="1" x14ac:dyDescent="0.25">
      <c r="A658" t="s">
        <v>460</v>
      </c>
      <c r="B658" t="s">
        <v>283</v>
      </c>
      <c r="C658">
        <v>5808</v>
      </c>
      <c r="D658">
        <v>1021</v>
      </c>
      <c r="E658">
        <v>461</v>
      </c>
      <c r="F658">
        <v>2214</v>
      </c>
      <c r="G658">
        <v>1910</v>
      </c>
      <c r="H658">
        <v>5120</v>
      </c>
      <c r="I658">
        <v>1994</v>
      </c>
      <c r="J658">
        <v>10928</v>
      </c>
      <c r="K658">
        <v>5337</v>
      </c>
      <c r="L658">
        <v>2391</v>
      </c>
      <c r="M658">
        <v>1160</v>
      </c>
      <c r="N658">
        <v>5590</v>
      </c>
      <c r="O658">
        <v>3264</v>
      </c>
      <c r="AF658">
        <v>276</v>
      </c>
      <c r="AH658">
        <v>0</v>
      </c>
      <c r="AI658">
        <v>719</v>
      </c>
      <c r="AJ658">
        <v>5337</v>
      </c>
    </row>
    <row r="659" spans="1:36" hidden="1" x14ac:dyDescent="0.25">
      <c r="A659" t="s">
        <v>461</v>
      </c>
      <c r="B659" t="s">
        <v>283</v>
      </c>
      <c r="C659">
        <v>5562</v>
      </c>
      <c r="D659">
        <v>1550</v>
      </c>
      <c r="E659">
        <v>461</v>
      </c>
      <c r="F659">
        <v>2348</v>
      </c>
      <c r="G659">
        <v>1042</v>
      </c>
      <c r="H659">
        <v>4915</v>
      </c>
      <c r="I659">
        <v>2056</v>
      </c>
      <c r="J659">
        <v>10477</v>
      </c>
      <c r="K659">
        <v>5103</v>
      </c>
      <c r="L659">
        <v>2408</v>
      </c>
      <c r="M659">
        <v>1165</v>
      </c>
      <c r="N659">
        <v>5374</v>
      </c>
      <c r="O659">
        <v>3264</v>
      </c>
      <c r="AF659">
        <v>306</v>
      </c>
      <c r="AH659">
        <v>0</v>
      </c>
      <c r="AI659">
        <v>558</v>
      </c>
      <c r="AJ659">
        <v>5103</v>
      </c>
    </row>
    <row r="660" spans="1:36" hidden="1" x14ac:dyDescent="0.25">
      <c r="A660" t="s">
        <v>462</v>
      </c>
      <c r="B660" t="s">
        <v>283</v>
      </c>
      <c r="C660">
        <v>5337</v>
      </c>
      <c r="D660">
        <v>1987</v>
      </c>
      <c r="E660">
        <v>436</v>
      </c>
      <c r="F660">
        <v>1810</v>
      </c>
      <c r="G660">
        <v>966</v>
      </c>
      <c r="H660">
        <v>4655</v>
      </c>
      <c r="I660">
        <v>2101</v>
      </c>
      <c r="J660">
        <v>9992</v>
      </c>
      <c r="K660">
        <v>4533</v>
      </c>
      <c r="L660">
        <v>2173</v>
      </c>
      <c r="M660">
        <v>1176</v>
      </c>
      <c r="N660">
        <v>5458</v>
      </c>
      <c r="O660">
        <v>3264</v>
      </c>
      <c r="AF660">
        <v>167</v>
      </c>
      <c r="AH660">
        <v>0</v>
      </c>
      <c r="AI660">
        <v>646</v>
      </c>
      <c r="AJ660">
        <v>4533</v>
      </c>
    </row>
    <row r="661" spans="1:36" hidden="1" x14ac:dyDescent="0.25">
      <c r="A661" t="s">
        <v>463</v>
      </c>
      <c r="B661" t="s">
        <v>283</v>
      </c>
      <c r="C661">
        <v>5461</v>
      </c>
      <c r="D661">
        <v>1440</v>
      </c>
      <c r="E661">
        <v>11</v>
      </c>
      <c r="F661">
        <v>2805</v>
      </c>
      <c r="G661">
        <v>1024</v>
      </c>
      <c r="H661">
        <v>4496</v>
      </c>
      <c r="I661">
        <v>2168</v>
      </c>
      <c r="J661">
        <v>9957</v>
      </c>
      <c r="K661">
        <v>4659</v>
      </c>
      <c r="L661">
        <v>2446</v>
      </c>
      <c r="M661">
        <v>767</v>
      </c>
      <c r="N661">
        <v>5298</v>
      </c>
      <c r="O661">
        <v>3264</v>
      </c>
      <c r="AF661">
        <v>201</v>
      </c>
      <c r="AH661">
        <v>0</v>
      </c>
      <c r="AI661">
        <v>564</v>
      </c>
      <c r="AJ661">
        <v>4659</v>
      </c>
    </row>
    <row r="662" spans="1:36" hidden="1" x14ac:dyDescent="0.25">
      <c r="A662" t="s">
        <v>454</v>
      </c>
      <c r="B662" t="s">
        <v>286</v>
      </c>
      <c r="C662">
        <v>13244</v>
      </c>
      <c r="D662">
        <v>2284</v>
      </c>
      <c r="E662">
        <v>8242</v>
      </c>
      <c r="F662">
        <v>389</v>
      </c>
      <c r="G662">
        <v>2137</v>
      </c>
      <c r="H662">
        <v>2034</v>
      </c>
      <c r="I662">
        <v>1600</v>
      </c>
      <c r="J662">
        <v>15278</v>
      </c>
      <c r="K662">
        <v>5285</v>
      </c>
      <c r="L662">
        <v>846</v>
      </c>
      <c r="M662">
        <v>3</v>
      </c>
      <c r="N662">
        <v>9993</v>
      </c>
      <c r="O662">
        <v>5294</v>
      </c>
      <c r="AF662">
        <v>63</v>
      </c>
      <c r="AH662">
        <v>0</v>
      </c>
      <c r="AI662">
        <v>28</v>
      </c>
      <c r="AJ662">
        <v>5285</v>
      </c>
    </row>
    <row r="663" spans="1:36" hidden="1" x14ac:dyDescent="0.25">
      <c r="A663" t="s">
        <v>455</v>
      </c>
      <c r="B663" t="s">
        <v>286</v>
      </c>
      <c r="C663">
        <v>12739</v>
      </c>
      <c r="D663">
        <v>2305</v>
      </c>
      <c r="E663">
        <v>7512</v>
      </c>
      <c r="F663">
        <v>380</v>
      </c>
      <c r="G663">
        <v>2419</v>
      </c>
      <c r="H663">
        <v>1976</v>
      </c>
      <c r="I663">
        <v>1605</v>
      </c>
      <c r="J663">
        <v>14715</v>
      </c>
      <c r="K663">
        <v>5147</v>
      </c>
      <c r="L663">
        <v>292</v>
      </c>
      <c r="M663">
        <v>1</v>
      </c>
      <c r="N663">
        <v>9568</v>
      </c>
      <c r="O663">
        <v>5294</v>
      </c>
      <c r="AF663">
        <v>298</v>
      </c>
      <c r="AH663">
        <v>0</v>
      </c>
      <c r="AI663">
        <v>31</v>
      </c>
      <c r="AJ663">
        <v>5147</v>
      </c>
    </row>
    <row r="664" spans="1:36" hidden="1" x14ac:dyDescent="0.25">
      <c r="A664" t="s">
        <v>456</v>
      </c>
      <c r="B664" t="s">
        <v>286</v>
      </c>
      <c r="C664">
        <v>13331</v>
      </c>
      <c r="D664">
        <v>2141</v>
      </c>
      <c r="E664">
        <v>8372</v>
      </c>
      <c r="F664">
        <v>399</v>
      </c>
      <c r="G664">
        <v>2301</v>
      </c>
      <c r="H664">
        <v>2268</v>
      </c>
      <c r="I664">
        <v>1917</v>
      </c>
      <c r="J664">
        <v>15599</v>
      </c>
      <c r="K664">
        <v>4497</v>
      </c>
      <c r="L664">
        <v>304</v>
      </c>
      <c r="M664">
        <v>2</v>
      </c>
      <c r="N664">
        <v>11102</v>
      </c>
      <c r="O664">
        <v>5294</v>
      </c>
      <c r="AF664">
        <v>295</v>
      </c>
      <c r="AH664">
        <v>0</v>
      </c>
      <c r="AI664">
        <v>31</v>
      </c>
      <c r="AJ664">
        <v>4497</v>
      </c>
    </row>
    <row r="665" spans="1:36" hidden="1" x14ac:dyDescent="0.25">
      <c r="A665" t="s">
        <v>457</v>
      </c>
      <c r="B665" t="s">
        <v>286</v>
      </c>
      <c r="C665">
        <v>12382</v>
      </c>
      <c r="D665">
        <v>2387</v>
      </c>
      <c r="E665">
        <v>6842</v>
      </c>
      <c r="F665">
        <v>815</v>
      </c>
      <c r="G665">
        <v>2244</v>
      </c>
      <c r="H665">
        <v>2189</v>
      </c>
      <c r="I665">
        <v>1878</v>
      </c>
      <c r="J665">
        <v>14571</v>
      </c>
      <c r="K665">
        <v>3760</v>
      </c>
      <c r="L665">
        <v>2</v>
      </c>
      <c r="M665">
        <v>1</v>
      </c>
      <c r="N665">
        <v>10811</v>
      </c>
      <c r="O665">
        <v>5294</v>
      </c>
      <c r="AF665">
        <v>295</v>
      </c>
      <c r="AH665">
        <v>0</v>
      </c>
      <c r="AI665">
        <v>30</v>
      </c>
      <c r="AJ665">
        <v>3760</v>
      </c>
    </row>
    <row r="666" spans="1:36" hidden="1" x14ac:dyDescent="0.25">
      <c r="A666" t="s">
        <v>458</v>
      </c>
      <c r="B666" t="s">
        <v>286</v>
      </c>
      <c r="C666">
        <v>11634</v>
      </c>
      <c r="D666">
        <v>2126</v>
      </c>
      <c r="E666">
        <v>6812</v>
      </c>
      <c r="F666">
        <v>187</v>
      </c>
      <c r="G666">
        <v>2272</v>
      </c>
      <c r="H666">
        <v>2559</v>
      </c>
      <c r="I666">
        <v>2207</v>
      </c>
      <c r="J666">
        <v>14193</v>
      </c>
      <c r="K666">
        <v>3572</v>
      </c>
      <c r="L666">
        <v>3</v>
      </c>
      <c r="M666">
        <v>1</v>
      </c>
      <c r="N666">
        <v>10621</v>
      </c>
      <c r="O666">
        <v>5294</v>
      </c>
      <c r="AF666">
        <v>304</v>
      </c>
      <c r="AH666">
        <v>0</v>
      </c>
      <c r="AI666">
        <v>29</v>
      </c>
      <c r="AJ666">
        <v>3572</v>
      </c>
    </row>
    <row r="667" spans="1:36" hidden="1" x14ac:dyDescent="0.25">
      <c r="A667" t="s">
        <v>459</v>
      </c>
      <c r="B667" t="s">
        <v>286</v>
      </c>
      <c r="C667">
        <v>10614</v>
      </c>
      <c r="D667">
        <v>772</v>
      </c>
      <c r="E667">
        <v>6912</v>
      </c>
      <c r="F667">
        <v>671</v>
      </c>
      <c r="G667">
        <v>2112</v>
      </c>
      <c r="H667">
        <v>2822</v>
      </c>
      <c r="I667">
        <v>2457</v>
      </c>
      <c r="J667">
        <v>13436</v>
      </c>
      <c r="K667">
        <v>3696</v>
      </c>
      <c r="L667">
        <v>36</v>
      </c>
      <c r="M667">
        <v>1</v>
      </c>
      <c r="N667">
        <v>9741</v>
      </c>
      <c r="O667">
        <v>5294</v>
      </c>
      <c r="AF667">
        <v>362</v>
      </c>
      <c r="AH667">
        <v>0</v>
      </c>
      <c r="AI667">
        <v>28</v>
      </c>
      <c r="AJ667">
        <v>3696</v>
      </c>
    </row>
    <row r="668" spans="1:36" hidden="1" x14ac:dyDescent="0.25">
      <c r="A668" t="s">
        <v>460</v>
      </c>
      <c r="B668" t="s">
        <v>286</v>
      </c>
      <c r="C668">
        <v>10784</v>
      </c>
      <c r="D668">
        <v>1996</v>
      </c>
      <c r="E668">
        <v>5212</v>
      </c>
      <c r="F668">
        <v>923</v>
      </c>
      <c r="G668">
        <v>2547</v>
      </c>
      <c r="H668">
        <v>3133</v>
      </c>
      <c r="I668">
        <v>2791</v>
      </c>
      <c r="J668">
        <v>13917</v>
      </c>
      <c r="K668">
        <v>3938</v>
      </c>
      <c r="L668">
        <v>473</v>
      </c>
      <c r="M668">
        <v>2</v>
      </c>
      <c r="N668">
        <v>9979</v>
      </c>
      <c r="O668">
        <v>5294</v>
      </c>
      <c r="AF668">
        <v>357</v>
      </c>
      <c r="AH668">
        <v>0</v>
      </c>
      <c r="AI668">
        <v>29</v>
      </c>
      <c r="AJ668">
        <v>3938</v>
      </c>
    </row>
    <row r="669" spans="1:36" hidden="1" x14ac:dyDescent="0.25">
      <c r="A669" t="s">
        <v>461</v>
      </c>
      <c r="B669" t="s">
        <v>286</v>
      </c>
      <c r="C669">
        <v>9491</v>
      </c>
      <c r="D669">
        <v>1045</v>
      </c>
      <c r="E669">
        <v>5562</v>
      </c>
      <c r="F669">
        <v>660</v>
      </c>
      <c r="G669">
        <v>2062</v>
      </c>
      <c r="H669">
        <v>3451</v>
      </c>
      <c r="I669">
        <v>3069</v>
      </c>
      <c r="J669">
        <v>12942</v>
      </c>
      <c r="K669">
        <v>3969</v>
      </c>
      <c r="L669">
        <v>517</v>
      </c>
      <c r="M669">
        <v>3</v>
      </c>
      <c r="N669">
        <v>8973</v>
      </c>
      <c r="O669">
        <v>5294</v>
      </c>
      <c r="AF669">
        <v>357</v>
      </c>
      <c r="AH669">
        <v>0</v>
      </c>
      <c r="AI669">
        <v>28</v>
      </c>
      <c r="AJ669">
        <v>3969</v>
      </c>
    </row>
    <row r="670" spans="1:36" hidden="1" x14ac:dyDescent="0.25">
      <c r="A670" t="s">
        <v>462</v>
      </c>
      <c r="B670" t="s">
        <v>286</v>
      </c>
      <c r="C670">
        <v>7282</v>
      </c>
      <c r="D670">
        <v>428</v>
      </c>
      <c r="E670">
        <v>4362</v>
      </c>
      <c r="F670">
        <v>188</v>
      </c>
      <c r="G670">
        <v>1936</v>
      </c>
      <c r="H670">
        <v>3564</v>
      </c>
      <c r="I670">
        <v>3424</v>
      </c>
      <c r="J670">
        <v>10846</v>
      </c>
      <c r="K670">
        <v>3241</v>
      </c>
      <c r="L670">
        <v>689</v>
      </c>
      <c r="M670">
        <v>3</v>
      </c>
      <c r="N670">
        <v>7606</v>
      </c>
      <c r="O670">
        <v>5294</v>
      </c>
      <c r="AF670">
        <v>387</v>
      </c>
      <c r="AH670">
        <v>0</v>
      </c>
      <c r="AI670">
        <v>27</v>
      </c>
      <c r="AJ670">
        <v>3241</v>
      </c>
    </row>
    <row r="671" spans="1:36" hidden="1" x14ac:dyDescent="0.25">
      <c r="A671" t="s">
        <v>463</v>
      </c>
      <c r="B671" t="s">
        <v>286</v>
      </c>
      <c r="C671">
        <v>5836</v>
      </c>
      <c r="D671">
        <v>663</v>
      </c>
      <c r="E671">
        <v>3412</v>
      </c>
      <c r="F671">
        <v>268</v>
      </c>
      <c r="G671">
        <v>1446</v>
      </c>
      <c r="H671">
        <v>3795</v>
      </c>
      <c r="I671">
        <v>3722</v>
      </c>
      <c r="J671">
        <v>9632</v>
      </c>
      <c r="K671">
        <v>2968</v>
      </c>
      <c r="L671">
        <v>340</v>
      </c>
      <c r="M671">
        <v>36</v>
      </c>
      <c r="N671">
        <v>6664</v>
      </c>
      <c r="O671">
        <v>5294</v>
      </c>
      <c r="AF671">
        <v>129</v>
      </c>
      <c r="AH671">
        <v>0</v>
      </c>
      <c r="AI671">
        <v>27</v>
      </c>
      <c r="AJ671">
        <v>2968</v>
      </c>
    </row>
    <row r="672" spans="1:36" hidden="1" x14ac:dyDescent="0.25">
      <c r="A672" t="s">
        <v>454</v>
      </c>
      <c r="B672" t="s">
        <v>290</v>
      </c>
      <c r="C672">
        <v>12466</v>
      </c>
      <c r="D672">
        <v>1061</v>
      </c>
      <c r="E672">
        <v>9342</v>
      </c>
      <c r="F672">
        <v>1130</v>
      </c>
      <c r="G672">
        <v>855</v>
      </c>
      <c r="H672">
        <v>3025</v>
      </c>
      <c r="I672">
        <v>2100</v>
      </c>
      <c r="J672">
        <v>15492</v>
      </c>
      <c r="K672">
        <v>3493</v>
      </c>
      <c r="L672">
        <v>1328</v>
      </c>
      <c r="M672">
        <v>0</v>
      </c>
      <c r="N672">
        <v>11999</v>
      </c>
      <c r="O672">
        <v>3798</v>
      </c>
      <c r="AF672">
        <v>1261</v>
      </c>
      <c r="AH672">
        <v>0</v>
      </c>
      <c r="AI672">
        <v>404</v>
      </c>
      <c r="AJ672">
        <v>3493</v>
      </c>
    </row>
    <row r="673" spans="1:36" hidden="1" x14ac:dyDescent="0.25">
      <c r="A673" t="s">
        <v>455</v>
      </c>
      <c r="B673" t="s">
        <v>290</v>
      </c>
      <c r="C673">
        <v>11610</v>
      </c>
      <c r="D673">
        <v>73</v>
      </c>
      <c r="E673">
        <v>9594</v>
      </c>
      <c r="F673">
        <v>998</v>
      </c>
      <c r="G673">
        <v>858</v>
      </c>
      <c r="H673">
        <v>3083</v>
      </c>
      <c r="I673">
        <v>2158</v>
      </c>
      <c r="J673">
        <v>14693</v>
      </c>
      <c r="K673">
        <v>2186</v>
      </c>
      <c r="L673">
        <v>978</v>
      </c>
      <c r="M673">
        <v>0</v>
      </c>
      <c r="N673">
        <v>12507</v>
      </c>
      <c r="O673">
        <v>3798</v>
      </c>
      <c r="AF673">
        <v>13</v>
      </c>
      <c r="AH673">
        <v>0</v>
      </c>
      <c r="AI673">
        <v>378</v>
      </c>
      <c r="AJ673">
        <v>2186</v>
      </c>
    </row>
    <row r="674" spans="1:36" hidden="1" x14ac:dyDescent="0.25">
      <c r="A674" t="s">
        <v>456</v>
      </c>
      <c r="B674" t="s">
        <v>290</v>
      </c>
      <c r="C674">
        <v>11274</v>
      </c>
      <c r="D674">
        <v>72</v>
      </c>
      <c r="E674">
        <v>8521</v>
      </c>
      <c r="F674">
        <v>1581</v>
      </c>
      <c r="G674">
        <v>997</v>
      </c>
      <c r="H674">
        <v>2490</v>
      </c>
      <c r="I674">
        <v>1717</v>
      </c>
      <c r="J674">
        <v>13765</v>
      </c>
      <c r="K674">
        <v>2060</v>
      </c>
      <c r="L674">
        <v>1003</v>
      </c>
      <c r="M674">
        <v>0</v>
      </c>
      <c r="N674">
        <v>11704</v>
      </c>
      <c r="O674">
        <v>3798</v>
      </c>
      <c r="AF674">
        <v>19</v>
      </c>
      <c r="AH674">
        <v>0</v>
      </c>
      <c r="AI674">
        <v>336</v>
      </c>
      <c r="AJ674">
        <v>2060</v>
      </c>
    </row>
    <row r="675" spans="1:36" hidden="1" x14ac:dyDescent="0.25">
      <c r="A675" t="s">
        <v>457</v>
      </c>
      <c r="B675" t="s">
        <v>290</v>
      </c>
      <c r="C675">
        <v>10804</v>
      </c>
      <c r="D675">
        <v>158</v>
      </c>
      <c r="E675">
        <v>8737</v>
      </c>
      <c r="F675">
        <v>907</v>
      </c>
      <c r="G675">
        <v>954</v>
      </c>
      <c r="H675">
        <v>2412</v>
      </c>
      <c r="I675">
        <v>1787</v>
      </c>
      <c r="J675">
        <v>13215</v>
      </c>
      <c r="K675">
        <v>2179</v>
      </c>
      <c r="L675">
        <v>967</v>
      </c>
      <c r="M675">
        <v>0</v>
      </c>
      <c r="N675">
        <v>11037</v>
      </c>
      <c r="O675">
        <v>3798</v>
      </c>
      <c r="AF675">
        <v>527</v>
      </c>
      <c r="AH675">
        <v>0</v>
      </c>
      <c r="AI675">
        <v>301</v>
      </c>
      <c r="AJ675">
        <v>2179</v>
      </c>
    </row>
    <row r="676" spans="1:36" hidden="1" x14ac:dyDescent="0.25">
      <c r="A676" t="s">
        <v>458</v>
      </c>
      <c r="B676" t="s">
        <v>290</v>
      </c>
      <c r="C676">
        <v>10896</v>
      </c>
      <c r="D676">
        <v>1435</v>
      </c>
      <c r="E676">
        <v>7571</v>
      </c>
      <c r="F676">
        <v>916</v>
      </c>
      <c r="G676">
        <v>918</v>
      </c>
      <c r="H676">
        <v>2419</v>
      </c>
      <c r="I676">
        <v>1781</v>
      </c>
      <c r="J676">
        <v>13316</v>
      </c>
      <c r="K676">
        <v>2481</v>
      </c>
      <c r="L676">
        <v>468</v>
      </c>
      <c r="M676">
        <v>0</v>
      </c>
      <c r="N676">
        <v>10835</v>
      </c>
      <c r="O676">
        <v>3798</v>
      </c>
      <c r="AF676">
        <v>1271</v>
      </c>
      <c r="AH676">
        <v>0</v>
      </c>
      <c r="AI676">
        <v>383</v>
      </c>
      <c r="AJ676">
        <v>2481</v>
      </c>
    </row>
    <row r="677" spans="1:36" hidden="1" x14ac:dyDescent="0.25">
      <c r="A677" t="s">
        <v>459</v>
      </c>
      <c r="B677" t="s">
        <v>290</v>
      </c>
      <c r="C677">
        <v>10321</v>
      </c>
      <c r="D677">
        <v>65</v>
      </c>
      <c r="E677">
        <v>7383</v>
      </c>
      <c r="F677">
        <v>1237</v>
      </c>
      <c r="G677">
        <v>1532</v>
      </c>
      <c r="H677">
        <v>2431</v>
      </c>
      <c r="I677">
        <v>1822</v>
      </c>
      <c r="J677">
        <v>12752</v>
      </c>
      <c r="K677">
        <v>1777</v>
      </c>
      <c r="L677">
        <v>877</v>
      </c>
      <c r="M677">
        <v>0</v>
      </c>
      <c r="N677">
        <v>10975</v>
      </c>
      <c r="O677">
        <v>3798</v>
      </c>
      <c r="AF677">
        <v>20</v>
      </c>
      <c r="AH677">
        <v>0</v>
      </c>
      <c r="AI677">
        <v>414</v>
      </c>
      <c r="AJ677">
        <v>1777</v>
      </c>
    </row>
    <row r="678" spans="1:36" hidden="1" x14ac:dyDescent="0.25">
      <c r="A678" t="s">
        <v>460</v>
      </c>
      <c r="B678" t="s">
        <v>290</v>
      </c>
      <c r="C678">
        <v>9313</v>
      </c>
      <c r="D678">
        <v>112</v>
      </c>
      <c r="E678">
        <v>5984</v>
      </c>
      <c r="F678">
        <v>1197</v>
      </c>
      <c r="G678">
        <v>1979</v>
      </c>
      <c r="H678">
        <v>2480</v>
      </c>
      <c r="I678">
        <v>1861</v>
      </c>
      <c r="J678">
        <v>11793</v>
      </c>
      <c r="K678">
        <v>2295</v>
      </c>
      <c r="L678">
        <v>987</v>
      </c>
      <c r="M678">
        <v>0</v>
      </c>
      <c r="N678">
        <v>9499</v>
      </c>
      <c r="O678">
        <v>3712</v>
      </c>
      <c r="AF678">
        <v>14</v>
      </c>
      <c r="AH678">
        <v>0</v>
      </c>
      <c r="AI678">
        <v>437</v>
      </c>
      <c r="AJ678">
        <v>2295</v>
      </c>
    </row>
    <row r="679" spans="1:36" hidden="1" x14ac:dyDescent="0.25">
      <c r="A679" t="s">
        <v>461</v>
      </c>
      <c r="B679" t="s">
        <v>290</v>
      </c>
      <c r="C679">
        <v>6937</v>
      </c>
      <c r="D679">
        <v>60</v>
      </c>
      <c r="E679">
        <v>4982</v>
      </c>
      <c r="F679">
        <v>868</v>
      </c>
      <c r="G679">
        <v>996</v>
      </c>
      <c r="H679">
        <v>2495</v>
      </c>
      <c r="I679">
        <v>1906</v>
      </c>
      <c r="J679">
        <v>9432</v>
      </c>
      <c r="K679">
        <v>1820</v>
      </c>
      <c r="L679">
        <v>860</v>
      </c>
      <c r="M679">
        <v>0</v>
      </c>
      <c r="N679">
        <v>7612</v>
      </c>
      <c r="O679">
        <v>1711</v>
      </c>
      <c r="AF679">
        <v>103</v>
      </c>
      <c r="AH679">
        <v>0</v>
      </c>
      <c r="AI679">
        <v>326</v>
      </c>
      <c r="AJ679">
        <v>1820</v>
      </c>
    </row>
    <row r="680" spans="1:36" hidden="1" x14ac:dyDescent="0.25">
      <c r="A680" t="s">
        <v>462</v>
      </c>
      <c r="B680" t="s">
        <v>290</v>
      </c>
      <c r="C680">
        <v>5816</v>
      </c>
      <c r="D680">
        <v>124</v>
      </c>
      <c r="E680">
        <v>3632</v>
      </c>
      <c r="F680">
        <v>781</v>
      </c>
      <c r="G680">
        <v>1208</v>
      </c>
      <c r="H680">
        <v>2523</v>
      </c>
      <c r="I680">
        <v>1974</v>
      </c>
      <c r="J680">
        <v>8339</v>
      </c>
      <c r="K680">
        <v>2006</v>
      </c>
      <c r="L680">
        <v>842</v>
      </c>
      <c r="M680">
        <v>0</v>
      </c>
      <c r="N680">
        <v>6333</v>
      </c>
      <c r="O680">
        <v>1711</v>
      </c>
      <c r="AF680">
        <v>204</v>
      </c>
      <c r="AH680">
        <v>0</v>
      </c>
      <c r="AI680">
        <v>280</v>
      </c>
      <c r="AJ680">
        <v>2006</v>
      </c>
    </row>
    <row r="681" spans="1:36" hidden="1" x14ac:dyDescent="0.25">
      <c r="A681" t="s">
        <v>463</v>
      </c>
      <c r="B681" t="s">
        <v>290</v>
      </c>
      <c r="C681">
        <v>4231</v>
      </c>
      <c r="D681">
        <v>81</v>
      </c>
      <c r="E681">
        <v>2351</v>
      </c>
      <c r="F681">
        <v>997</v>
      </c>
      <c r="G681">
        <v>743</v>
      </c>
      <c r="H681">
        <v>2571</v>
      </c>
      <c r="I681">
        <v>2025</v>
      </c>
      <c r="J681">
        <v>6802</v>
      </c>
      <c r="K681">
        <v>1675</v>
      </c>
      <c r="L681">
        <v>869</v>
      </c>
      <c r="M681">
        <v>0</v>
      </c>
      <c r="N681">
        <v>5127</v>
      </c>
      <c r="O681">
        <v>1711</v>
      </c>
      <c r="AF681">
        <v>14</v>
      </c>
      <c r="AH681">
        <v>0</v>
      </c>
      <c r="AI681">
        <v>183</v>
      </c>
      <c r="AJ681">
        <v>1675</v>
      </c>
    </row>
    <row r="682" spans="1:36" hidden="1" x14ac:dyDescent="0.25">
      <c r="A682" t="s">
        <v>454</v>
      </c>
      <c r="B682" t="s">
        <v>293</v>
      </c>
      <c r="C682">
        <v>9595</v>
      </c>
      <c r="D682">
        <v>1242</v>
      </c>
      <c r="E682">
        <v>5385</v>
      </c>
      <c r="F682">
        <v>642</v>
      </c>
      <c r="G682">
        <v>1911</v>
      </c>
      <c r="H682">
        <v>3728</v>
      </c>
      <c r="I682">
        <v>2988</v>
      </c>
      <c r="J682">
        <v>13322</v>
      </c>
      <c r="K682">
        <v>1764</v>
      </c>
      <c r="L682">
        <v>0</v>
      </c>
      <c r="M682">
        <v>0</v>
      </c>
      <c r="N682">
        <v>11558</v>
      </c>
      <c r="O682">
        <v>3914</v>
      </c>
      <c r="AF682">
        <v>72</v>
      </c>
      <c r="AH682">
        <v>0</v>
      </c>
      <c r="AI682">
        <v>175</v>
      </c>
      <c r="AJ682">
        <v>1764</v>
      </c>
    </row>
    <row r="683" spans="1:36" hidden="1" x14ac:dyDescent="0.25">
      <c r="A683" t="s">
        <v>455</v>
      </c>
      <c r="B683" t="s">
        <v>293</v>
      </c>
      <c r="C683">
        <v>10441</v>
      </c>
      <c r="D683">
        <v>1187</v>
      </c>
      <c r="E683">
        <v>6100</v>
      </c>
      <c r="F683">
        <v>624</v>
      </c>
      <c r="G683">
        <v>2205</v>
      </c>
      <c r="H683">
        <v>3835</v>
      </c>
      <c r="I683">
        <v>3036</v>
      </c>
      <c r="J683">
        <v>14275</v>
      </c>
      <c r="K683">
        <v>2749</v>
      </c>
      <c r="L683">
        <v>343</v>
      </c>
      <c r="M683">
        <v>304</v>
      </c>
      <c r="N683">
        <v>11527</v>
      </c>
      <c r="O683">
        <v>3914</v>
      </c>
      <c r="AF683">
        <v>115</v>
      </c>
      <c r="AH683">
        <v>0</v>
      </c>
      <c r="AI683">
        <v>188</v>
      </c>
      <c r="AJ683">
        <v>2749</v>
      </c>
    </row>
    <row r="684" spans="1:36" hidden="1" x14ac:dyDescent="0.25">
      <c r="A684" t="s">
        <v>456</v>
      </c>
      <c r="B684" t="s">
        <v>293</v>
      </c>
      <c r="C684">
        <v>11275</v>
      </c>
      <c r="D684">
        <v>1268</v>
      </c>
      <c r="E684">
        <v>6700</v>
      </c>
      <c r="F684">
        <v>600</v>
      </c>
      <c r="G684">
        <v>2337</v>
      </c>
      <c r="H684">
        <v>3883</v>
      </c>
      <c r="I684">
        <v>3067</v>
      </c>
      <c r="J684">
        <v>15158</v>
      </c>
      <c r="K684">
        <v>2471</v>
      </c>
      <c r="L684">
        <v>237</v>
      </c>
      <c r="M684">
        <v>404</v>
      </c>
      <c r="N684">
        <v>12687</v>
      </c>
      <c r="O684">
        <v>3914</v>
      </c>
      <c r="AF684">
        <v>133</v>
      </c>
      <c r="AH684">
        <v>0</v>
      </c>
      <c r="AI684">
        <v>188</v>
      </c>
      <c r="AJ684">
        <v>2471</v>
      </c>
    </row>
    <row r="685" spans="1:36" hidden="1" x14ac:dyDescent="0.25">
      <c r="A685" t="s">
        <v>457</v>
      </c>
      <c r="B685" t="s">
        <v>293</v>
      </c>
      <c r="C685">
        <v>11707</v>
      </c>
      <c r="D685">
        <v>1879</v>
      </c>
      <c r="E685">
        <v>5430</v>
      </c>
      <c r="F685">
        <v>500</v>
      </c>
      <c r="G685">
        <v>3496</v>
      </c>
      <c r="H685">
        <v>4064</v>
      </c>
      <c r="I685">
        <v>3156</v>
      </c>
      <c r="J685">
        <v>15772</v>
      </c>
      <c r="K685">
        <v>3098</v>
      </c>
      <c r="L685">
        <v>232</v>
      </c>
      <c r="M685">
        <v>405</v>
      </c>
      <c r="N685">
        <v>12674</v>
      </c>
      <c r="O685">
        <v>3914</v>
      </c>
      <c r="AF685">
        <v>469</v>
      </c>
      <c r="AH685">
        <v>0</v>
      </c>
      <c r="AI685">
        <v>188</v>
      </c>
      <c r="AJ685">
        <v>3098</v>
      </c>
    </row>
    <row r="686" spans="1:36" hidden="1" x14ac:dyDescent="0.25">
      <c r="A686" t="s">
        <v>458</v>
      </c>
      <c r="B686" t="s">
        <v>293</v>
      </c>
      <c r="C686">
        <v>13628</v>
      </c>
      <c r="D686">
        <v>1884</v>
      </c>
      <c r="E686">
        <v>7080</v>
      </c>
      <c r="F686">
        <v>458</v>
      </c>
      <c r="G686">
        <v>3920</v>
      </c>
      <c r="H686">
        <v>4120</v>
      </c>
      <c r="I686">
        <v>3255</v>
      </c>
      <c r="J686">
        <v>17748</v>
      </c>
      <c r="K686">
        <v>3709</v>
      </c>
      <c r="L686">
        <v>202</v>
      </c>
      <c r="M686">
        <v>505</v>
      </c>
      <c r="N686">
        <v>14039</v>
      </c>
      <c r="O686">
        <v>3914</v>
      </c>
      <c r="AF686">
        <v>70</v>
      </c>
      <c r="AH686">
        <v>0</v>
      </c>
      <c r="AI686">
        <v>186</v>
      </c>
      <c r="AJ686">
        <v>3709</v>
      </c>
    </row>
    <row r="687" spans="1:36" hidden="1" x14ac:dyDescent="0.25">
      <c r="A687" t="s">
        <v>459</v>
      </c>
      <c r="B687" t="s">
        <v>293</v>
      </c>
      <c r="C687">
        <v>12684</v>
      </c>
      <c r="D687">
        <v>3268</v>
      </c>
      <c r="E687">
        <v>5830</v>
      </c>
      <c r="F687">
        <v>549</v>
      </c>
      <c r="G687">
        <v>2738</v>
      </c>
      <c r="H687">
        <v>4079</v>
      </c>
      <c r="I687">
        <v>3350</v>
      </c>
      <c r="J687">
        <v>16763</v>
      </c>
      <c r="K687">
        <v>3767</v>
      </c>
      <c r="L687">
        <v>295</v>
      </c>
      <c r="M687">
        <v>504</v>
      </c>
      <c r="N687">
        <v>12996</v>
      </c>
      <c r="O687">
        <v>3914</v>
      </c>
      <c r="AF687">
        <v>120</v>
      </c>
      <c r="AH687">
        <v>0</v>
      </c>
      <c r="AI687">
        <v>200</v>
      </c>
      <c r="AJ687">
        <v>3767</v>
      </c>
    </row>
    <row r="688" spans="1:36" hidden="1" x14ac:dyDescent="0.25">
      <c r="A688" t="s">
        <v>460</v>
      </c>
      <c r="B688" t="s">
        <v>293</v>
      </c>
      <c r="C688">
        <v>13310</v>
      </c>
      <c r="D688">
        <v>4798</v>
      </c>
      <c r="E688">
        <v>4830</v>
      </c>
      <c r="F688">
        <v>619</v>
      </c>
      <c r="G688">
        <v>2735</v>
      </c>
      <c r="H688">
        <v>4151</v>
      </c>
      <c r="I688">
        <v>3469</v>
      </c>
      <c r="J688">
        <v>17461</v>
      </c>
      <c r="K688">
        <v>3883</v>
      </c>
      <c r="L688">
        <v>201</v>
      </c>
      <c r="M688">
        <v>604</v>
      </c>
      <c r="N688">
        <v>13578</v>
      </c>
      <c r="O688">
        <v>3914</v>
      </c>
      <c r="AF688">
        <v>115</v>
      </c>
      <c r="AH688">
        <v>0</v>
      </c>
      <c r="AI688">
        <v>216</v>
      </c>
      <c r="AJ688">
        <v>3883</v>
      </c>
    </row>
    <row r="689" spans="1:36" hidden="1" x14ac:dyDescent="0.25">
      <c r="A689" t="s">
        <v>461</v>
      </c>
      <c r="B689" t="s">
        <v>293</v>
      </c>
      <c r="C689">
        <v>11524</v>
      </c>
      <c r="D689">
        <v>3510</v>
      </c>
      <c r="E689">
        <v>4945</v>
      </c>
      <c r="F689">
        <v>547</v>
      </c>
      <c r="G689">
        <v>2177</v>
      </c>
      <c r="H689">
        <v>4309</v>
      </c>
      <c r="I689">
        <v>3593</v>
      </c>
      <c r="J689">
        <v>15833</v>
      </c>
      <c r="K689">
        <v>3444</v>
      </c>
      <c r="L689">
        <v>275</v>
      </c>
      <c r="M689">
        <v>601</v>
      </c>
      <c r="N689">
        <v>12389</v>
      </c>
      <c r="O689">
        <v>3914</v>
      </c>
      <c r="AF689">
        <v>113</v>
      </c>
      <c r="AH689">
        <v>0</v>
      </c>
      <c r="AI689">
        <v>208</v>
      </c>
      <c r="AJ689">
        <v>3444</v>
      </c>
    </row>
    <row r="690" spans="1:36" hidden="1" x14ac:dyDescent="0.25">
      <c r="A690" t="s">
        <v>462</v>
      </c>
      <c r="B690" t="s">
        <v>293</v>
      </c>
      <c r="C690">
        <v>9519</v>
      </c>
      <c r="D690">
        <v>2524</v>
      </c>
      <c r="E690">
        <v>3455</v>
      </c>
      <c r="F690">
        <v>489</v>
      </c>
      <c r="G690">
        <v>2776</v>
      </c>
      <c r="H690">
        <v>4398</v>
      </c>
      <c r="I690">
        <v>3717</v>
      </c>
      <c r="J690">
        <v>13918</v>
      </c>
      <c r="K690">
        <v>3206</v>
      </c>
      <c r="L690">
        <v>200</v>
      </c>
      <c r="M690">
        <v>700</v>
      </c>
      <c r="N690">
        <v>10712</v>
      </c>
      <c r="O690">
        <v>3914</v>
      </c>
      <c r="AF690">
        <v>74</v>
      </c>
      <c r="AH690">
        <v>0</v>
      </c>
      <c r="AI690">
        <v>197</v>
      </c>
      <c r="AJ690">
        <v>3206</v>
      </c>
    </row>
    <row r="691" spans="1:36" hidden="1" x14ac:dyDescent="0.25">
      <c r="A691" t="s">
        <v>463</v>
      </c>
      <c r="B691" t="s">
        <v>293</v>
      </c>
      <c r="C691">
        <v>7692</v>
      </c>
      <c r="D691">
        <v>2774</v>
      </c>
      <c r="E691">
        <v>2495</v>
      </c>
      <c r="F691">
        <v>384</v>
      </c>
      <c r="G691">
        <v>1758</v>
      </c>
      <c r="H691">
        <v>4504</v>
      </c>
      <c r="I691">
        <v>3830</v>
      </c>
      <c r="J691">
        <v>12196</v>
      </c>
      <c r="K691">
        <v>3125</v>
      </c>
      <c r="L691">
        <v>201</v>
      </c>
      <c r="M691">
        <v>703</v>
      </c>
      <c r="N691">
        <v>9071</v>
      </c>
      <c r="O691">
        <v>3914</v>
      </c>
      <c r="AF691">
        <v>161</v>
      </c>
      <c r="AH691">
        <v>0</v>
      </c>
      <c r="AI691">
        <v>181</v>
      </c>
      <c r="AJ691">
        <v>3125</v>
      </c>
    </row>
    <row r="692" spans="1:36" hidden="1" x14ac:dyDescent="0.25">
      <c r="A692" t="s">
        <v>454</v>
      </c>
      <c r="B692" t="s">
        <v>296</v>
      </c>
      <c r="C692">
        <v>2762</v>
      </c>
      <c r="D692">
        <v>146</v>
      </c>
      <c r="E692">
        <v>1997</v>
      </c>
      <c r="F692">
        <v>193</v>
      </c>
      <c r="G692">
        <v>322</v>
      </c>
      <c r="H692">
        <v>3399</v>
      </c>
      <c r="I692">
        <v>1780</v>
      </c>
      <c r="J692">
        <v>6161</v>
      </c>
      <c r="K692">
        <v>2345</v>
      </c>
      <c r="L692">
        <v>277</v>
      </c>
      <c r="M692">
        <v>42</v>
      </c>
      <c r="N692">
        <v>3816</v>
      </c>
      <c r="O692">
        <v>1355</v>
      </c>
      <c r="AF692">
        <v>158</v>
      </c>
      <c r="AH692">
        <v>0</v>
      </c>
      <c r="AI692">
        <v>168</v>
      </c>
      <c r="AJ692">
        <v>2345</v>
      </c>
    </row>
    <row r="693" spans="1:36" hidden="1" x14ac:dyDescent="0.25">
      <c r="A693" t="s">
        <v>455</v>
      </c>
      <c r="B693" t="s">
        <v>296</v>
      </c>
      <c r="C693">
        <v>2645</v>
      </c>
      <c r="D693">
        <v>143</v>
      </c>
      <c r="E693">
        <v>1884</v>
      </c>
      <c r="F693">
        <v>216</v>
      </c>
      <c r="G693">
        <v>297</v>
      </c>
      <c r="H693">
        <v>3404</v>
      </c>
      <c r="I693">
        <v>1793</v>
      </c>
      <c r="J693">
        <v>6049</v>
      </c>
      <c r="K693">
        <v>2340</v>
      </c>
      <c r="L693">
        <v>96</v>
      </c>
      <c r="M693">
        <v>110</v>
      </c>
      <c r="N693">
        <v>3709</v>
      </c>
      <c r="O693">
        <v>1355</v>
      </c>
      <c r="AF693">
        <v>288</v>
      </c>
      <c r="AH693">
        <v>0</v>
      </c>
      <c r="AI693">
        <v>185</v>
      </c>
      <c r="AJ693">
        <v>2340</v>
      </c>
    </row>
    <row r="694" spans="1:36" hidden="1" x14ac:dyDescent="0.25">
      <c r="A694" t="s">
        <v>456</v>
      </c>
      <c r="B694" t="s">
        <v>296</v>
      </c>
      <c r="C694">
        <v>2760</v>
      </c>
      <c r="D694">
        <v>185</v>
      </c>
      <c r="E694">
        <v>1929</v>
      </c>
      <c r="F694">
        <v>242</v>
      </c>
      <c r="G694">
        <v>247</v>
      </c>
      <c r="H694">
        <v>3230</v>
      </c>
      <c r="I694">
        <v>1780</v>
      </c>
      <c r="J694">
        <v>5989</v>
      </c>
      <c r="K694">
        <v>2484</v>
      </c>
      <c r="L694">
        <v>139</v>
      </c>
      <c r="M694">
        <v>123</v>
      </c>
      <c r="N694">
        <v>3505</v>
      </c>
      <c r="O694">
        <v>1355</v>
      </c>
      <c r="AF694">
        <v>350</v>
      </c>
      <c r="AH694">
        <v>0</v>
      </c>
      <c r="AI694">
        <v>162</v>
      </c>
      <c r="AJ694">
        <v>2484</v>
      </c>
    </row>
    <row r="695" spans="1:36" hidden="1" x14ac:dyDescent="0.25">
      <c r="A695" t="s">
        <v>457</v>
      </c>
      <c r="B695" t="s">
        <v>296</v>
      </c>
      <c r="C695">
        <v>2954</v>
      </c>
      <c r="D695">
        <v>105</v>
      </c>
      <c r="E695">
        <v>2186</v>
      </c>
      <c r="F695">
        <v>264</v>
      </c>
      <c r="G695">
        <v>263</v>
      </c>
      <c r="H695">
        <v>3266</v>
      </c>
      <c r="I695">
        <v>1745</v>
      </c>
      <c r="J695">
        <v>6220</v>
      </c>
      <c r="K695">
        <v>2552</v>
      </c>
      <c r="L695">
        <v>212</v>
      </c>
      <c r="M695">
        <v>137</v>
      </c>
      <c r="N695">
        <v>3668</v>
      </c>
      <c r="O695">
        <v>1355</v>
      </c>
      <c r="AF695">
        <v>296</v>
      </c>
      <c r="AH695">
        <v>0</v>
      </c>
      <c r="AI695">
        <v>156</v>
      </c>
      <c r="AJ695">
        <v>2552</v>
      </c>
    </row>
    <row r="696" spans="1:36" hidden="1" x14ac:dyDescent="0.25">
      <c r="A696" t="s">
        <v>458</v>
      </c>
      <c r="B696" t="s">
        <v>296</v>
      </c>
      <c r="C696">
        <v>3035</v>
      </c>
      <c r="D696">
        <v>166</v>
      </c>
      <c r="E696">
        <v>2234</v>
      </c>
      <c r="F696">
        <v>239</v>
      </c>
      <c r="G696">
        <v>322</v>
      </c>
      <c r="H696">
        <v>3283</v>
      </c>
      <c r="I696">
        <v>1767</v>
      </c>
      <c r="J696">
        <v>6318</v>
      </c>
      <c r="K696">
        <v>2882</v>
      </c>
      <c r="L696">
        <v>119</v>
      </c>
      <c r="M696">
        <v>146</v>
      </c>
      <c r="N696">
        <v>3436</v>
      </c>
      <c r="O696">
        <v>1355</v>
      </c>
      <c r="AF696">
        <v>580</v>
      </c>
      <c r="AH696">
        <v>0</v>
      </c>
      <c r="AI696">
        <v>151</v>
      </c>
      <c r="AJ696">
        <v>2882</v>
      </c>
    </row>
    <row r="697" spans="1:36" hidden="1" x14ac:dyDescent="0.25">
      <c r="A697" t="s">
        <v>459</v>
      </c>
      <c r="B697" t="s">
        <v>296</v>
      </c>
      <c r="C697">
        <v>2515</v>
      </c>
      <c r="D697">
        <v>97</v>
      </c>
      <c r="E697">
        <v>1805</v>
      </c>
      <c r="F697">
        <v>174</v>
      </c>
      <c r="G697">
        <v>366</v>
      </c>
      <c r="H697">
        <v>3473</v>
      </c>
      <c r="I697">
        <v>1702</v>
      </c>
      <c r="J697">
        <v>5988</v>
      </c>
      <c r="K697">
        <v>2399</v>
      </c>
      <c r="L697">
        <v>180</v>
      </c>
      <c r="M697">
        <v>166</v>
      </c>
      <c r="N697">
        <v>3589</v>
      </c>
      <c r="O697">
        <v>1355</v>
      </c>
      <c r="AF697">
        <v>18</v>
      </c>
      <c r="AH697">
        <v>0</v>
      </c>
      <c r="AI697">
        <v>147</v>
      </c>
      <c r="AJ697">
        <v>2399</v>
      </c>
    </row>
    <row r="698" spans="1:36" hidden="1" x14ac:dyDescent="0.25">
      <c r="A698" t="s">
        <v>460</v>
      </c>
      <c r="B698" t="s">
        <v>296</v>
      </c>
      <c r="C698">
        <v>2745</v>
      </c>
      <c r="D698">
        <v>218</v>
      </c>
      <c r="E698">
        <v>1897</v>
      </c>
      <c r="F698">
        <v>225</v>
      </c>
      <c r="G698">
        <v>319</v>
      </c>
      <c r="H698">
        <v>3279</v>
      </c>
      <c r="I698">
        <v>1710</v>
      </c>
      <c r="J698">
        <v>6024</v>
      </c>
      <c r="K698">
        <v>2603</v>
      </c>
      <c r="L698">
        <v>241</v>
      </c>
      <c r="M698">
        <v>188</v>
      </c>
      <c r="N698">
        <v>3421</v>
      </c>
      <c r="O698">
        <v>1355</v>
      </c>
      <c r="AF698">
        <v>95</v>
      </c>
      <c r="AH698">
        <v>0</v>
      </c>
      <c r="AI698">
        <v>128</v>
      </c>
      <c r="AJ698">
        <v>2603</v>
      </c>
    </row>
    <row r="699" spans="1:36" hidden="1" x14ac:dyDescent="0.25">
      <c r="A699" t="s">
        <v>461</v>
      </c>
      <c r="B699" t="s">
        <v>296</v>
      </c>
      <c r="C699">
        <v>2869</v>
      </c>
      <c r="D699">
        <v>160</v>
      </c>
      <c r="E699">
        <v>2057</v>
      </c>
      <c r="F699">
        <v>299</v>
      </c>
      <c r="G699">
        <v>268</v>
      </c>
      <c r="H699">
        <v>3269</v>
      </c>
      <c r="I699">
        <v>1716</v>
      </c>
      <c r="J699">
        <v>6137</v>
      </c>
      <c r="K699">
        <v>2745</v>
      </c>
      <c r="L699">
        <v>206</v>
      </c>
      <c r="M699">
        <v>192</v>
      </c>
      <c r="N699">
        <v>3392</v>
      </c>
      <c r="O699">
        <v>1355</v>
      </c>
      <c r="AF699">
        <v>349</v>
      </c>
      <c r="AH699">
        <v>0</v>
      </c>
      <c r="AI699">
        <v>112</v>
      </c>
      <c r="AJ699">
        <v>2745</v>
      </c>
    </row>
    <row r="700" spans="1:36" hidden="1" x14ac:dyDescent="0.25">
      <c r="A700" t="s">
        <v>462</v>
      </c>
      <c r="B700" t="s">
        <v>296</v>
      </c>
      <c r="C700">
        <v>2735</v>
      </c>
      <c r="D700">
        <v>139</v>
      </c>
      <c r="E700">
        <v>1898</v>
      </c>
      <c r="F700">
        <v>273</v>
      </c>
      <c r="G700">
        <v>333</v>
      </c>
      <c r="H700">
        <v>3290</v>
      </c>
      <c r="I700">
        <v>1744</v>
      </c>
      <c r="J700">
        <v>6025</v>
      </c>
      <c r="K700">
        <v>2915</v>
      </c>
      <c r="L700">
        <v>176</v>
      </c>
      <c r="M700">
        <v>242</v>
      </c>
      <c r="N700">
        <v>3110</v>
      </c>
      <c r="O700">
        <v>1355</v>
      </c>
      <c r="AF700">
        <v>531</v>
      </c>
      <c r="AH700">
        <v>0</v>
      </c>
      <c r="AI700">
        <v>120</v>
      </c>
      <c r="AJ700">
        <v>2915</v>
      </c>
    </row>
    <row r="701" spans="1:36" hidden="1" x14ac:dyDescent="0.25">
      <c r="A701" t="s">
        <v>463</v>
      </c>
      <c r="B701" t="s">
        <v>296</v>
      </c>
      <c r="C701">
        <v>2794</v>
      </c>
      <c r="D701">
        <v>134</v>
      </c>
      <c r="E701">
        <v>1934</v>
      </c>
      <c r="F701">
        <v>253</v>
      </c>
      <c r="G701">
        <v>383</v>
      </c>
      <c r="H701">
        <v>3280</v>
      </c>
      <c r="I701">
        <v>1744</v>
      </c>
      <c r="J701">
        <v>6074</v>
      </c>
      <c r="K701">
        <v>2791</v>
      </c>
      <c r="L701">
        <v>44</v>
      </c>
      <c r="M701">
        <v>316</v>
      </c>
      <c r="N701">
        <v>3283</v>
      </c>
      <c r="O701">
        <v>1355</v>
      </c>
      <c r="AF701">
        <v>465</v>
      </c>
      <c r="AH701">
        <v>0</v>
      </c>
      <c r="AI701">
        <v>145</v>
      </c>
      <c r="AJ701">
        <v>2791</v>
      </c>
    </row>
    <row r="702" spans="1:36" hidden="1" x14ac:dyDescent="0.25">
      <c r="A702" t="s">
        <v>454</v>
      </c>
      <c r="B702" t="s">
        <v>299</v>
      </c>
      <c r="C702">
        <v>2943</v>
      </c>
      <c r="D702">
        <v>40</v>
      </c>
      <c r="E702">
        <v>72</v>
      </c>
      <c r="F702">
        <v>364</v>
      </c>
      <c r="G702">
        <v>2344</v>
      </c>
      <c r="H702">
        <v>2168</v>
      </c>
      <c r="I702">
        <v>1032</v>
      </c>
      <c r="J702">
        <v>5111</v>
      </c>
      <c r="K702">
        <v>2260</v>
      </c>
      <c r="L702">
        <v>1784</v>
      </c>
      <c r="M702">
        <v>145</v>
      </c>
      <c r="N702">
        <v>2851</v>
      </c>
      <c r="O702">
        <v>1335</v>
      </c>
      <c r="AF702">
        <v>63</v>
      </c>
      <c r="AH702">
        <v>0</v>
      </c>
      <c r="AI702">
        <v>0</v>
      </c>
      <c r="AJ702">
        <v>2260</v>
      </c>
    </row>
    <row r="703" spans="1:36" hidden="1" x14ac:dyDescent="0.25">
      <c r="A703" t="s">
        <v>455</v>
      </c>
      <c r="B703" t="s">
        <v>299</v>
      </c>
      <c r="C703">
        <v>3197</v>
      </c>
      <c r="D703">
        <v>30</v>
      </c>
      <c r="E703">
        <v>186</v>
      </c>
      <c r="F703">
        <v>412</v>
      </c>
      <c r="G703">
        <v>2448</v>
      </c>
      <c r="H703">
        <v>2163</v>
      </c>
      <c r="I703">
        <v>1045</v>
      </c>
      <c r="J703">
        <v>5360</v>
      </c>
      <c r="K703">
        <v>2376</v>
      </c>
      <c r="L703">
        <v>1780</v>
      </c>
      <c r="M703">
        <v>185</v>
      </c>
      <c r="N703">
        <v>2984</v>
      </c>
      <c r="O703">
        <v>1335</v>
      </c>
      <c r="AF703">
        <v>54</v>
      </c>
      <c r="AH703">
        <v>0</v>
      </c>
      <c r="AI703">
        <v>0</v>
      </c>
      <c r="AJ703">
        <v>2376</v>
      </c>
    </row>
    <row r="704" spans="1:36" hidden="1" x14ac:dyDescent="0.25">
      <c r="A704" t="s">
        <v>456</v>
      </c>
      <c r="B704" t="s">
        <v>299</v>
      </c>
      <c r="C704">
        <v>3301</v>
      </c>
      <c r="D704">
        <v>38</v>
      </c>
      <c r="E704">
        <v>195</v>
      </c>
      <c r="F704">
        <v>334</v>
      </c>
      <c r="G704">
        <v>2623</v>
      </c>
      <c r="H704">
        <v>2180</v>
      </c>
      <c r="I704">
        <v>1068</v>
      </c>
      <c r="J704">
        <v>5481</v>
      </c>
      <c r="K704">
        <v>2498</v>
      </c>
      <c r="L704">
        <v>1931</v>
      </c>
      <c r="M704">
        <v>185</v>
      </c>
      <c r="N704">
        <v>2983</v>
      </c>
      <c r="O704">
        <v>1335</v>
      </c>
      <c r="AF704">
        <v>24</v>
      </c>
      <c r="AH704">
        <v>0</v>
      </c>
      <c r="AI704">
        <v>0</v>
      </c>
      <c r="AJ704">
        <v>2498</v>
      </c>
    </row>
    <row r="705" spans="1:36" hidden="1" x14ac:dyDescent="0.25">
      <c r="A705" t="s">
        <v>457</v>
      </c>
      <c r="B705" t="s">
        <v>299</v>
      </c>
      <c r="C705">
        <v>3508</v>
      </c>
      <c r="D705">
        <v>31</v>
      </c>
      <c r="E705">
        <v>285</v>
      </c>
      <c r="F705">
        <v>427</v>
      </c>
      <c r="G705">
        <v>2666</v>
      </c>
      <c r="H705">
        <v>2205</v>
      </c>
      <c r="I705">
        <v>1080</v>
      </c>
      <c r="J705">
        <v>5713</v>
      </c>
      <c r="K705">
        <v>2679</v>
      </c>
      <c r="L705">
        <v>1793</v>
      </c>
      <c r="M705">
        <v>263</v>
      </c>
      <c r="N705">
        <v>3034</v>
      </c>
      <c r="O705">
        <v>1335</v>
      </c>
      <c r="AF705">
        <v>101</v>
      </c>
      <c r="AH705">
        <v>0</v>
      </c>
      <c r="AI705">
        <v>0</v>
      </c>
      <c r="AJ705">
        <v>2679</v>
      </c>
    </row>
    <row r="706" spans="1:36" hidden="1" x14ac:dyDescent="0.25">
      <c r="A706" t="s">
        <v>458</v>
      </c>
      <c r="B706" t="s">
        <v>299</v>
      </c>
      <c r="C706">
        <v>3212</v>
      </c>
      <c r="D706">
        <v>31</v>
      </c>
      <c r="E706">
        <v>315</v>
      </c>
      <c r="F706">
        <v>435</v>
      </c>
      <c r="G706">
        <v>2333</v>
      </c>
      <c r="H706">
        <v>2256</v>
      </c>
      <c r="I706">
        <v>1102</v>
      </c>
      <c r="J706">
        <v>5468</v>
      </c>
      <c r="K706">
        <v>2585</v>
      </c>
      <c r="L706">
        <v>1769</v>
      </c>
      <c r="M706">
        <v>153</v>
      </c>
      <c r="N706">
        <v>2882</v>
      </c>
      <c r="O706">
        <v>1275</v>
      </c>
      <c r="AF706">
        <v>148</v>
      </c>
      <c r="AH706">
        <v>0</v>
      </c>
      <c r="AI706">
        <v>0</v>
      </c>
      <c r="AJ706">
        <v>2585</v>
      </c>
    </row>
    <row r="707" spans="1:36" hidden="1" x14ac:dyDescent="0.25">
      <c r="A707" t="s">
        <v>459</v>
      </c>
      <c r="B707" t="s">
        <v>299</v>
      </c>
      <c r="C707">
        <v>3460</v>
      </c>
      <c r="D707">
        <v>52</v>
      </c>
      <c r="E707">
        <v>610</v>
      </c>
      <c r="F707">
        <v>395</v>
      </c>
      <c r="G707">
        <v>2305</v>
      </c>
      <c r="H707">
        <v>2236</v>
      </c>
      <c r="I707">
        <v>1109</v>
      </c>
      <c r="J707">
        <v>5697</v>
      </c>
      <c r="K707">
        <v>2794</v>
      </c>
      <c r="L707">
        <v>2000</v>
      </c>
      <c r="M707">
        <v>158</v>
      </c>
      <c r="N707">
        <v>2903</v>
      </c>
      <c r="O707">
        <v>1275</v>
      </c>
      <c r="AF707">
        <v>20</v>
      </c>
      <c r="AH707">
        <v>0</v>
      </c>
      <c r="AI707">
        <v>0</v>
      </c>
      <c r="AJ707">
        <v>2794</v>
      </c>
    </row>
    <row r="708" spans="1:36" hidden="1" x14ac:dyDescent="0.25">
      <c r="A708" t="s">
        <v>460</v>
      </c>
      <c r="B708" t="s">
        <v>299</v>
      </c>
      <c r="C708">
        <v>3396</v>
      </c>
      <c r="D708">
        <v>14</v>
      </c>
      <c r="E708">
        <v>846</v>
      </c>
      <c r="F708">
        <v>487</v>
      </c>
      <c r="G708">
        <v>1963</v>
      </c>
      <c r="H708">
        <v>2161</v>
      </c>
      <c r="I708">
        <v>1121</v>
      </c>
      <c r="J708">
        <v>5556</v>
      </c>
      <c r="K708">
        <v>2773</v>
      </c>
      <c r="L708">
        <v>1998</v>
      </c>
      <c r="M708">
        <v>158</v>
      </c>
      <c r="N708">
        <v>2783</v>
      </c>
      <c r="O708">
        <v>1275</v>
      </c>
      <c r="AF708">
        <v>21</v>
      </c>
      <c r="AH708">
        <v>0</v>
      </c>
      <c r="AI708">
        <v>0</v>
      </c>
      <c r="AJ708">
        <v>2773</v>
      </c>
    </row>
    <row r="709" spans="1:36" hidden="1" x14ac:dyDescent="0.25">
      <c r="A709" t="s">
        <v>461</v>
      </c>
      <c r="B709" t="s">
        <v>299</v>
      </c>
      <c r="C709">
        <v>3108</v>
      </c>
      <c r="D709">
        <v>30</v>
      </c>
      <c r="E709">
        <v>703</v>
      </c>
      <c r="F709">
        <v>608</v>
      </c>
      <c r="G709">
        <v>1698</v>
      </c>
      <c r="H709">
        <v>1991</v>
      </c>
      <c r="I709">
        <v>1027</v>
      </c>
      <c r="J709">
        <v>5099</v>
      </c>
      <c r="K709">
        <v>2556</v>
      </c>
      <c r="L709">
        <v>1879</v>
      </c>
      <c r="M709">
        <v>184</v>
      </c>
      <c r="N709">
        <v>2542</v>
      </c>
      <c r="O709">
        <v>1275</v>
      </c>
      <c r="AF709">
        <v>151</v>
      </c>
      <c r="AH709">
        <v>0</v>
      </c>
      <c r="AI709">
        <v>0</v>
      </c>
      <c r="AJ709">
        <v>2556</v>
      </c>
    </row>
    <row r="710" spans="1:36" hidden="1" x14ac:dyDescent="0.25">
      <c r="A710" t="s">
        <v>462</v>
      </c>
      <c r="B710" t="s">
        <v>299</v>
      </c>
      <c r="C710">
        <v>2917</v>
      </c>
      <c r="D710">
        <v>43</v>
      </c>
      <c r="E710">
        <v>646</v>
      </c>
      <c r="F710">
        <v>381</v>
      </c>
      <c r="G710">
        <v>1780</v>
      </c>
      <c r="H710">
        <v>1970</v>
      </c>
      <c r="I710">
        <v>1046</v>
      </c>
      <c r="J710">
        <v>4886</v>
      </c>
      <c r="K710">
        <v>2552</v>
      </c>
      <c r="L710">
        <v>1838</v>
      </c>
      <c r="M710">
        <v>210</v>
      </c>
      <c r="N710">
        <v>2335</v>
      </c>
      <c r="O710">
        <v>1275</v>
      </c>
      <c r="AF710">
        <v>174</v>
      </c>
      <c r="AH710">
        <v>0</v>
      </c>
      <c r="AI710">
        <v>0</v>
      </c>
      <c r="AJ710">
        <v>2552</v>
      </c>
    </row>
    <row r="711" spans="1:36" hidden="1" x14ac:dyDescent="0.25">
      <c r="A711" t="s">
        <v>463</v>
      </c>
      <c r="B711" t="s">
        <v>299</v>
      </c>
      <c r="C711">
        <v>2893</v>
      </c>
      <c r="D711">
        <v>8</v>
      </c>
      <c r="E711">
        <v>679</v>
      </c>
      <c r="F711">
        <v>286</v>
      </c>
      <c r="G711">
        <v>1832</v>
      </c>
      <c r="H711">
        <v>1936</v>
      </c>
      <c r="I711">
        <v>1079</v>
      </c>
      <c r="J711">
        <v>4829</v>
      </c>
      <c r="K711">
        <v>2420</v>
      </c>
      <c r="L711">
        <v>1949</v>
      </c>
      <c r="M711">
        <v>176</v>
      </c>
      <c r="N711">
        <v>2408</v>
      </c>
      <c r="O711">
        <v>1275</v>
      </c>
      <c r="AF711">
        <v>86</v>
      </c>
      <c r="AH711">
        <v>0</v>
      </c>
      <c r="AI711">
        <v>0</v>
      </c>
      <c r="AJ711">
        <v>2420</v>
      </c>
    </row>
    <row r="712" spans="1:36" hidden="1" x14ac:dyDescent="0.25">
      <c r="A712" t="s">
        <v>454</v>
      </c>
      <c r="B712" t="s">
        <v>303</v>
      </c>
      <c r="C712">
        <v>11098</v>
      </c>
      <c r="D712">
        <v>1365</v>
      </c>
      <c r="E712">
        <v>982</v>
      </c>
      <c r="F712">
        <v>4132</v>
      </c>
      <c r="G712">
        <v>4556</v>
      </c>
      <c r="H712">
        <v>9217</v>
      </c>
      <c r="I712">
        <v>6560</v>
      </c>
      <c r="J712">
        <v>20315</v>
      </c>
      <c r="K712">
        <v>12466</v>
      </c>
      <c r="L712">
        <v>6202</v>
      </c>
      <c r="M712">
        <v>4580</v>
      </c>
      <c r="N712">
        <v>7849</v>
      </c>
      <c r="O712">
        <v>3365</v>
      </c>
      <c r="AF712">
        <v>112</v>
      </c>
      <c r="AH712">
        <v>0</v>
      </c>
      <c r="AI712">
        <v>2590</v>
      </c>
      <c r="AJ712">
        <v>12466</v>
      </c>
    </row>
    <row r="713" spans="1:36" hidden="1" x14ac:dyDescent="0.25">
      <c r="A713" t="s">
        <v>455</v>
      </c>
      <c r="B713" t="s">
        <v>303</v>
      </c>
      <c r="C713">
        <v>10011</v>
      </c>
      <c r="D713">
        <v>859</v>
      </c>
      <c r="E713">
        <v>1102</v>
      </c>
      <c r="F713">
        <v>4309</v>
      </c>
      <c r="G713">
        <v>3660</v>
      </c>
      <c r="H713">
        <v>9403</v>
      </c>
      <c r="I713">
        <v>6621</v>
      </c>
      <c r="J713">
        <v>19414</v>
      </c>
      <c r="K713">
        <v>11577</v>
      </c>
      <c r="L713">
        <v>5865</v>
      </c>
      <c r="M713">
        <v>4261</v>
      </c>
      <c r="N713">
        <v>7837</v>
      </c>
      <c r="O713">
        <v>3365</v>
      </c>
      <c r="AF713">
        <v>110</v>
      </c>
      <c r="AH713">
        <v>0</v>
      </c>
      <c r="AI713">
        <v>2603</v>
      </c>
      <c r="AJ713">
        <v>11577</v>
      </c>
    </row>
    <row r="714" spans="1:36" hidden="1" x14ac:dyDescent="0.25">
      <c r="A714" t="s">
        <v>456</v>
      </c>
      <c r="B714" t="s">
        <v>303</v>
      </c>
      <c r="C714">
        <v>9770</v>
      </c>
      <c r="D714">
        <v>325</v>
      </c>
      <c r="E714">
        <v>1701</v>
      </c>
      <c r="F714">
        <v>4193</v>
      </c>
      <c r="G714">
        <v>3486</v>
      </c>
      <c r="H714">
        <v>9474</v>
      </c>
      <c r="I714">
        <v>6686</v>
      </c>
      <c r="J714">
        <v>19244</v>
      </c>
      <c r="K714">
        <v>11465</v>
      </c>
      <c r="L714">
        <v>5873</v>
      </c>
      <c r="M714">
        <v>4220</v>
      </c>
      <c r="N714">
        <v>7779</v>
      </c>
      <c r="O714">
        <v>3365</v>
      </c>
      <c r="AF714">
        <v>114</v>
      </c>
      <c r="AH714">
        <v>0</v>
      </c>
      <c r="AI714">
        <v>2582</v>
      </c>
      <c r="AJ714">
        <v>11465</v>
      </c>
    </row>
    <row r="715" spans="1:36" hidden="1" x14ac:dyDescent="0.25">
      <c r="A715" t="s">
        <v>457</v>
      </c>
      <c r="B715" t="s">
        <v>303</v>
      </c>
      <c r="C715">
        <v>9728</v>
      </c>
      <c r="D715">
        <v>613</v>
      </c>
      <c r="E715">
        <v>1440</v>
      </c>
      <c r="F715">
        <v>4497</v>
      </c>
      <c r="G715">
        <v>3118</v>
      </c>
      <c r="H715">
        <v>9715</v>
      </c>
      <c r="I715">
        <v>6769</v>
      </c>
      <c r="J715">
        <v>19443</v>
      </c>
      <c r="K715">
        <v>11517</v>
      </c>
      <c r="L715">
        <v>5611</v>
      </c>
      <c r="M715">
        <v>4436</v>
      </c>
      <c r="N715">
        <v>7926</v>
      </c>
      <c r="O715">
        <v>3365</v>
      </c>
      <c r="AF715">
        <v>110</v>
      </c>
      <c r="AH715">
        <v>0</v>
      </c>
      <c r="AI715">
        <v>2636</v>
      </c>
      <c r="AJ715">
        <v>11517</v>
      </c>
    </row>
    <row r="716" spans="1:36" hidden="1" x14ac:dyDescent="0.25">
      <c r="A716" t="s">
        <v>458</v>
      </c>
      <c r="B716" t="s">
        <v>303</v>
      </c>
      <c r="C716">
        <v>9212</v>
      </c>
      <c r="D716">
        <v>817</v>
      </c>
      <c r="E716">
        <v>981</v>
      </c>
      <c r="F716">
        <v>4165</v>
      </c>
      <c r="G716">
        <v>3190</v>
      </c>
      <c r="H716">
        <v>9899</v>
      </c>
      <c r="I716">
        <v>6847</v>
      </c>
      <c r="J716">
        <v>19111</v>
      </c>
      <c r="K716">
        <v>11270</v>
      </c>
      <c r="L716">
        <v>5885</v>
      </c>
      <c r="M716">
        <v>3931</v>
      </c>
      <c r="N716">
        <v>7840</v>
      </c>
      <c r="O716">
        <v>3365</v>
      </c>
      <c r="AF716">
        <v>138</v>
      </c>
      <c r="AH716">
        <v>0</v>
      </c>
      <c r="AI716">
        <v>2827</v>
      </c>
      <c r="AJ716">
        <v>11270</v>
      </c>
    </row>
    <row r="717" spans="1:36" hidden="1" x14ac:dyDescent="0.25">
      <c r="A717" t="s">
        <v>459</v>
      </c>
      <c r="B717" t="s">
        <v>303</v>
      </c>
      <c r="C717">
        <v>9318</v>
      </c>
      <c r="D717">
        <v>988</v>
      </c>
      <c r="E717">
        <v>1161</v>
      </c>
      <c r="F717">
        <v>4153</v>
      </c>
      <c r="G717">
        <v>2958</v>
      </c>
      <c r="H717">
        <v>9908</v>
      </c>
      <c r="I717">
        <v>6896</v>
      </c>
      <c r="J717">
        <v>19226</v>
      </c>
      <c r="K717">
        <v>10946</v>
      </c>
      <c r="L717">
        <v>5510</v>
      </c>
      <c r="M717">
        <v>3599</v>
      </c>
      <c r="N717">
        <v>8280</v>
      </c>
      <c r="O717">
        <v>3365</v>
      </c>
      <c r="AF717">
        <v>318</v>
      </c>
      <c r="AH717">
        <v>0</v>
      </c>
      <c r="AI717">
        <v>2806</v>
      </c>
      <c r="AJ717">
        <v>10946</v>
      </c>
    </row>
    <row r="718" spans="1:36" hidden="1" x14ac:dyDescent="0.25">
      <c r="A718" t="s">
        <v>460</v>
      </c>
      <c r="B718" t="s">
        <v>303</v>
      </c>
      <c r="C718">
        <v>9830</v>
      </c>
      <c r="D718">
        <v>680</v>
      </c>
      <c r="E718">
        <v>1664</v>
      </c>
      <c r="F718">
        <v>4597</v>
      </c>
      <c r="G718">
        <v>2827</v>
      </c>
      <c r="H718">
        <v>9193</v>
      </c>
      <c r="I718">
        <v>6753</v>
      </c>
      <c r="J718">
        <v>19024</v>
      </c>
      <c r="K718">
        <v>10819</v>
      </c>
      <c r="L718">
        <v>4690</v>
      </c>
      <c r="M718">
        <v>3503</v>
      </c>
      <c r="N718">
        <v>8204</v>
      </c>
      <c r="O718">
        <v>3365</v>
      </c>
      <c r="AF718">
        <v>138</v>
      </c>
      <c r="AH718">
        <v>0</v>
      </c>
      <c r="AI718">
        <v>2716</v>
      </c>
      <c r="AJ718">
        <v>10819</v>
      </c>
    </row>
    <row r="719" spans="1:36" hidden="1" x14ac:dyDescent="0.25">
      <c r="A719" t="s">
        <v>461</v>
      </c>
      <c r="B719" t="s">
        <v>303</v>
      </c>
      <c r="C719">
        <v>9617</v>
      </c>
      <c r="D719">
        <v>450</v>
      </c>
      <c r="E719">
        <v>1619</v>
      </c>
      <c r="F719">
        <v>4671</v>
      </c>
      <c r="G719">
        <v>2821</v>
      </c>
      <c r="H719">
        <v>9274</v>
      </c>
      <c r="I719">
        <v>6828</v>
      </c>
      <c r="J719">
        <v>18892</v>
      </c>
      <c r="K719">
        <v>11058</v>
      </c>
      <c r="L719">
        <v>4648</v>
      </c>
      <c r="M719">
        <v>3606</v>
      </c>
      <c r="N719">
        <v>7834</v>
      </c>
      <c r="O719">
        <v>3365</v>
      </c>
      <c r="AF719">
        <v>105</v>
      </c>
      <c r="AH719">
        <v>0</v>
      </c>
      <c r="AI719">
        <v>2595</v>
      </c>
      <c r="AJ719">
        <v>11058</v>
      </c>
    </row>
    <row r="720" spans="1:36" hidden="1" x14ac:dyDescent="0.25">
      <c r="A720" t="s">
        <v>462</v>
      </c>
      <c r="B720" t="s">
        <v>303</v>
      </c>
      <c r="C720">
        <v>9279</v>
      </c>
      <c r="D720">
        <v>801</v>
      </c>
      <c r="E720">
        <v>1390</v>
      </c>
      <c r="F720">
        <v>4178</v>
      </c>
      <c r="G720">
        <v>2856</v>
      </c>
      <c r="H720">
        <v>8885</v>
      </c>
      <c r="I720">
        <v>6709</v>
      </c>
      <c r="J720">
        <v>18164</v>
      </c>
      <c r="K720">
        <v>10593</v>
      </c>
      <c r="L720">
        <v>4593</v>
      </c>
      <c r="M720">
        <v>3312</v>
      </c>
      <c r="N720">
        <v>7571</v>
      </c>
      <c r="O720">
        <v>2589</v>
      </c>
      <c r="AF720">
        <v>70</v>
      </c>
      <c r="AH720">
        <v>0</v>
      </c>
      <c r="AI720">
        <v>2479</v>
      </c>
      <c r="AJ720">
        <v>10593</v>
      </c>
    </row>
    <row r="721" spans="1:36" hidden="1" x14ac:dyDescent="0.25">
      <c r="A721" t="s">
        <v>463</v>
      </c>
      <c r="B721" t="s">
        <v>303</v>
      </c>
      <c r="C721">
        <v>9202</v>
      </c>
      <c r="D721">
        <v>847</v>
      </c>
      <c r="E721">
        <v>1338</v>
      </c>
      <c r="F721">
        <v>4274</v>
      </c>
      <c r="G721">
        <v>2670</v>
      </c>
      <c r="H721">
        <v>8934</v>
      </c>
      <c r="I721">
        <v>6762</v>
      </c>
      <c r="J721">
        <v>18135</v>
      </c>
      <c r="K721">
        <v>10739</v>
      </c>
      <c r="L721">
        <v>4672</v>
      </c>
      <c r="M721">
        <v>3406</v>
      </c>
      <c r="N721">
        <v>7397</v>
      </c>
      <c r="O721">
        <v>2589</v>
      </c>
      <c r="AF721">
        <v>71</v>
      </c>
      <c r="AH721">
        <v>0</v>
      </c>
      <c r="AI721">
        <v>2435</v>
      </c>
      <c r="AJ721">
        <v>10739</v>
      </c>
    </row>
    <row r="722" spans="1:36" hidden="1" x14ac:dyDescent="0.25">
      <c r="A722" t="s">
        <v>454</v>
      </c>
      <c r="B722" t="s">
        <v>307</v>
      </c>
      <c r="C722">
        <v>7159</v>
      </c>
      <c r="D722">
        <v>592</v>
      </c>
      <c r="E722">
        <v>490</v>
      </c>
      <c r="F722">
        <v>424</v>
      </c>
      <c r="G722">
        <v>5552</v>
      </c>
      <c r="H722">
        <v>5853</v>
      </c>
      <c r="I722">
        <v>5148</v>
      </c>
      <c r="J722">
        <v>13012</v>
      </c>
      <c r="K722">
        <v>8345</v>
      </c>
      <c r="L722">
        <v>4841</v>
      </c>
      <c r="M722">
        <v>1026</v>
      </c>
      <c r="N722">
        <v>4666</v>
      </c>
      <c r="O722">
        <v>2420</v>
      </c>
      <c r="AF722">
        <v>1037</v>
      </c>
      <c r="AH722">
        <v>0</v>
      </c>
      <c r="AI722">
        <v>0</v>
      </c>
      <c r="AJ722">
        <v>8345</v>
      </c>
    </row>
    <row r="723" spans="1:36" hidden="1" x14ac:dyDescent="0.25">
      <c r="A723" t="s">
        <v>455</v>
      </c>
      <c r="B723" t="s">
        <v>307</v>
      </c>
      <c r="C723">
        <v>6329</v>
      </c>
      <c r="D723">
        <v>320</v>
      </c>
      <c r="E723">
        <v>552</v>
      </c>
      <c r="F723">
        <v>631</v>
      </c>
      <c r="G723">
        <v>4718</v>
      </c>
      <c r="H723">
        <v>5895</v>
      </c>
      <c r="I723">
        <v>5237</v>
      </c>
      <c r="J723">
        <v>12224</v>
      </c>
      <c r="K723">
        <v>7564</v>
      </c>
      <c r="L723">
        <v>3887</v>
      </c>
      <c r="M723">
        <v>1146</v>
      </c>
      <c r="N723">
        <v>4660</v>
      </c>
      <c r="O723">
        <v>2420</v>
      </c>
      <c r="AF723">
        <v>277</v>
      </c>
      <c r="AH723">
        <v>0</v>
      </c>
      <c r="AI723">
        <v>0</v>
      </c>
      <c r="AJ723">
        <v>7564</v>
      </c>
    </row>
    <row r="724" spans="1:36" hidden="1" x14ac:dyDescent="0.25">
      <c r="A724" t="s">
        <v>456</v>
      </c>
      <c r="B724" t="s">
        <v>307</v>
      </c>
      <c r="C724">
        <v>6533</v>
      </c>
      <c r="D724">
        <v>397</v>
      </c>
      <c r="E724">
        <v>551</v>
      </c>
      <c r="F724">
        <v>434</v>
      </c>
      <c r="G724">
        <v>5044</v>
      </c>
      <c r="H724">
        <v>5988</v>
      </c>
      <c r="I724">
        <v>4148</v>
      </c>
      <c r="J724">
        <v>12521</v>
      </c>
      <c r="K724">
        <v>7874</v>
      </c>
      <c r="L724">
        <v>4332</v>
      </c>
      <c r="M724">
        <v>877</v>
      </c>
      <c r="N724">
        <v>4647</v>
      </c>
      <c r="O724">
        <v>2420</v>
      </c>
      <c r="AF724">
        <v>728</v>
      </c>
      <c r="AH724">
        <v>0</v>
      </c>
      <c r="AI724">
        <v>0</v>
      </c>
      <c r="AJ724">
        <v>7874</v>
      </c>
    </row>
    <row r="725" spans="1:36" hidden="1" x14ac:dyDescent="0.25">
      <c r="A725" t="s">
        <v>457</v>
      </c>
      <c r="B725" t="s">
        <v>307</v>
      </c>
      <c r="C725">
        <v>6175</v>
      </c>
      <c r="D725">
        <v>150</v>
      </c>
      <c r="E725">
        <v>564</v>
      </c>
      <c r="F725">
        <v>541</v>
      </c>
      <c r="G725">
        <v>4739</v>
      </c>
      <c r="H725">
        <v>5962</v>
      </c>
      <c r="I725">
        <v>4265</v>
      </c>
      <c r="J725">
        <v>12137</v>
      </c>
      <c r="K725">
        <v>7816</v>
      </c>
      <c r="L725">
        <v>4290</v>
      </c>
      <c r="M725">
        <v>911</v>
      </c>
      <c r="N725">
        <v>4320</v>
      </c>
      <c r="O725">
        <v>2420</v>
      </c>
      <c r="AF725">
        <v>259</v>
      </c>
      <c r="AH725">
        <v>0</v>
      </c>
      <c r="AI725">
        <v>0</v>
      </c>
      <c r="AJ725">
        <v>7816</v>
      </c>
    </row>
    <row r="726" spans="1:36" hidden="1" x14ac:dyDescent="0.25">
      <c r="A726" t="s">
        <v>458</v>
      </c>
      <c r="B726" t="s">
        <v>307</v>
      </c>
      <c r="C726">
        <v>6617</v>
      </c>
      <c r="D726">
        <v>627</v>
      </c>
      <c r="E726">
        <v>505</v>
      </c>
      <c r="F726">
        <v>615</v>
      </c>
      <c r="G726">
        <v>4763</v>
      </c>
      <c r="H726">
        <v>5909</v>
      </c>
      <c r="I726">
        <v>4302</v>
      </c>
      <c r="J726">
        <v>12526</v>
      </c>
      <c r="K726">
        <v>7740</v>
      </c>
      <c r="L726">
        <v>3705</v>
      </c>
      <c r="M726">
        <v>886</v>
      </c>
      <c r="N726">
        <v>4786</v>
      </c>
      <c r="O726">
        <v>2420</v>
      </c>
      <c r="AF726">
        <v>238</v>
      </c>
      <c r="AH726">
        <v>0</v>
      </c>
      <c r="AI726">
        <v>0</v>
      </c>
      <c r="AJ726">
        <v>7740</v>
      </c>
    </row>
    <row r="727" spans="1:36" hidden="1" x14ac:dyDescent="0.25">
      <c r="A727" t="s">
        <v>459</v>
      </c>
      <c r="B727" t="s">
        <v>307</v>
      </c>
      <c r="C727">
        <v>5608</v>
      </c>
      <c r="D727">
        <v>239</v>
      </c>
      <c r="E727">
        <v>523</v>
      </c>
      <c r="F727">
        <v>574</v>
      </c>
      <c r="G727">
        <v>4167</v>
      </c>
      <c r="H727">
        <v>5707</v>
      </c>
      <c r="I727">
        <v>4460</v>
      </c>
      <c r="J727">
        <v>11314</v>
      </c>
      <c r="K727">
        <v>6449</v>
      </c>
      <c r="L727">
        <v>3369</v>
      </c>
      <c r="M727">
        <v>795</v>
      </c>
      <c r="N727">
        <v>4865</v>
      </c>
      <c r="O727">
        <v>2420</v>
      </c>
      <c r="AF727">
        <v>221</v>
      </c>
      <c r="AH727">
        <v>0</v>
      </c>
      <c r="AI727">
        <v>0</v>
      </c>
      <c r="AJ727">
        <v>6449</v>
      </c>
    </row>
    <row r="728" spans="1:36" hidden="1" x14ac:dyDescent="0.25">
      <c r="A728" t="s">
        <v>460</v>
      </c>
      <c r="B728" t="s">
        <v>307</v>
      </c>
      <c r="C728">
        <v>5894</v>
      </c>
      <c r="D728">
        <v>180</v>
      </c>
      <c r="E728">
        <v>523</v>
      </c>
      <c r="F728">
        <v>649</v>
      </c>
      <c r="G728">
        <v>4442</v>
      </c>
      <c r="H728">
        <v>5618</v>
      </c>
      <c r="I728">
        <v>4556</v>
      </c>
      <c r="J728">
        <v>11512</v>
      </c>
      <c r="K728">
        <v>6853</v>
      </c>
      <c r="L728">
        <v>3105</v>
      </c>
      <c r="M728">
        <v>641</v>
      </c>
      <c r="N728">
        <v>4659</v>
      </c>
      <c r="O728">
        <v>2305</v>
      </c>
      <c r="AF728">
        <v>254</v>
      </c>
      <c r="AH728">
        <v>0</v>
      </c>
      <c r="AI728">
        <v>0</v>
      </c>
      <c r="AJ728">
        <v>6853</v>
      </c>
    </row>
    <row r="729" spans="1:36" hidden="1" x14ac:dyDescent="0.25">
      <c r="A729" t="s">
        <v>461</v>
      </c>
      <c r="B729" t="s">
        <v>307</v>
      </c>
      <c r="C729">
        <v>5624</v>
      </c>
      <c r="D729">
        <v>229</v>
      </c>
      <c r="E729">
        <v>555</v>
      </c>
      <c r="F729">
        <v>636</v>
      </c>
      <c r="G729">
        <v>4128</v>
      </c>
      <c r="H729">
        <v>5434</v>
      </c>
      <c r="I729">
        <v>4504</v>
      </c>
      <c r="J729">
        <v>11059</v>
      </c>
      <c r="K729">
        <v>6369</v>
      </c>
      <c r="L729">
        <v>2844</v>
      </c>
      <c r="M729">
        <v>908</v>
      </c>
      <c r="N729">
        <v>4690</v>
      </c>
      <c r="O729">
        <v>1152</v>
      </c>
      <c r="AF729">
        <v>246</v>
      </c>
      <c r="AH729">
        <v>0</v>
      </c>
      <c r="AI729">
        <v>0</v>
      </c>
      <c r="AJ729">
        <v>6369</v>
      </c>
    </row>
    <row r="730" spans="1:36" hidden="1" x14ac:dyDescent="0.25">
      <c r="A730" t="s">
        <v>462</v>
      </c>
      <c r="B730" t="s">
        <v>307</v>
      </c>
      <c r="C730">
        <v>5599</v>
      </c>
      <c r="D730">
        <v>200</v>
      </c>
      <c r="E730">
        <v>577</v>
      </c>
      <c r="F730">
        <v>547</v>
      </c>
      <c r="G730">
        <v>4202</v>
      </c>
      <c r="H730">
        <v>5227</v>
      </c>
      <c r="I730">
        <v>4582</v>
      </c>
      <c r="J730">
        <v>10825</v>
      </c>
      <c r="K730">
        <v>6129</v>
      </c>
      <c r="L730">
        <v>2599</v>
      </c>
      <c r="M730">
        <v>687</v>
      </c>
      <c r="N730">
        <v>4696</v>
      </c>
      <c r="O730">
        <v>1152</v>
      </c>
      <c r="AF730">
        <v>227</v>
      </c>
      <c r="AH730">
        <v>0</v>
      </c>
      <c r="AI730">
        <v>0</v>
      </c>
      <c r="AJ730">
        <v>6129</v>
      </c>
    </row>
    <row r="731" spans="1:36" hidden="1" x14ac:dyDescent="0.25">
      <c r="A731" t="s">
        <v>463</v>
      </c>
      <c r="B731" t="s">
        <v>307</v>
      </c>
      <c r="C731">
        <v>5560</v>
      </c>
      <c r="D731">
        <v>175</v>
      </c>
      <c r="E731">
        <v>544</v>
      </c>
      <c r="F731">
        <v>517</v>
      </c>
      <c r="G731">
        <v>4250</v>
      </c>
      <c r="H731">
        <v>5231</v>
      </c>
      <c r="I731">
        <v>4460</v>
      </c>
      <c r="J731">
        <v>10792</v>
      </c>
      <c r="K731">
        <v>5986</v>
      </c>
      <c r="L731">
        <v>2043</v>
      </c>
      <c r="M731">
        <v>921</v>
      </c>
      <c r="N731">
        <v>4806</v>
      </c>
      <c r="O731">
        <v>1152</v>
      </c>
      <c r="AF731">
        <v>336</v>
      </c>
      <c r="AH731">
        <v>0</v>
      </c>
      <c r="AI731">
        <v>0</v>
      </c>
      <c r="AJ731">
        <v>5986</v>
      </c>
    </row>
    <row r="732" spans="1:36" hidden="1" x14ac:dyDescent="0.25">
      <c r="A732" t="s">
        <v>454</v>
      </c>
      <c r="B732" t="s">
        <v>310</v>
      </c>
      <c r="C732">
        <v>9351</v>
      </c>
      <c r="D732">
        <v>42</v>
      </c>
      <c r="E732">
        <v>0</v>
      </c>
      <c r="F732">
        <v>8370</v>
      </c>
      <c r="G732">
        <v>921</v>
      </c>
      <c r="H732">
        <v>12176</v>
      </c>
      <c r="I732">
        <v>5399</v>
      </c>
      <c r="J732">
        <v>21528</v>
      </c>
      <c r="K732">
        <v>14802</v>
      </c>
      <c r="L732">
        <v>4829</v>
      </c>
      <c r="M732">
        <v>3082</v>
      </c>
      <c r="N732">
        <v>6726</v>
      </c>
      <c r="O732">
        <v>9275</v>
      </c>
      <c r="AF732">
        <v>210</v>
      </c>
      <c r="AH732">
        <v>0</v>
      </c>
      <c r="AI732">
        <v>318</v>
      </c>
      <c r="AJ732">
        <v>14802</v>
      </c>
    </row>
    <row r="733" spans="1:36" hidden="1" x14ac:dyDescent="0.25">
      <c r="A733" t="s">
        <v>455</v>
      </c>
      <c r="B733" t="s">
        <v>310</v>
      </c>
      <c r="C733">
        <v>6394</v>
      </c>
      <c r="D733">
        <v>62</v>
      </c>
      <c r="E733">
        <v>0</v>
      </c>
      <c r="F733">
        <v>5085</v>
      </c>
      <c r="G733">
        <v>1222</v>
      </c>
      <c r="H733">
        <v>15103</v>
      </c>
      <c r="I733">
        <v>5599</v>
      </c>
      <c r="J733">
        <v>21496</v>
      </c>
      <c r="K733">
        <v>15953</v>
      </c>
      <c r="L733">
        <v>3930</v>
      </c>
      <c r="M733">
        <v>3848</v>
      </c>
      <c r="N733">
        <v>5544</v>
      </c>
      <c r="O733">
        <v>9275</v>
      </c>
      <c r="AF733">
        <v>164</v>
      </c>
      <c r="AH733">
        <v>0</v>
      </c>
      <c r="AI733">
        <v>215</v>
      </c>
      <c r="AJ733">
        <v>15953</v>
      </c>
    </row>
    <row r="734" spans="1:36" hidden="1" x14ac:dyDescent="0.25">
      <c r="A734" t="s">
        <v>456</v>
      </c>
      <c r="B734" t="s">
        <v>310</v>
      </c>
      <c r="C734">
        <v>7816</v>
      </c>
      <c r="D734">
        <v>50</v>
      </c>
      <c r="E734">
        <v>0</v>
      </c>
      <c r="F734">
        <v>6478</v>
      </c>
      <c r="G734">
        <v>1258</v>
      </c>
      <c r="H734">
        <v>13097</v>
      </c>
      <c r="I734">
        <v>5711</v>
      </c>
      <c r="J734">
        <v>20913</v>
      </c>
      <c r="K734">
        <v>15690</v>
      </c>
      <c r="L734">
        <v>4115</v>
      </c>
      <c r="M734">
        <v>3970</v>
      </c>
      <c r="N734">
        <v>5223</v>
      </c>
      <c r="O734">
        <v>9275</v>
      </c>
      <c r="AF734">
        <v>152</v>
      </c>
      <c r="AH734">
        <v>0</v>
      </c>
      <c r="AI734">
        <v>209</v>
      </c>
      <c r="AJ734">
        <v>15690</v>
      </c>
    </row>
    <row r="735" spans="1:36" hidden="1" x14ac:dyDescent="0.25">
      <c r="A735" t="s">
        <v>457</v>
      </c>
      <c r="B735" t="s">
        <v>310</v>
      </c>
      <c r="C735">
        <v>8683</v>
      </c>
      <c r="D735">
        <v>43</v>
      </c>
      <c r="E735">
        <v>0</v>
      </c>
      <c r="F735">
        <v>7609</v>
      </c>
      <c r="G735">
        <v>981</v>
      </c>
      <c r="H735">
        <v>11897</v>
      </c>
      <c r="I735">
        <v>3991</v>
      </c>
      <c r="J735">
        <v>20580</v>
      </c>
      <c r="K735">
        <v>15254</v>
      </c>
      <c r="L735">
        <v>4145</v>
      </c>
      <c r="M735">
        <v>4000</v>
      </c>
      <c r="N735">
        <v>5326</v>
      </c>
      <c r="O735">
        <v>9275</v>
      </c>
      <c r="AF735">
        <v>130</v>
      </c>
      <c r="AH735">
        <v>0</v>
      </c>
      <c r="AI735">
        <v>197</v>
      </c>
      <c r="AJ735">
        <v>15254</v>
      </c>
    </row>
    <row r="736" spans="1:36" hidden="1" x14ac:dyDescent="0.25">
      <c r="A736" t="s">
        <v>458</v>
      </c>
      <c r="B736" t="s">
        <v>310</v>
      </c>
      <c r="C736">
        <v>8163</v>
      </c>
      <c r="D736">
        <v>72</v>
      </c>
      <c r="E736">
        <v>0</v>
      </c>
      <c r="F736">
        <v>6896</v>
      </c>
      <c r="G736">
        <v>1119</v>
      </c>
      <c r="H736">
        <v>11788</v>
      </c>
      <c r="I736">
        <v>3822</v>
      </c>
      <c r="J736">
        <v>19951</v>
      </c>
      <c r="K736">
        <v>14711</v>
      </c>
      <c r="L736">
        <v>3460</v>
      </c>
      <c r="M736">
        <v>4819</v>
      </c>
      <c r="N736">
        <v>5240</v>
      </c>
      <c r="O736">
        <v>9275</v>
      </c>
      <c r="AF736">
        <v>407</v>
      </c>
      <c r="AH736">
        <v>0</v>
      </c>
      <c r="AI736">
        <v>204</v>
      </c>
      <c r="AJ736">
        <v>14711</v>
      </c>
    </row>
    <row r="737" spans="1:36" hidden="1" x14ac:dyDescent="0.25">
      <c r="A737" t="s">
        <v>459</v>
      </c>
      <c r="B737" t="s">
        <v>310</v>
      </c>
      <c r="C737">
        <v>8391</v>
      </c>
      <c r="D737">
        <v>132</v>
      </c>
      <c r="E737">
        <v>0</v>
      </c>
      <c r="F737">
        <v>7176</v>
      </c>
      <c r="G737">
        <v>1033</v>
      </c>
      <c r="H737">
        <v>10947</v>
      </c>
      <c r="I737">
        <v>3589</v>
      </c>
      <c r="J737">
        <v>19338</v>
      </c>
      <c r="K737">
        <v>14404</v>
      </c>
      <c r="L737">
        <v>2743</v>
      </c>
      <c r="M737">
        <v>5880</v>
      </c>
      <c r="N737">
        <v>4934</v>
      </c>
      <c r="O737">
        <v>9275</v>
      </c>
      <c r="AF737">
        <v>181</v>
      </c>
      <c r="AH737">
        <v>0</v>
      </c>
      <c r="AI737">
        <v>203</v>
      </c>
      <c r="AJ737">
        <v>14404</v>
      </c>
    </row>
    <row r="738" spans="1:36" hidden="1" x14ac:dyDescent="0.25">
      <c r="A738" t="s">
        <v>460</v>
      </c>
      <c r="B738" t="s">
        <v>310</v>
      </c>
      <c r="C738">
        <v>8055</v>
      </c>
      <c r="D738">
        <v>118</v>
      </c>
      <c r="E738">
        <v>0</v>
      </c>
      <c r="F738">
        <v>7053</v>
      </c>
      <c r="G738">
        <v>839</v>
      </c>
      <c r="H738">
        <v>11214</v>
      </c>
      <c r="I738">
        <v>3541</v>
      </c>
      <c r="J738">
        <v>19269</v>
      </c>
      <c r="K738">
        <v>14638</v>
      </c>
      <c r="L738">
        <v>3296</v>
      </c>
      <c r="M738">
        <v>5725</v>
      </c>
      <c r="N738">
        <v>4631</v>
      </c>
      <c r="O738">
        <v>9275</v>
      </c>
      <c r="AF738">
        <v>157</v>
      </c>
      <c r="AH738">
        <v>0</v>
      </c>
      <c r="AI738">
        <v>195</v>
      </c>
      <c r="AJ738">
        <v>14638</v>
      </c>
    </row>
    <row r="739" spans="1:36" hidden="1" x14ac:dyDescent="0.25">
      <c r="A739" t="s">
        <v>461</v>
      </c>
      <c r="B739" t="s">
        <v>310</v>
      </c>
      <c r="C739">
        <v>4910</v>
      </c>
      <c r="D739">
        <v>125</v>
      </c>
      <c r="E739">
        <v>0</v>
      </c>
      <c r="F739">
        <v>4068</v>
      </c>
      <c r="G739">
        <v>682</v>
      </c>
      <c r="H739">
        <v>13947</v>
      </c>
      <c r="I739">
        <v>3436</v>
      </c>
      <c r="J739">
        <v>18858</v>
      </c>
      <c r="K739">
        <v>14061</v>
      </c>
      <c r="L739">
        <v>2927</v>
      </c>
      <c r="M739">
        <v>5824</v>
      </c>
      <c r="N739">
        <v>4797</v>
      </c>
      <c r="O739">
        <v>9275</v>
      </c>
      <c r="AF739">
        <v>160</v>
      </c>
      <c r="AH739">
        <v>0</v>
      </c>
      <c r="AI739">
        <v>190</v>
      </c>
      <c r="AJ739">
        <v>14061</v>
      </c>
    </row>
    <row r="740" spans="1:36" hidden="1" x14ac:dyDescent="0.25">
      <c r="A740" t="s">
        <v>462</v>
      </c>
      <c r="B740" t="s">
        <v>310</v>
      </c>
      <c r="C740">
        <v>5625</v>
      </c>
      <c r="D740">
        <v>78</v>
      </c>
      <c r="E740">
        <v>0</v>
      </c>
      <c r="F740">
        <v>5111</v>
      </c>
      <c r="G740">
        <v>407</v>
      </c>
      <c r="H740">
        <v>12549</v>
      </c>
      <c r="I740">
        <v>2890</v>
      </c>
      <c r="J740">
        <v>18174</v>
      </c>
      <c r="K740">
        <v>13497</v>
      </c>
      <c r="L740">
        <v>2489</v>
      </c>
      <c r="M740">
        <v>5797</v>
      </c>
      <c r="N740">
        <v>4677</v>
      </c>
      <c r="O740">
        <v>9275</v>
      </c>
      <c r="AF740">
        <v>155</v>
      </c>
      <c r="AH740">
        <v>0</v>
      </c>
      <c r="AI740">
        <v>150</v>
      </c>
      <c r="AJ740">
        <v>13497</v>
      </c>
    </row>
    <row r="741" spans="1:36" hidden="1" x14ac:dyDescent="0.25">
      <c r="A741" t="s">
        <v>463</v>
      </c>
      <c r="B741" t="s">
        <v>310</v>
      </c>
      <c r="C741">
        <v>5979</v>
      </c>
      <c r="D741">
        <v>109</v>
      </c>
      <c r="E741">
        <v>0</v>
      </c>
      <c r="F741">
        <v>5483</v>
      </c>
      <c r="G741">
        <v>366</v>
      </c>
      <c r="H741">
        <v>12419</v>
      </c>
      <c r="I741">
        <v>2881</v>
      </c>
      <c r="J741">
        <v>18399</v>
      </c>
      <c r="K741">
        <v>13435</v>
      </c>
      <c r="L741">
        <v>1528</v>
      </c>
      <c r="M741">
        <v>6792</v>
      </c>
      <c r="N741">
        <v>4964</v>
      </c>
      <c r="O741">
        <v>9275</v>
      </c>
      <c r="AF741">
        <v>464</v>
      </c>
      <c r="AH741">
        <v>0</v>
      </c>
      <c r="AI741">
        <v>65</v>
      </c>
      <c r="AJ741">
        <v>13435</v>
      </c>
    </row>
    <row r="742" spans="1:36" hidden="1" x14ac:dyDescent="0.25">
      <c r="A742" t="s">
        <v>454</v>
      </c>
      <c r="B742" t="s">
        <v>313</v>
      </c>
      <c r="C742">
        <v>7022</v>
      </c>
      <c r="D742">
        <v>2185</v>
      </c>
      <c r="E742">
        <v>619</v>
      </c>
      <c r="F742">
        <v>3008</v>
      </c>
      <c r="G742">
        <v>1077</v>
      </c>
      <c r="H742">
        <v>5415</v>
      </c>
      <c r="I742">
        <v>2582</v>
      </c>
      <c r="J742">
        <v>12437</v>
      </c>
      <c r="K742">
        <v>5355</v>
      </c>
      <c r="L742">
        <v>2826</v>
      </c>
      <c r="M742">
        <v>501</v>
      </c>
      <c r="N742">
        <v>7081</v>
      </c>
      <c r="O742">
        <v>2898</v>
      </c>
      <c r="AF742">
        <v>461</v>
      </c>
      <c r="AH742">
        <v>0</v>
      </c>
      <c r="AI742">
        <v>322</v>
      </c>
      <c r="AJ742">
        <v>5355</v>
      </c>
    </row>
    <row r="743" spans="1:36" hidden="1" x14ac:dyDescent="0.25">
      <c r="A743" t="s">
        <v>455</v>
      </c>
      <c r="B743" t="s">
        <v>313</v>
      </c>
      <c r="C743">
        <v>6948</v>
      </c>
      <c r="D743">
        <v>2058</v>
      </c>
      <c r="E743">
        <v>663</v>
      </c>
      <c r="F743">
        <v>3002</v>
      </c>
      <c r="G743">
        <v>1119</v>
      </c>
      <c r="H743">
        <v>6231</v>
      </c>
      <c r="I743">
        <v>2613</v>
      </c>
      <c r="J743">
        <v>13179</v>
      </c>
      <c r="K743">
        <v>5048</v>
      </c>
      <c r="L743">
        <v>2182</v>
      </c>
      <c r="M743">
        <v>501</v>
      </c>
      <c r="N743">
        <v>8131</v>
      </c>
      <c r="O743">
        <v>2797</v>
      </c>
      <c r="AF743">
        <v>482</v>
      </c>
      <c r="AH743">
        <v>0</v>
      </c>
      <c r="AI743">
        <v>452</v>
      </c>
      <c r="AJ743">
        <v>5048</v>
      </c>
    </row>
    <row r="744" spans="1:36" hidden="1" x14ac:dyDescent="0.25">
      <c r="A744" t="s">
        <v>456</v>
      </c>
      <c r="B744" t="s">
        <v>313</v>
      </c>
      <c r="C744">
        <v>7697</v>
      </c>
      <c r="D744">
        <v>1350</v>
      </c>
      <c r="E744">
        <v>514</v>
      </c>
      <c r="F744">
        <v>4374</v>
      </c>
      <c r="G744">
        <v>1339</v>
      </c>
      <c r="H744">
        <v>5173</v>
      </c>
      <c r="I744">
        <v>2164</v>
      </c>
      <c r="J744">
        <v>12870</v>
      </c>
      <c r="K744">
        <v>5114</v>
      </c>
      <c r="L744">
        <v>2667</v>
      </c>
      <c r="M744">
        <v>501</v>
      </c>
      <c r="N744">
        <v>7757</v>
      </c>
      <c r="O744">
        <v>2797</v>
      </c>
      <c r="AF744">
        <v>120</v>
      </c>
      <c r="AH744">
        <v>0</v>
      </c>
      <c r="AI744">
        <v>151</v>
      </c>
      <c r="AJ744">
        <v>5114</v>
      </c>
    </row>
    <row r="745" spans="1:36" hidden="1" x14ac:dyDescent="0.25">
      <c r="A745" t="s">
        <v>457</v>
      </c>
      <c r="B745" t="s">
        <v>313</v>
      </c>
      <c r="C745">
        <v>8285</v>
      </c>
      <c r="D745">
        <v>2272</v>
      </c>
      <c r="E745">
        <v>473</v>
      </c>
      <c r="F745">
        <v>3199</v>
      </c>
      <c r="G745">
        <v>2169</v>
      </c>
      <c r="H745">
        <v>4953</v>
      </c>
      <c r="I745">
        <v>2595</v>
      </c>
      <c r="J745">
        <v>13238</v>
      </c>
      <c r="K745">
        <v>6337</v>
      </c>
      <c r="L745">
        <v>3947</v>
      </c>
      <c r="M745">
        <v>503</v>
      </c>
      <c r="N745">
        <v>6901</v>
      </c>
      <c r="O745">
        <v>2797</v>
      </c>
      <c r="AF745">
        <v>169</v>
      </c>
      <c r="AH745">
        <v>0</v>
      </c>
      <c r="AI745">
        <v>366</v>
      </c>
      <c r="AJ745">
        <v>6337</v>
      </c>
    </row>
    <row r="746" spans="1:36" hidden="1" x14ac:dyDescent="0.25">
      <c r="A746" t="s">
        <v>458</v>
      </c>
      <c r="B746" t="s">
        <v>313</v>
      </c>
      <c r="C746">
        <v>7004</v>
      </c>
      <c r="D746">
        <v>1100</v>
      </c>
      <c r="E746">
        <v>523</v>
      </c>
      <c r="F746">
        <v>2971</v>
      </c>
      <c r="G746">
        <v>2214</v>
      </c>
      <c r="H746">
        <v>7031</v>
      </c>
      <c r="I746">
        <v>2628</v>
      </c>
      <c r="J746">
        <v>14035</v>
      </c>
      <c r="K746">
        <v>6984</v>
      </c>
      <c r="L746">
        <v>4169</v>
      </c>
      <c r="M746">
        <v>751</v>
      </c>
      <c r="N746">
        <v>7051</v>
      </c>
      <c r="O746">
        <v>2797</v>
      </c>
      <c r="AF746">
        <v>123</v>
      </c>
      <c r="AH746">
        <v>0</v>
      </c>
      <c r="AI746">
        <v>210</v>
      </c>
      <c r="AJ746">
        <v>6984</v>
      </c>
    </row>
    <row r="747" spans="1:36" hidden="1" x14ac:dyDescent="0.25">
      <c r="A747" t="s">
        <v>459</v>
      </c>
      <c r="B747" t="s">
        <v>313</v>
      </c>
      <c r="C747">
        <v>6589</v>
      </c>
      <c r="D747">
        <v>968</v>
      </c>
      <c r="E747">
        <v>642</v>
      </c>
      <c r="F747">
        <v>2818</v>
      </c>
      <c r="G747">
        <v>2025</v>
      </c>
      <c r="H747">
        <v>6937</v>
      </c>
      <c r="I747">
        <v>2500</v>
      </c>
      <c r="J747">
        <v>13526</v>
      </c>
      <c r="K747">
        <v>6516</v>
      </c>
      <c r="L747">
        <v>3265</v>
      </c>
      <c r="M747">
        <v>752</v>
      </c>
      <c r="N747">
        <v>7010</v>
      </c>
      <c r="O747">
        <v>2797</v>
      </c>
      <c r="AF747">
        <v>320</v>
      </c>
      <c r="AH747">
        <v>0</v>
      </c>
      <c r="AI747">
        <v>210</v>
      </c>
      <c r="AJ747">
        <v>6516</v>
      </c>
    </row>
    <row r="748" spans="1:36" hidden="1" x14ac:dyDescent="0.25">
      <c r="A748" t="s">
        <v>460</v>
      </c>
      <c r="B748" t="s">
        <v>313</v>
      </c>
      <c r="C748">
        <v>6277</v>
      </c>
      <c r="D748">
        <v>1373</v>
      </c>
      <c r="E748">
        <v>342</v>
      </c>
      <c r="F748">
        <v>2830</v>
      </c>
      <c r="G748">
        <v>1603</v>
      </c>
      <c r="H748">
        <v>6996</v>
      </c>
      <c r="I748">
        <v>2473</v>
      </c>
      <c r="J748">
        <v>13273</v>
      </c>
      <c r="K748">
        <v>6363</v>
      </c>
      <c r="L748">
        <v>2980</v>
      </c>
      <c r="M748">
        <v>751</v>
      </c>
      <c r="N748">
        <v>6911</v>
      </c>
      <c r="O748">
        <v>2797</v>
      </c>
      <c r="AF748">
        <v>444</v>
      </c>
      <c r="AH748">
        <v>0</v>
      </c>
      <c r="AI748">
        <v>247</v>
      </c>
      <c r="AJ748">
        <v>6363</v>
      </c>
    </row>
    <row r="749" spans="1:36" hidden="1" x14ac:dyDescent="0.25">
      <c r="A749" t="s">
        <v>461</v>
      </c>
      <c r="B749" t="s">
        <v>313</v>
      </c>
      <c r="C749">
        <v>5974</v>
      </c>
      <c r="D749">
        <v>923</v>
      </c>
      <c r="E749">
        <v>481</v>
      </c>
      <c r="F749">
        <v>2722</v>
      </c>
      <c r="G749">
        <v>1686</v>
      </c>
      <c r="H749">
        <v>7012</v>
      </c>
      <c r="I749">
        <v>2506</v>
      </c>
      <c r="J749">
        <v>12986</v>
      </c>
      <c r="K749">
        <v>6157</v>
      </c>
      <c r="L749">
        <v>3181</v>
      </c>
      <c r="M749">
        <v>751</v>
      </c>
      <c r="N749">
        <v>6829</v>
      </c>
      <c r="O749">
        <v>2797</v>
      </c>
      <c r="AF749">
        <v>519</v>
      </c>
      <c r="AH749">
        <v>0</v>
      </c>
      <c r="AI749">
        <v>233</v>
      </c>
      <c r="AJ749">
        <v>6157</v>
      </c>
    </row>
    <row r="750" spans="1:36" hidden="1" x14ac:dyDescent="0.25">
      <c r="A750" t="s">
        <v>462</v>
      </c>
      <c r="B750" t="s">
        <v>313</v>
      </c>
      <c r="C750">
        <v>7074</v>
      </c>
      <c r="D750">
        <v>1281</v>
      </c>
      <c r="E750">
        <v>481</v>
      </c>
      <c r="F750">
        <v>2612</v>
      </c>
      <c r="G750">
        <v>2494</v>
      </c>
      <c r="H750">
        <v>7058</v>
      </c>
      <c r="I750">
        <v>2541</v>
      </c>
      <c r="J750">
        <v>14132</v>
      </c>
      <c r="K750">
        <v>7242</v>
      </c>
      <c r="L750">
        <v>3656</v>
      </c>
      <c r="M750">
        <v>998</v>
      </c>
      <c r="N750">
        <v>6890</v>
      </c>
      <c r="O750">
        <v>2797</v>
      </c>
      <c r="AF750">
        <v>250</v>
      </c>
      <c r="AH750">
        <v>0</v>
      </c>
      <c r="AI750">
        <v>219</v>
      </c>
      <c r="AJ750">
        <v>7242</v>
      </c>
    </row>
    <row r="751" spans="1:36" hidden="1" x14ac:dyDescent="0.25">
      <c r="A751" t="s">
        <v>463</v>
      </c>
      <c r="B751" t="s">
        <v>313</v>
      </c>
      <c r="C751">
        <v>6823</v>
      </c>
      <c r="D751">
        <v>2022</v>
      </c>
      <c r="E751">
        <v>530</v>
      </c>
      <c r="F751">
        <v>2575</v>
      </c>
      <c r="G751">
        <v>1553</v>
      </c>
      <c r="H751">
        <v>6903</v>
      </c>
      <c r="I751">
        <v>2565</v>
      </c>
      <c r="J751">
        <v>13726</v>
      </c>
      <c r="K751">
        <v>5722</v>
      </c>
      <c r="L751">
        <v>2665</v>
      </c>
      <c r="M751">
        <v>998</v>
      </c>
      <c r="N751">
        <v>8004</v>
      </c>
      <c r="O751">
        <v>2797</v>
      </c>
      <c r="AF751">
        <v>215</v>
      </c>
      <c r="AH751">
        <v>0</v>
      </c>
      <c r="AI751">
        <v>2008</v>
      </c>
      <c r="AJ751">
        <v>5722</v>
      </c>
    </row>
    <row r="752" spans="1:36" hidden="1" x14ac:dyDescent="0.25">
      <c r="A752" t="s">
        <v>454</v>
      </c>
      <c r="B752" t="s">
        <v>316</v>
      </c>
      <c r="C752">
        <v>14339</v>
      </c>
      <c r="D752">
        <v>1795</v>
      </c>
      <c r="E752">
        <v>7051</v>
      </c>
      <c r="F752">
        <v>2228</v>
      </c>
      <c r="G752">
        <v>3084</v>
      </c>
      <c r="H752">
        <v>5876</v>
      </c>
      <c r="I752">
        <v>4122</v>
      </c>
      <c r="J752">
        <v>20215</v>
      </c>
      <c r="K752">
        <v>11874</v>
      </c>
      <c r="L752">
        <v>8379</v>
      </c>
      <c r="M752">
        <v>603</v>
      </c>
      <c r="N752">
        <v>8341</v>
      </c>
      <c r="O752">
        <v>2163</v>
      </c>
      <c r="AF752">
        <v>368</v>
      </c>
      <c r="AH752">
        <v>0</v>
      </c>
      <c r="AI752">
        <v>3552</v>
      </c>
      <c r="AJ752">
        <v>11874</v>
      </c>
    </row>
    <row r="753" spans="1:36" hidden="1" x14ac:dyDescent="0.25">
      <c r="A753" t="s">
        <v>455</v>
      </c>
      <c r="B753" t="s">
        <v>316</v>
      </c>
      <c r="C753">
        <v>13432</v>
      </c>
      <c r="D753">
        <v>864</v>
      </c>
      <c r="E753">
        <v>6976</v>
      </c>
      <c r="F753">
        <v>1657</v>
      </c>
      <c r="G753">
        <v>3747</v>
      </c>
      <c r="H753">
        <v>5897</v>
      </c>
      <c r="I753">
        <v>4171</v>
      </c>
      <c r="J753">
        <v>19329</v>
      </c>
      <c r="K753">
        <v>11306</v>
      </c>
      <c r="L753">
        <v>8511</v>
      </c>
      <c r="M753">
        <v>203</v>
      </c>
      <c r="N753">
        <v>8023</v>
      </c>
      <c r="O753">
        <v>2163</v>
      </c>
      <c r="AF753">
        <v>388</v>
      </c>
      <c r="AH753">
        <v>0</v>
      </c>
      <c r="AI753">
        <v>3418</v>
      </c>
      <c r="AJ753">
        <v>11306</v>
      </c>
    </row>
    <row r="754" spans="1:36" hidden="1" x14ac:dyDescent="0.25">
      <c r="A754" t="s">
        <v>456</v>
      </c>
      <c r="B754" t="s">
        <v>316</v>
      </c>
      <c r="C754">
        <v>13889</v>
      </c>
      <c r="D754">
        <v>1023</v>
      </c>
      <c r="E754">
        <v>7676</v>
      </c>
      <c r="F754">
        <v>1237</v>
      </c>
      <c r="G754">
        <v>3748</v>
      </c>
      <c r="H754">
        <v>5975</v>
      </c>
      <c r="I754">
        <v>4156</v>
      </c>
      <c r="J754">
        <v>19864</v>
      </c>
      <c r="K754">
        <v>11999</v>
      </c>
      <c r="L754">
        <v>9170</v>
      </c>
      <c r="M754">
        <v>202</v>
      </c>
      <c r="N754">
        <v>7865</v>
      </c>
      <c r="O754">
        <v>2163</v>
      </c>
      <c r="AF754">
        <v>365</v>
      </c>
      <c r="AH754">
        <v>0</v>
      </c>
      <c r="AI754">
        <v>3351</v>
      </c>
      <c r="AJ754">
        <v>11999</v>
      </c>
    </row>
    <row r="755" spans="1:36" hidden="1" x14ac:dyDescent="0.25">
      <c r="A755" t="s">
        <v>457</v>
      </c>
      <c r="B755" t="s">
        <v>316</v>
      </c>
      <c r="C755">
        <v>10074</v>
      </c>
      <c r="D755">
        <v>1263</v>
      </c>
      <c r="E755">
        <v>3972</v>
      </c>
      <c r="F755">
        <v>1636</v>
      </c>
      <c r="G755">
        <v>3018</v>
      </c>
      <c r="H755">
        <v>5938</v>
      </c>
      <c r="I755">
        <v>4067</v>
      </c>
      <c r="J755">
        <v>16012</v>
      </c>
      <c r="K755">
        <v>8122</v>
      </c>
      <c r="L755">
        <v>5833</v>
      </c>
      <c r="M755">
        <v>4</v>
      </c>
      <c r="N755">
        <v>7890</v>
      </c>
      <c r="O755">
        <v>2164</v>
      </c>
      <c r="AF755">
        <v>342</v>
      </c>
      <c r="AH755">
        <v>0</v>
      </c>
      <c r="AI755">
        <v>3393</v>
      </c>
      <c r="AJ755">
        <v>8122</v>
      </c>
    </row>
    <row r="756" spans="1:36" hidden="1" x14ac:dyDescent="0.25">
      <c r="A756" t="s">
        <v>458</v>
      </c>
      <c r="B756" t="s">
        <v>316</v>
      </c>
      <c r="C756">
        <v>10331</v>
      </c>
      <c r="D756">
        <v>1869</v>
      </c>
      <c r="E756">
        <v>3157</v>
      </c>
      <c r="F756">
        <v>2082</v>
      </c>
      <c r="G756">
        <v>3041</v>
      </c>
      <c r="H756">
        <v>5723</v>
      </c>
      <c r="I756">
        <v>4187</v>
      </c>
      <c r="J756">
        <v>16054</v>
      </c>
      <c r="K756">
        <v>8205</v>
      </c>
      <c r="L756">
        <v>5121</v>
      </c>
      <c r="M756">
        <v>4</v>
      </c>
      <c r="N756">
        <v>7850</v>
      </c>
      <c r="O756">
        <v>2164</v>
      </c>
      <c r="AF756">
        <v>355</v>
      </c>
      <c r="AH756">
        <v>0</v>
      </c>
      <c r="AI756">
        <v>3357</v>
      </c>
      <c r="AJ756">
        <v>8205</v>
      </c>
    </row>
    <row r="757" spans="1:36" hidden="1" x14ac:dyDescent="0.25">
      <c r="A757" t="s">
        <v>459</v>
      </c>
      <c r="B757" t="s">
        <v>316</v>
      </c>
      <c r="C757">
        <v>8938</v>
      </c>
      <c r="D757">
        <v>2042</v>
      </c>
      <c r="E757">
        <v>1481</v>
      </c>
      <c r="F757">
        <v>1989</v>
      </c>
      <c r="G757">
        <v>3242</v>
      </c>
      <c r="H757">
        <v>5327</v>
      </c>
      <c r="I757">
        <v>3537</v>
      </c>
      <c r="J757">
        <v>14264</v>
      </c>
      <c r="K757">
        <v>6972</v>
      </c>
      <c r="L757">
        <v>4668</v>
      </c>
      <c r="M757">
        <v>3</v>
      </c>
      <c r="N757">
        <v>7292</v>
      </c>
      <c r="O757">
        <v>2164</v>
      </c>
      <c r="AF757">
        <v>401</v>
      </c>
      <c r="AH757">
        <v>0</v>
      </c>
      <c r="AI757">
        <v>2929</v>
      </c>
      <c r="AJ757">
        <v>6972</v>
      </c>
    </row>
    <row r="758" spans="1:36" hidden="1" x14ac:dyDescent="0.25">
      <c r="A758" t="s">
        <v>460</v>
      </c>
      <c r="B758" t="s">
        <v>316</v>
      </c>
      <c r="C758">
        <v>8553</v>
      </c>
      <c r="D758">
        <v>2598</v>
      </c>
      <c r="E758">
        <v>1288</v>
      </c>
      <c r="F758">
        <v>1531</v>
      </c>
      <c r="G758">
        <v>2977</v>
      </c>
      <c r="H758">
        <v>5138</v>
      </c>
      <c r="I758">
        <v>3319</v>
      </c>
      <c r="J758">
        <v>13692</v>
      </c>
      <c r="K758">
        <v>6493</v>
      </c>
      <c r="L758">
        <v>3366</v>
      </c>
      <c r="M758">
        <v>1128</v>
      </c>
      <c r="N758">
        <v>7198</v>
      </c>
      <c r="O758">
        <v>2164</v>
      </c>
      <c r="AF758">
        <v>371</v>
      </c>
      <c r="AH758">
        <v>0</v>
      </c>
      <c r="AI758">
        <v>2879</v>
      </c>
      <c r="AJ758">
        <v>6493</v>
      </c>
    </row>
    <row r="759" spans="1:36" hidden="1" x14ac:dyDescent="0.25">
      <c r="A759" t="s">
        <v>461</v>
      </c>
      <c r="B759" t="s">
        <v>316</v>
      </c>
      <c r="C759">
        <v>10395</v>
      </c>
      <c r="D759">
        <v>5561</v>
      </c>
      <c r="E759">
        <v>247</v>
      </c>
      <c r="F759">
        <v>1849</v>
      </c>
      <c r="G759">
        <v>2583</v>
      </c>
      <c r="H759">
        <v>4800</v>
      </c>
      <c r="I759">
        <v>3234</v>
      </c>
      <c r="J759">
        <v>15195</v>
      </c>
      <c r="K759">
        <v>7535</v>
      </c>
      <c r="L759">
        <v>4572</v>
      </c>
      <c r="M759">
        <v>1123</v>
      </c>
      <c r="N759">
        <v>7660</v>
      </c>
      <c r="O759">
        <v>2164</v>
      </c>
      <c r="AF759">
        <v>326</v>
      </c>
      <c r="AH759">
        <v>0</v>
      </c>
      <c r="AI759">
        <v>3449</v>
      </c>
      <c r="AJ759">
        <v>7535</v>
      </c>
    </row>
    <row r="760" spans="1:36" hidden="1" x14ac:dyDescent="0.25">
      <c r="A760" t="s">
        <v>462</v>
      </c>
      <c r="B760" t="s">
        <v>316</v>
      </c>
      <c r="C760">
        <v>10167</v>
      </c>
      <c r="D760">
        <v>2720</v>
      </c>
      <c r="E760">
        <v>2969</v>
      </c>
      <c r="F760">
        <v>1747</v>
      </c>
      <c r="G760">
        <v>2592</v>
      </c>
      <c r="H760">
        <v>4960</v>
      </c>
      <c r="I760">
        <v>3402</v>
      </c>
      <c r="J760">
        <v>15127</v>
      </c>
      <c r="K760">
        <v>7548</v>
      </c>
      <c r="L760">
        <v>3854</v>
      </c>
      <c r="M760">
        <v>1153</v>
      </c>
      <c r="N760">
        <v>7579</v>
      </c>
      <c r="O760">
        <v>2164</v>
      </c>
      <c r="AF760">
        <v>319</v>
      </c>
      <c r="AH760">
        <v>0</v>
      </c>
      <c r="AI760">
        <v>3456</v>
      </c>
      <c r="AJ760">
        <v>7548</v>
      </c>
    </row>
    <row r="761" spans="1:36" hidden="1" x14ac:dyDescent="0.25">
      <c r="A761" t="s">
        <v>463</v>
      </c>
      <c r="B761" t="s">
        <v>316</v>
      </c>
      <c r="C761">
        <v>6780</v>
      </c>
      <c r="D761">
        <v>2460</v>
      </c>
      <c r="E761">
        <v>73</v>
      </c>
      <c r="F761">
        <v>1873</v>
      </c>
      <c r="G761">
        <v>2230</v>
      </c>
      <c r="H761">
        <v>4982</v>
      </c>
      <c r="I761">
        <v>3298</v>
      </c>
      <c r="J761">
        <v>11762</v>
      </c>
      <c r="K761">
        <v>5484</v>
      </c>
      <c r="L761">
        <v>2775</v>
      </c>
      <c r="M761">
        <v>1164</v>
      </c>
      <c r="N761">
        <v>6277</v>
      </c>
      <c r="O761">
        <v>2164</v>
      </c>
      <c r="AF761">
        <v>200</v>
      </c>
      <c r="AH761">
        <v>0</v>
      </c>
      <c r="AI761">
        <v>2586</v>
      </c>
      <c r="AJ761">
        <v>5484</v>
      </c>
    </row>
    <row r="762" spans="1:36" hidden="1" x14ac:dyDescent="0.25">
      <c r="A762" t="s">
        <v>464</v>
      </c>
      <c r="B762" t="s">
        <v>319</v>
      </c>
      <c r="C762">
        <v>24204</v>
      </c>
      <c r="D762">
        <v>4437</v>
      </c>
      <c r="E762">
        <v>2836</v>
      </c>
      <c r="F762">
        <v>13331</v>
      </c>
      <c r="G762">
        <v>3465</v>
      </c>
      <c r="H762">
        <v>9933</v>
      </c>
      <c r="I762">
        <v>3996</v>
      </c>
      <c r="J762">
        <v>34137</v>
      </c>
      <c r="K762">
        <v>23037</v>
      </c>
      <c r="L762">
        <v>12662</v>
      </c>
      <c r="M762">
        <v>1352</v>
      </c>
      <c r="N762">
        <v>11100</v>
      </c>
      <c r="O762">
        <v>7621</v>
      </c>
      <c r="AF762">
        <v>4115</v>
      </c>
      <c r="AH762">
        <v>0</v>
      </c>
      <c r="AI762">
        <v>1347</v>
      </c>
      <c r="AJ762">
        <v>23037</v>
      </c>
    </row>
    <row r="763" spans="1:36" hidden="1" x14ac:dyDescent="0.25">
      <c r="A763" t="s">
        <v>454</v>
      </c>
      <c r="B763" t="s">
        <v>319</v>
      </c>
      <c r="C763">
        <v>24204</v>
      </c>
      <c r="D763">
        <v>4437</v>
      </c>
      <c r="E763">
        <v>2836</v>
      </c>
      <c r="F763">
        <v>13331</v>
      </c>
      <c r="G763">
        <v>3465</v>
      </c>
      <c r="H763">
        <v>9933</v>
      </c>
      <c r="I763">
        <v>3996</v>
      </c>
      <c r="J763">
        <v>34137</v>
      </c>
      <c r="K763">
        <v>23037</v>
      </c>
      <c r="L763">
        <v>12662</v>
      </c>
      <c r="M763">
        <v>1352</v>
      </c>
      <c r="N763">
        <v>11100</v>
      </c>
      <c r="O763">
        <v>7621</v>
      </c>
      <c r="AF763">
        <v>4115</v>
      </c>
      <c r="AH763">
        <v>0</v>
      </c>
      <c r="AI763">
        <v>1347</v>
      </c>
      <c r="AJ763">
        <v>23037</v>
      </c>
    </row>
    <row r="764" spans="1:36" hidden="1" x14ac:dyDescent="0.25">
      <c r="A764" t="s">
        <v>455</v>
      </c>
      <c r="B764" t="s">
        <v>319</v>
      </c>
      <c r="C764">
        <v>20879</v>
      </c>
      <c r="D764">
        <v>2842</v>
      </c>
      <c r="E764">
        <v>2656</v>
      </c>
      <c r="F764">
        <v>11044</v>
      </c>
      <c r="G764">
        <v>4185</v>
      </c>
      <c r="H764">
        <v>9885</v>
      </c>
      <c r="I764">
        <v>4058</v>
      </c>
      <c r="J764">
        <v>30763</v>
      </c>
      <c r="K764">
        <v>19994</v>
      </c>
      <c r="L764">
        <v>11245</v>
      </c>
      <c r="M764">
        <v>626</v>
      </c>
      <c r="N764">
        <v>10769</v>
      </c>
      <c r="O764">
        <v>7621</v>
      </c>
      <c r="AF764">
        <v>4146</v>
      </c>
      <c r="AH764">
        <v>0</v>
      </c>
      <c r="AI764">
        <v>1101</v>
      </c>
      <c r="AJ764">
        <v>19994</v>
      </c>
    </row>
    <row r="765" spans="1:36" hidden="1" x14ac:dyDescent="0.25">
      <c r="A765" t="s">
        <v>456</v>
      </c>
      <c r="B765" t="s">
        <v>319</v>
      </c>
      <c r="C765">
        <v>20047</v>
      </c>
      <c r="D765">
        <v>3146</v>
      </c>
      <c r="E765">
        <v>2528</v>
      </c>
      <c r="F765">
        <v>9734</v>
      </c>
      <c r="G765">
        <v>4504</v>
      </c>
      <c r="H765">
        <v>9887</v>
      </c>
      <c r="I765">
        <v>4155</v>
      </c>
      <c r="J765">
        <v>29934</v>
      </c>
      <c r="K765">
        <v>19431</v>
      </c>
      <c r="L765">
        <v>11107</v>
      </c>
      <c r="M765">
        <v>580</v>
      </c>
      <c r="N765">
        <v>10504</v>
      </c>
      <c r="O765">
        <v>7621</v>
      </c>
      <c r="AF765">
        <v>3753</v>
      </c>
      <c r="AH765">
        <v>0</v>
      </c>
      <c r="AI765">
        <v>1079</v>
      </c>
      <c r="AJ765">
        <v>19431</v>
      </c>
    </row>
    <row r="766" spans="1:36" hidden="1" x14ac:dyDescent="0.25">
      <c r="A766" t="s">
        <v>457</v>
      </c>
      <c r="B766" t="s">
        <v>319</v>
      </c>
      <c r="C766">
        <v>19478</v>
      </c>
      <c r="D766">
        <v>2316</v>
      </c>
      <c r="E766">
        <v>2349</v>
      </c>
      <c r="F766">
        <v>9408</v>
      </c>
      <c r="G766">
        <v>5252</v>
      </c>
      <c r="H766">
        <v>10238</v>
      </c>
      <c r="I766">
        <v>4238</v>
      </c>
      <c r="J766">
        <v>29716</v>
      </c>
      <c r="K766">
        <v>19309</v>
      </c>
      <c r="L766">
        <v>11424</v>
      </c>
      <c r="M766">
        <v>2345</v>
      </c>
      <c r="N766">
        <v>10407</v>
      </c>
      <c r="O766">
        <v>6948</v>
      </c>
      <c r="AF766">
        <v>2788</v>
      </c>
      <c r="AH766">
        <v>0</v>
      </c>
      <c r="AI766">
        <v>921</v>
      </c>
      <c r="AJ766">
        <v>19309</v>
      </c>
    </row>
    <row r="767" spans="1:36" hidden="1" x14ac:dyDescent="0.25">
      <c r="A767" t="s">
        <v>458</v>
      </c>
      <c r="B767" t="s">
        <v>319</v>
      </c>
      <c r="C767">
        <v>18850</v>
      </c>
      <c r="D767">
        <v>2509</v>
      </c>
      <c r="E767">
        <v>2229</v>
      </c>
      <c r="F767">
        <v>9267</v>
      </c>
      <c r="G767">
        <v>4691</v>
      </c>
      <c r="H767">
        <v>10352</v>
      </c>
      <c r="I767">
        <v>4344</v>
      </c>
      <c r="J767">
        <v>29202</v>
      </c>
      <c r="K767">
        <v>19114</v>
      </c>
      <c r="L767">
        <v>9218</v>
      </c>
      <c r="M767">
        <v>2324</v>
      </c>
      <c r="N767">
        <v>10088</v>
      </c>
      <c r="O767">
        <v>6948</v>
      </c>
      <c r="AF767">
        <v>3782</v>
      </c>
      <c r="AH767">
        <v>0</v>
      </c>
      <c r="AI767">
        <v>904</v>
      </c>
      <c r="AJ767">
        <v>19114</v>
      </c>
    </row>
    <row r="768" spans="1:36" hidden="1" x14ac:dyDescent="0.25">
      <c r="A768" t="s">
        <v>459</v>
      </c>
      <c r="B768" t="s">
        <v>319</v>
      </c>
      <c r="C768">
        <v>17558</v>
      </c>
      <c r="D768">
        <v>2479</v>
      </c>
      <c r="E768">
        <v>2216</v>
      </c>
      <c r="F768">
        <v>9062</v>
      </c>
      <c r="G768">
        <v>3692</v>
      </c>
      <c r="H768">
        <v>10321</v>
      </c>
      <c r="I768">
        <v>4403</v>
      </c>
      <c r="J768">
        <v>27880</v>
      </c>
      <c r="K768">
        <v>17945</v>
      </c>
      <c r="L768">
        <v>8734</v>
      </c>
      <c r="M768">
        <v>2406</v>
      </c>
      <c r="N768">
        <v>9935</v>
      </c>
      <c r="O768">
        <v>6508</v>
      </c>
      <c r="AF768">
        <v>3762</v>
      </c>
      <c r="AH768">
        <v>0</v>
      </c>
      <c r="AI768">
        <v>885</v>
      </c>
      <c r="AJ768">
        <v>17945</v>
      </c>
    </row>
    <row r="769" spans="1:36" hidden="1" x14ac:dyDescent="0.25">
      <c r="A769" t="s">
        <v>460</v>
      </c>
      <c r="B769" t="s">
        <v>319</v>
      </c>
      <c r="C769">
        <v>18027</v>
      </c>
      <c r="D769">
        <v>2563</v>
      </c>
      <c r="E769">
        <v>2031</v>
      </c>
      <c r="F769">
        <v>8662</v>
      </c>
      <c r="G769">
        <v>4626</v>
      </c>
      <c r="H769">
        <v>9704</v>
      </c>
      <c r="I769">
        <v>4522</v>
      </c>
      <c r="J769">
        <v>27730</v>
      </c>
      <c r="K769">
        <v>18061</v>
      </c>
      <c r="L769">
        <v>8713</v>
      </c>
      <c r="M769">
        <v>2468</v>
      </c>
      <c r="N769">
        <v>9669</v>
      </c>
      <c r="O769">
        <v>6508</v>
      </c>
      <c r="AF769">
        <v>2611</v>
      </c>
      <c r="AH769">
        <v>0</v>
      </c>
      <c r="AI769">
        <v>849</v>
      </c>
      <c r="AJ769">
        <v>18061</v>
      </c>
    </row>
    <row r="770" spans="1:36" hidden="1" x14ac:dyDescent="0.25">
      <c r="A770" t="s">
        <v>461</v>
      </c>
      <c r="B770" t="s">
        <v>319</v>
      </c>
      <c r="C770">
        <v>15612</v>
      </c>
      <c r="D770">
        <v>1373</v>
      </c>
      <c r="E770">
        <v>1838</v>
      </c>
      <c r="F770">
        <v>8336</v>
      </c>
      <c r="G770">
        <v>3917</v>
      </c>
      <c r="H770">
        <v>9604</v>
      </c>
      <c r="I770">
        <v>4230</v>
      </c>
      <c r="J770">
        <v>25216</v>
      </c>
      <c r="K770">
        <v>15640</v>
      </c>
      <c r="L770">
        <v>8218</v>
      </c>
      <c r="M770">
        <v>2990</v>
      </c>
      <c r="N770">
        <v>9576</v>
      </c>
      <c r="O770">
        <v>6508</v>
      </c>
      <c r="AF770">
        <v>1019</v>
      </c>
      <c r="AH770">
        <v>0</v>
      </c>
      <c r="AI770">
        <v>898</v>
      </c>
      <c r="AJ770">
        <v>15640</v>
      </c>
    </row>
    <row r="771" spans="1:36" hidden="1" x14ac:dyDescent="0.25">
      <c r="A771" t="s">
        <v>462</v>
      </c>
      <c r="B771" t="s">
        <v>319</v>
      </c>
      <c r="C771">
        <v>14979</v>
      </c>
      <c r="D771">
        <v>2402</v>
      </c>
      <c r="E771">
        <v>1675</v>
      </c>
      <c r="F771">
        <v>7835</v>
      </c>
      <c r="G771">
        <v>2967</v>
      </c>
      <c r="H771">
        <v>8554</v>
      </c>
      <c r="I771">
        <v>4483</v>
      </c>
      <c r="J771">
        <v>23534</v>
      </c>
      <c r="K771">
        <v>14067</v>
      </c>
      <c r="L771">
        <v>6912</v>
      </c>
      <c r="M771">
        <v>3166</v>
      </c>
      <c r="N771">
        <v>9466</v>
      </c>
      <c r="O771">
        <v>6508</v>
      </c>
      <c r="AF771">
        <v>873</v>
      </c>
      <c r="AH771">
        <v>0</v>
      </c>
      <c r="AI771">
        <v>917</v>
      </c>
      <c r="AJ771">
        <v>14067</v>
      </c>
    </row>
    <row r="772" spans="1:36" hidden="1" x14ac:dyDescent="0.25">
      <c r="A772" t="s">
        <v>454</v>
      </c>
      <c r="B772" t="s">
        <v>322</v>
      </c>
      <c r="C772">
        <v>7751</v>
      </c>
      <c r="D772">
        <v>238</v>
      </c>
      <c r="E772">
        <v>2068</v>
      </c>
      <c r="F772">
        <v>1582</v>
      </c>
      <c r="G772">
        <v>3618</v>
      </c>
      <c r="H772">
        <v>4054</v>
      </c>
      <c r="I772">
        <v>3380</v>
      </c>
      <c r="J772">
        <v>11806</v>
      </c>
      <c r="K772">
        <v>3239</v>
      </c>
      <c r="L772">
        <v>2157</v>
      </c>
      <c r="M772">
        <v>102</v>
      </c>
      <c r="N772">
        <v>8567</v>
      </c>
      <c r="O772">
        <v>1870</v>
      </c>
      <c r="AF772">
        <v>92</v>
      </c>
      <c r="AH772">
        <v>0</v>
      </c>
      <c r="AI772">
        <v>242</v>
      </c>
      <c r="AJ772">
        <v>3239</v>
      </c>
    </row>
    <row r="773" spans="1:36" hidden="1" x14ac:dyDescent="0.25">
      <c r="A773" t="s">
        <v>455</v>
      </c>
      <c r="B773" t="s">
        <v>322</v>
      </c>
      <c r="C773">
        <v>8303</v>
      </c>
      <c r="D773">
        <v>360</v>
      </c>
      <c r="E773">
        <v>1645</v>
      </c>
      <c r="F773">
        <v>2129</v>
      </c>
      <c r="G773">
        <v>3925</v>
      </c>
      <c r="H773">
        <v>4063</v>
      </c>
      <c r="I773">
        <v>3131</v>
      </c>
      <c r="J773">
        <v>12366</v>
      </c>
      <c r="K773">
        <v>3902</v>
      </c>
      <c r="L773">
        <v>2546</v>
      </c>
      <c r="M773">
        <v>123</v>
      </c>
      <c r="N773">
        <v>8464</v>
      </c>
      <c r="O773">
        <v>1834</v>
      </c>
      <c r="AF773">
        <v>93</v>
      </c>
      <c r="AH773">
        <v>0</v>
      </c>
      <c r="AI773">
        <v>223</v>
      </c>
      <c r="AJ773">
        <v>3902</v>
      </c>
    </row>
    <row r="774" spans="1:36" hidden="1" x14ac:dyDescent="0.25">
      <c r="A774" t="s">
        <v>456</v>
      </c>
      <c r="B774" t="s">
        <v>322</v>
      </c>
      <c r="C774">
        <v>8251</v>
      </c>
      <c r="D774">
        <v>186</v>
      </c>
      <c r="E774">
        <v>1778</v>
      </c>
      <c r="F774">
        <v>2009</v>
      </c>
      <c r="G774">
        <v>4064</v>
      </c>
      <c r="H774">
        <v>4055</v>
      </c>
      <c r="I774">
        <v>2861</v>
      </c>
      <c r="J774">
        <v>12306</v>
      </c>
      <c r="K774">
        <v>4061</v>
      </c>
      <c r="L774">
        <v>2694</v>
      </c>
      <c r="M774">
        <v>117</v>
      </c>
      <c r="N774">
        <v>8245</v>
      </c>
      <c r="O774">
        <v>1834</v>
      </c>
      <c r="AF774">
        <v>96</v>
      </c>
      <c r="AH774">
        <v>0</v>
      </c>
      <c r="AI774">
        <v>194</v>
      </c>
      <c r="AJ774">
        <v>4061</v>
      </c>
    </row>
    <row r="775" spans="1:36" hidden="1" x14ac:dyDescent="0.25">
      <c r="A775" t="s">
        <v>457</v>
      </c>
      <c r="B775" t="s">
        <v>322</v>
      </c>
      <c r="C775">
        <v>7713</v>
      </c>
      <c r="D775">
        <v>848</v>
      </c>
      <c r="E775">
        <v>1270</v>
      </c>
      <c r="F775">
        <v>2073</v>
      </c>
      <c r="G775">
        <v>3317</v>
      </c>
      <c r="H775">
        <v>3952</v>
      </c>
      <c r="I775">
        <v>2844</v>
      </c>
      <c r="J775">
        <v>11665</v>
      </c>
      <c r="K775">
        <v>3775</v>
      </c>
      <c r="L775">
        <v>2658</v>
      </c>
      <c r="M775">
        <v>128</v>
      </c>
      <c r="N775">
        <v>7890</v>
      </c>
      <c r="O775">
        <v>1834</v>
      </c>
      <c r="AF775">
        <v>89</v>
      </c>
      <c r="AH775">
        <v>0</v>
      </c>
      <c r="AI775">
        <v>178</v>
      </c>
      <c r="AJ775">
        <v>3775</v>
      </c>
    </row>
    <row r="776" spans="1:36" hidden="1" x14ac:dyDescent="0.25">
      <c r="A776" t="s">
        <v>458</v>
      </c>
      <c r="B776" t="s">
        <v>322</v>
      </c>
      <c r="C776">
        <v>7638</v>
      </c>
      <c r="D776">
        <v>554</v>
      </c>
      <c r="E776">
        <v>1767</v>
      </c>
      <c r="F776">
        <v>2432</v>
      </c>
      <c r="G776">
        <v>2713</v>
      </c>
      <c r="H776">
        <v>3942</v>
      </c>
      <c r="I776">
        <v>2823</v>
      </c>
      <c r="J776">
        <v>11580</v>
      </c>
      <c r="K776">
        <v>3884</v>
      </c>
      <c r="L776">
        <v>2214</v>
      </c>
      <c r="M776">
        <v>175</v>
      </c>
      <c r="N776">
        <v>7696</v>
      </c>
      <c r="O776">
        <v>1834</v>
      </c>
      <c r="AF776">
        <v>93</v>
      </c>
      <c r="AH776">
        <v>0</v>
      </c>
      <c r="AI776">
        <v>171</v>
      </c>
      <c r="AJ776">
        <v>3884</v>
      </c>
    </row>
    <row r="777" spans="1:36" hidden="1" x14ac:dyDescent="0.25">
      <c r="A777" t="s">
        <v>459</v>
      </c>
      <c r="B777" t="s">
        <v>322</v>
      </c>
      <c r="C777">
        <v>8190</v>
      </c>
      <c r="D777">
        <v>480</v>
      </c>
      <c r="E777">
        <v>1757</v>
      </c>
      <c r="F777">
        <v>2943</v>
      </c>
      <c r="G777">
        <v>2806</v>
      </c>
      <c r="H777">
        <v>3717</v>
      </c>
      <c r="I777">
        <v>2453</v>
      </c>
      <c r="J777">
        <v>11907</v>
      </c>
      <c r="K777">
        <v>4044</v>
      </c>
      <c r="L777">
        <v>2493</v>
      </c>
      <c r="M777">
        <v>178</v>
      </c>
      <c r="N777">
        <v>7863</v>
      </c>
      <c r="O777">
        <v>1834</v>
      </c>
      <c r="AF777">
        <v>92</v>
      </c>
      <c r="AH777">
        <v>0</v>
      </c>
      <c r="AI777">
        <v>161</v>
      </c>
      <c r="AJ777">
        <v>4044</v>
      </c>
    </row>
    <row r="778" spans="1:36" hidden="1" x14ac:dyDescent="0.25">
      <c r="A778" t="s">
        <v>460</v>
      </c>
      <c r="B778" t="s">
        <v>322</v>
      </c>
      <c r="C778">
        <v>8024</v>
      </c>
      <c r="D778">
        <v>53</v>
      </c>
      <c r="E778">
        <v>1659</v>
      </c>
      <c r="F778">
        <v>3210</v>
      </c>
      <c r="G778">
        <v>2908</v>
      </c>
      <c r="H778">
        <v>3513</v>
      </c>
      <c r="I778">
        <v>2137</v>
      </c>
      <c r="J778">
        <v>11536</v>
      </c>
      <c r="K778">
        <v>4133</v>
      </c>
      <c r="L778">
        <v>2547</v>
      </c>
      <c r="M778">
        <v>151</v>
      </c>
      <c r="N778">
        <v>7404</v>
      </c>
      <c r="O778">
        <v>1834</v>
      </c>
      <c r="AF778">
        <v>112</v>
      </c>
      <c r="AH778">
        <v>0</v>
      </c>
      <c r="AI778">
        <v>151</v>
      </c>
      <c r="AJ778">
        <v>4133</v>
      </c>
    </row>
    <row r="779" spans="1:36" hidden="1" x14ac:dyDescent="0.25">
      <c r="A779" t="s">
        <v>461</v>
      </c>
      <c r="B779" t="s">
        <v>322</v>
      </c>
      <c r="C779">
        <v>6812</v>
      </c>
      <c r="D779">
        <v>139</v>
      </c>
      <c r="E779">
        <v>1264</v>
      </c>
      <c r="F779">
        <v>2789</v>
      </c>
      <c r="G779">
        <v>2429</v>
      </c>
      <c r="H779">
        <v>3471</v>
      </c>
      <c r="I779">
        <v>2061</v>
      </c>
      <c r="J779">
        <v>10283</v>
      </c>
      <c r="K779">
        <v>3846</v>
      </c>
      <c r="L779">
        <v>2621</v>
      </c>
      <c r="M779">
        <v>156</v>
      </c>
      <c r="N779">
        <v>6437</v>
      </c>
      <c r="O779">
        <v>1834</v>
      </c>
      <c r="AF779">
        <v>165</v>
      </c>
      <c r="AH779">
        <v>0</v>
      </c>
      <c r="AI779">
        <v>108</v>
      </c>
      <c r="AJ779">
        <v>3846</v>
      </c>
    </row>
    <row r="780" spans="1:36" hidden="1" x14ac:dyDescent="0.25">
      <c r="A780" t="s">
        <v>462</v>
      </c>
      <c r="B780" t="s">
        <v>322</v>
      </c>
      <c r="C780">
        <v>5542</v>
      </c>
      <c r="D780">
        <v>195</v>
      </c>
      <c r="E780">
        <v>1272</v>
      </c>
      <c r="F780">
        <v>2134</v>
      </c>
      <c r="G780">
        <v>1790</v>
      </c>
      <c r="H780">
        <v>3192</v>
      </c>
      <c r="I780">
        <v>2070</v>
      </c>
      <c r="J780">
        <v>8734</v>
      </c>
      <c r="K780">
        <v>2852</v>
      </c>
      <c r="L780">
        <v>1723</v>
      </c>
      <c r="M780">
        <v>168</v>
      </c>
      <c r="N780">
        <v>5882</v>
      </c>
      <c r="O780">
        <v>1834</v>
      </c>
      <c r="AF780">
        <v>162</v>
      </c>
      <c r="AH780">
        <v>0</v>
      </c>
      <c r="AI780">
        <v>105</v>
      </c>
      <c r="AJ780">
        <v>2852</v>
      </c>
    </row>
    <row r="781" spans="1:36" hidden="1" x14ac:dyDescent="0.25">
      <c r="A781" t="s">
        <v>463</v>
      </c>
      <c r="B781" t="s">
        <v>322</v>
      </c>
      <c r="C781">
        <v>5064</v>
      </c>
      <c r="D781">
        <v>141</v>
      </c>
      <c r="E781">
        <v>1229</v>
      </c>
      <c r="F781">
        <v>1748</v>
      </c>
      <c r="G781">
        <v>1795</v>
      </c>
      <c r="H781">
        <v>3047</v>
      </c>
      <c r="I781">
        <v>2082</v>
      </c>
      <c r="J781">
        <v>8112</v>
      </c>
      <c r="K781">
        <v>2383</v>
      </c>
      <c r="L781">
        <v>1368</v>
      </c>
      <c r="M781">
        <v>168</v>
      </c>
      <c r="N781">
        <v>5729</v>
      </c>
      <c r="O781">
        <v>1834</v>
      </c>
      <c r="AF781">
        <v>124</v>
      </c>
      <c r="AH781">
        <v>0</v>
      </c>
      <c r="AI781">
        <v>36</v>
      </c>
      <c r="AJ781">
        <v>2383</v>
      </c>
    </row>
    <row r="782" spans="1:36" hidden="1" x14ac:dyDescent="0.25">
      <c r="A782" t="s">
        <v>454</v>
      </c>
      <c r="B782" t="s">
        <v>325</v>
      </c>
      <c r="C782">
        <v>12960</v>
      </c>
      <c r="D782">
        <v>896</v>
      </c>
      <c r="E782">
        <v>810</v>
      </c>
      <c r="F782">
        <v>217</v>
      </c>
      <c r="G782">
        <v>10941</v>
      </c>
      <c r="H782">
        <v>1470</v>
      </c>
      <c r="I782">
        <v>883</v>
      </c>
      <c r="J782">
        <v>14430</v>
      </c>
      <c r="K782">
        <v>4623</v>
      </c>
      <c r="L782">
        <v>2384</v>
      </c>
      <c r="M782">
        <v>0</v>
      </c>
      <c r="N782">
        <v>9807</v>
      </c>
      <c r="O782">
        <v>3282</v>
      </c>
      <c r="AF782">
        <v>232</v>
      </c>
      <c r="AH782">
        <v>0</v>
      </c>
      <c r="AI782">
        <v>0</v>
      </c>
      <c r="AJ782">
        <v>4623</v>
      </c>
    </row>
    <row r="783" spans="1:36" hidden="1" x14ac:dyDescent="0.25">
      <c r="A783" t="s">
        <v>455</v>
      </c>
      <c r="B783" t="s">
        <v>325</v>
      </c>
      <c r="C783">
        <v>11616</v>
      </c>
      <c r="D783">
        <v>485</v>
      </c>
      <c r="E783">
        <v>990</v>
      </c>
      <c r="F783">
        <v>341</v>
      </c>
      <c r="G783">
        <v>9709</v>
      </c>
      <c r="H783">
        <v>1439</v>
      </c>
      <c r="I783">
        <v>878</v>
      </c>
      <c r="J783">
        <v>13055</v>
      </c>
      <c r="K783">
        <v>3618</v>
      </c>
      <c r="L783">
        <v>1714</v>
      </c>
      <c r="M783">
        <v>0</v>
      </c>
      <c r="N783">
        <v>9437</v>
      </c>
      <c r="O783">
        <v>3282</v>
      </c>
      <c r="AF783">
        <v>141</v>
      </c>
      <c r="AH783">
        <v>0</v>
      </c>
      <c r="AI783">
        <v>0</v>
      </c>
      <c r="AJ783">
        <v>3618</v>
      </c>
    </row>
    <row r="784" spans="1:36" hidden="1" x14ac:dyDescent="0.25">
      <c r="A784" t="s">
        <v>456</v>
      </c>
      <c r="B784" t="s">
        <v>325</v>
      </c>
      <c r="C784">
        <v>12083</v>
      </c>
      <c r="D784">
        <v>499</v>
      </c>
      <c r="E784">
        <v>1000</v>
      </c>
      <c r="F784">
        <v>383</v>
      </c>
      <c r="G784">
        <v>10127</v>
      </c>
      <c r="H784">
        <v>1410</v>
      </c>
      <c r="I784">
        <v>878</v>
      </c>
      <c r="J784">
        <v>13493</v>
      </c>
      <c r="K784">
        <v>4299</v>
      </c>
      <c r="L784">
        <v>2246</v>
      </c>
      <c r="M784">
        <v>0</v>
      </c>
      <c r="N784">
        <v>9194</v>
      </c>
      <c r="O784">
        <v>3282</v>
      </c>
      <c r="AF784">
        <v>322</v>
      </c>
      <c r="AH784">
        <v>0</v>
      </c>
      <c r="AI784">
        <v>0</v>
      </c>
      <c r="AJ784">
        <v>4299</v>
      </c>
    </row>
    <row r="785" spans="1:36" hidden="1" x14ac:dyDescent="0.25">
      <c r="A785" t="s">
        <v>457</v>
      </c>
      <c r="B785" t="s">
        <v>325</v>
      </c>
      <c r="C785">
        <v>11432</v>
      </c>
      <c r="D785">
        <v>550</v>
      </c>
      <c r="E785">
        <v>720</v>
      </c>
      <c r="F785">
        <v>318</v>
      </c>
      <c r="G785">
        <v>9767</v>
      </c>
      <c r="H785">
        <v>1399</v>
      </c>
      <c r="I785">
        <v>885</v>
      </c>
      <c r="J785">
        <v>12831</v>
      </c>
      <c r="K785">
        <v>3638</v>
      </c>
      <c r="L785">
        <v>1675</v>
      </c>
      <c r="M785">
        <v>0</v>
      </c>
      <c r="N785">
        <v>9193</v>
      </c>
      <c r="O785">
        <v>3282</v>
      </c>
      <c r="AF785">
        <v>73</v>
      </c>
      <c r="AH785">
        <v>0</v>
      </c>
      <c r="AI785">
        <v>0</v>
      </c>
      <c r="AJ785">
        <v>3638</v>
      </c>
    </row>
    <row r="786" spans="1:36" hidden="1" x14ac:dyDescent="0.25">
      <c r="A786" t="s">
        <v>458</v>
      </c>
      <c r="B786" t="s">
        <v>325</v>
      </c>
      <c r="C786">
        <v>11958</v>
      </c>
      <c r="D786">
        <v>880</v>
      </c>
      <c r="E786">
        <v>200</v>
      </c>
      <c r="F786">
        <v>293</v>
      </c>
      <c r="G786">
        <v>10506</v>
      </c>
      <c r="H786">
        <v>1363</v>
      </c>
      <c r="I786">
        <v>882</v>
      </c>
      <c r="J786">
        <v>13321</v>
      </c>
      <c r="K786">
        <v>4733</v>
      </c>
      <c r="L786">
        <v>2683</v>
      </c>
      <c r="M786">
        <v>0</v>
      </c>
      <c r="N786">
        <v>8588</v>
      </c>
      <c r="O786">
        <v>2462</v>
      </c>
      <c r="AF786">
        <v>85</v>
      </c>
      <c r="AH786">
        <v>0</v>
      </c>
      <c r="AI786">
        <v>0</v>
      </c>
      <c r="AJ786">
        <v>4733</v>
      </c>
    </row>
    <row r="787" spans="1:36" hidden="1" x14ac:dyDescent="0.25">
      <c r="A787" t="s">
        <v>459</v>
      </c>
      <c r="B787" t="s">
        <v>325</v>
      </c>
      <c r="C787">
        <v>11158</v>
      </c>
      <c r="D787">
        <v>1175</v>
      </c>
      <c r="E787">
        <v>400</v>
      </c>
      <c r="F787">
        <v>220</v>
      </c>
      <c r="G787">
        <v>9287</v>
      </c>
      <c r="H787">
        <v>1305</v>
      </c>
      <c r="I787">
        <v>884</v>
      </c>
      <c r="J787">
        <v>12463</v>
      </c>
      <c r="K787">
        <v>4145</v>
      </c>
      <c r="L787">
        <v>1746</v>
      </c>
      <c r="M787">
        <v>0</v>
      </c>
      <c r="N787">
        <v>8318</v>
      </c>
      <c r="O787">
        <v>2462</v>
      </c>
      <c r="AF787">
        <v>96</v>
      </c>
      <c r="AH787">
        <v>0</v>
      </c>
      <c r="AI787">
        <v>0</v>
      </c>
      <c r="AJ787">
        <v>4145</v>
      </c>
    </row>
    <row r="788" spans="1:36" hidden="1" x14ac:dyDescent="0.25">
      <c r="A788" t="s">
        <v>460</v>
      </c>
      <c r="B788" t="s">
        <v>325</v>
      </c>
      <c r="C788">
        <v>9707</v>
      </c>
      <c r="D788">
        <v>1309</v>
      </c>
      <c r="E788">
        <v>200</v>
      </c>
      <c r="F788">
        <v>171</v>
      </c>
      <c r="G788">
        <v>7959</v>
      </c>
      <c r="H788">
        <v>1312</v>
      </c>
      <c r="I788">
        <v>889</v>
      </c>
      <c r="J788">
        <v>11019</v>
      </c>
      <c r="K788">
        <v>2990</v>
      </c>
      <c r="L788">
        <v>877</v>
      </c>
      <c r="M788">
        <v>0</v>
      </c>
      <c r="N788">
        <v>8030</v>
      </c>
      <c r="O788">
        <v>2426</v>
      </c>
      <c r="AF788">
        <v>238</v>
      </c>
      <c r="AH788">
        <v>0</v>
      </c>
      <c r="AI788">
        <v>0</v>
      </c>
      <c r="AJ788">
        <v>2990</v>
      </c>
    </row>
    <row r="789" spans="1:36" hidden="1" x14ac:dyDescent="0.25">
      <c r="A789" t="s">
        <v>461</v>
      </c>
      <c r="B789" t="s">
        <v>325</v>
      </c>
      <c r="C789">
        <v>10093</v>
      </c>
      <c r="D789">
        <v>2451</v>
      </c>
      <c r="E789">
        <v>0</v>
      </c>
      <c r="F789">
        <v>131</v>
      </c>
      <c r="G789">
        <v>7448</v>
      </c>
      <c r="H789">
        <v>1317</v>
      </c>
      <c r="I789">
        <v>894</v>
      </c>
      <c r="J789">
        <v>11410</v>
      </c>
      <c r="K789">
        <v>3402</v>
      </c>
      <c r="L789">
        <v>1831</v>
      </c>
      <c r="M789">
        <v>0</v>
      </c>
      <c r="N789">
        <v>8008</v>
      </c>
      <c r="O789">
        <v>2426</v>
      </c>
      <c r="AF789">
        <v>91</v>
      </c>
      <c r="AH789">
        <v>0</v>
      </c>
      <c r="AI789">
        <v>0</v>
      </c>
      <c r="AJ789">
        <v>3402</v>
      </c>
    </row>
    <row r="790" spans="1:36" hidden="1" x14ac:dyDescent="0.25">
      <c r="A790" t="s">
        <v>462</v>
      </c>
      <c r="B790" t="s">
        <v>325</v>
      </c>
      <c r="C790">
        <v>9220</v>
      </c>
      <c r="D790">
        <v>358</v>
      </c>
      <c r="E790">
        <v>0</v>
      </c>
      <c r="F790">
        <v>110</v>
      </c>
      <c r="G790">
        <v>8687</v>
      </c>
      <c r="H790">
        <v>1327</v>
      </c>
      <c r="I790">
        <v>910</v>
      </c>
      <c r="J790">
        <v>10547</v>
      </c>
      <c r="K790">
        <v>4530</v>
      </c>
      <c r="L790">
        <v>2722</v>
      </c>
      <c r="M790">
        <v>0</v>
      </c>
      <c r="N790">
        <v>6017</v>
      </c>
      <c r="O790">
        <v>2276</v>
      </c>
      <c r="AF790">
        <v>82</v>
      </c>
      <c r="AH790">
        <v>0</v>
      </c>
      <c r="AI790">
        <v>0</v>
      </c>
      <c r="AJ790">
        <v>4530</v>
      </c>
    </row>
    <row r="791" spans="1:36" hidden="1" x14ac:dyDescent="0.25">
      <c r="A791" t="s">
        <v>463</v>
      </c>
      <c r="B791" t="s">
        <v>325</v>
      </c>
      <c r="C791">
        <v>7887</v>
      </c>
      <c r="D791">
        <v>192</v>
      </c>
      <c r="E791">
        <v>0</v>
      </c>
      <c r="F791">
        <v>131</v>
      </c>
      <c r="G791">
        <v>7510</v>
      </c>
      <c r="H791">
        <v>1282</v>
      </c>
      <c r="I791">
        <v>908</v>
      </c>
      <c r="J791">
        <v>9169</v>
      </c>
      <c r="K791">
        <v>3610</v>
      </c>
      <c r="L791">
        <v>2419</v>
      </c>
      <c r="M791">
        <v>0</v>
      </c>
      <c r="N791">
        <v>5559</v>
      </c>
      <c r="O791">
        <v>2276</v>
      </c>
      <c r="AF791">
        <v>101</v>
      </c>
      <c r="AH791">
        <v>0</v>
      </c>
      <c r="AI791">
        <v>0</v>
      </c>
      <c r="AJ791">
        <v>3610</v>
      </c>
    </row>
    <row r="792" spans="1:36" hidden="1" x14ac:dyDescent="0.25">
      <c r="A792" t="s">
        <v>454</v>
      </c>
      <c r="B792" t="s">
        <v>331</v>
      </c>
      <c r="C792">
        <v>1163</v>
      </c>
      <c r="D792">
        <v>163</v>
      </c>
      <c r="E792">
        <v>899</v>
      </c>
      <c r="F792">
        <v>96</v>
      </c>
      <c r="G792">
        <v>0</v>
      </c>
      <c r="H792">
        <v>540</v>
      </c>
      <c r="I792">
        <v>356</v>
      </c>
      <c r="J792">
        <v>1703</v>
      </c>
      <c r="K792">
        <v>364</v>
      </c>
      <c r="L792">
        <v>0</v>
      </c>
      <c r="M792">
        <v>0</v>
      </c>
      <c r="N792">
        <v>1339</v>
      </c>
      <c r="O792">
        <v>1016</v>
      </c>
      <c r="AF792">
        <v>221</v>
      </c>
      <c r="AH792">
        <v>0</v>
      </c>
      <c r="AI792">
        <v>0</v>
      </c>
      <c r="AJ792">
        <v>364</v>
      </c>
    </row>
    <row r="793" spans="1:36" hidden="1" x14ac:dyDescent="0.25">
      <c r="A793" t="s">
        <v>455</v>
      </c>
      <c r="B793" t="s">
        <v>331</v>
      </c>
      <c r="C793">
        <v>1079</v>
      </c>
      <c r="D793">
        <v>74</v>
      </c>
      <c r="E793">
        <v>889</v>
      </c>
      <c r="F793">
        <v>113</v>
      </c>
      <c r="G793">
        <v>0</v>
      </c>
      <c r="H793">
        <v>523</v>
      </c>
      <c r="I793">
        <v>364</v>
      </c>
      <c r="J793">
        <v>1602</v>
      </c>
      <c r="K793">
        <v>184</v>
      </c>
      <c r="L793">
        <v>0</v>
      </c>
      <c r="M793">
        <v>0</v>
      </c>
      <c r="N793">
        <v>1418</v>
      </c>
      <c r="O793">
        <v>1016</v>
      </c>
      <c r="AF793">
        <v>33</v>
      </c>
      <c r="AH793">
        <v>0</v>
      </c>
      <c r="AI793">
        <v>0</v>
      </c>
      <c r="AJ793">
        <v>184</v>
      </c>
    </row>
    <row r="794" spans="1:36" hidden="1" x14ac:dyDescent="0.25">
      <c r="A794" t="s">
        <v>456</v>
      </c>
      <c r="B794" t="s">
        <v>331</v>
      </c>
      <c r="C794">
        <v>1271</v>
      </c>
      <c r="D794">
        <v>199</v>
      </c>
      <c r="E794">
        <v>969</v>
      </c>
      <c r="F794">
        <v>97</v>
      </c>
      <c r="G794">
        <v>0</v>
      </c>
      <c r="H794">
        <v>534</v>
      </c>
      <c r="I794">
        <v>373</v>
      </c>
      <c r="J794">
        <v>1804</v>
      </c>
      <c r="K794">
        <v>514</v>
      </c>
      <c r="L794">
        <v>0</v>
      </c>
      <c r="M794">
        <v>0</v>
      </c>
      <c r="N794">
        <v>1290</v>
      </c>
      <c r="O794">
        <v>1016</v>
      </c>
      <c r="AF794">
        <v>362</v>
      </c>
      <c r="AH794">
        <v>0</v>
      </c>
      <c r="AI794">
        <v>0</v>
      </c>
      <c r="AJ794">
        <v>514</v>
      </c>
    </row>
    <row r="795" spans="1:36" hidden="1" x14ac:dyDescent="0.25">
      <c r="A795" t="s">
        <v>457</v>
      </c>
      <c r="B795" t="s">
        <v>331</v>
      </c>
      <c r="C795">
        <v>1136</v>
      </c>
      <c r="D795">
        <v>82</v>
      </c>
      <c r="E795">
        <v>974</v>
      </c>
      <c r="F795">
        <v>75</v>
      </c>
      <c r="G795">
        <v>0</v>
      </c>
      <c r="H795">
        <v>544</v>
      </c>
      <c r="I795">
        <v>382</v>
      </c>
      <c r="J795">
        <v>1680</v>
      </c>
      <c r="K795">
        <v>121</v>
      </c>
      <c r="L795">
        <v>0</v>
      </c>
      <c r="M795">
        <v>0</v>
      </c>
      <c r="N795">
        <v>1560</v>
      </c>
      <c r="O795">
        <v>1016</v>
      </c>
      <c r="AF795">
        <v>33</v>
      </c>
      <c r="AH795">
        <v>0</v>
      </c>
      <c r="AI795">
        <v>0</v>
      </c>
      <c r="AJ795">
        <v>121</v>
      </c>
    </row>
    <row r="796" spans="1:36" hidden="1" x14ac:dyDescent="0.25">
      <c r="A796" t="s">
        <v>458</v>
      </c>
      <c r="B796" t="s">
        <v>331</v>
      </c>
      <c r="C796">
        <v>1000</v>
      </c>
      <c r="D796">
        <v>51</v>
      </c>
      <c r="E796">
        <v>860</v>
      </c>
      <c r="F796">
        <v>85</v>
      </c>
      <c r="G796">
        <v>0</v>
      </c>
      <c r="H796">
        <v>555</v>
      </c>
      <c r="I796">
        <v>391</v>
      </c>
      <c r="J796">
        <v>1556</v>
      </c>
      <c r="K796">
        <v>122</v>
      </c>
      <c r="L796">
        <v>0</v>
      </c>
      <c r="M796">
        <v>0</v>
      </c>
      <c r="N796">
        <v>1434</v>
      </c>
      <c r="O796">
        <v>1011</v>
      </c>
      <c r="AF796">
        <v>33</v>
      </c>
      <c r="AH796">
        <v>0</v>
      </c>
      <c r="AI796">
        <v>0</v>
      </c>
      <c r="AJ796">
        <v>122</v>
      </c>
    </row>
    <row r="797" spans="1:36" hidden="1" x14ac:dyDescent="0.25">
      <c r="A797" t="s">
        <v>459</v>
      </c>
      <c r="B797" t="s">
        <v>331</v>
      </c>
      <c r="C797">
        <v>1135</v>
      </c>
      <c r="D797">
        <v>62</v>
      </c>
      <c r="E797">
        <v>840</v>
      </c>
      <c r="F797">
        <v>229</v>
      </c>
      <c r="G797">
        <v>0</v>
      </c>
      <c r="H797">
        <v>558</v>
      </c>
      <c r="I797">
        <v>397</v>
      </c>
      <c r="J797">
        <v>1693</v>
      </c>
      <c r="K797">
        <v>164</v>
      </c>
      <c r="L797">
        <v>0</v>
      </c>
      <c r="M797">
        <v>0</v>
      </c>
      <c r="N797">
        <v>1529</v>
      </c>
      <c r="O797">
        <v>1011</v>
      </c>
      <c r="AF797">
        <v>31</v>
      </c>
      <c r="AH797">
        <v>0</v>
      </c>
      <c r="AI797">
        <v>0</v>
      </c>
      <c r="AJ797">
        <v>164</v>
      </c>
    </row>
    <row r="798" spans="1:36" hidden="1" x14ac:dyDescent="0.25">
      <c r="A798" t="s">
        <v>460</v>
      </c>
      <c r="B798" t="s">
        <v>331</v>
      </c>
      <c r="C798">
        <v>990</v>
      </c>
      <c r="D798">
        <v>48</v>
      </c>
      <c r="E798">
        <v>684</v>
      </c>
      <c r="F798">
        <v>254</v>
      </c>
      <c r="G798">
        <v>0</v>
      </c>
      <c r="H798">
        <v>547</v>
      </c>
      <c r="I798">
        <v>395</v>
      </c>
      <c r="J798">
        <v>1537</v>
      </c>
      <c r="K798">
        <v>156</v>
      </c>
      <c r="L798">
        <v>0</v>
      </c>
      <c r="M798">
        <v>0</v>
      </c>
      <c r="N798">
        <v>1381</v>
      </c>
      <c r="O798">
        <v>579</v>
      </c>
      <c r="AF798">
        <v>37</v>
      </c>
      <c r="AH798">
        <v>0</v>
      </c>
      <c r="AI798">
        <v>0</v>
      </c>
      <c r="AJ798">
        <v>156</v>
      </c>
    </row>
    <row r="799" spans="1:36" hidden="1" x14ac:dyDescent="0.25">
      <c r="A799" t="s">
        <v>461</v>
      </c>
      <c r="B799" t="s">
        <v>331</v>
      </c>
      <c r="C799">
        <v>1002</v>
      </c>
      <c r="D799">
        <v>50</v>
      </c>
      <c r="E799">
        <v>639</v>
      </c>
      <c r="F799">
        <v>310</v>
      </c>
      <c r="G799">
        <v>0</v>
      </c>
      <c r="H799">
        <v>557</v>
      </c>
      <c r="I799">
        <v>403</v>
      </c>
      <c r="J799">
        <v>1559</v>
      </c>
      <c r="K799">
        <v>122</v>
      </c>
      <c r="L799">
        <v>0</v>
      </c>
      <c r="M799">
        <v>0</v>
      </c>
      <c r="N799">
        <v>1437</v>
      </c>
      <c r="O799">
        <v>579</v>
      </c>
      <c r="AF799">
        <v>34</v>
      </c>
      <c r="AH799">
        <v>0</v>
      </c>
      <c r="AI799">
        <v>0</v>
      </c>
      <c r="AJ799">
        <v>122</v>
      </c>
    </row>
    <row r="800" spans="1:36" hidden="1" x14ac:dyDescent="0.25">
      <c r="A800" t="s">
        <v>462</v>
      </c>
      <c r="B800" t="s">
        <v>331</v>
      </c>
      <c r="C800">
        <v>852</v>
      </c>
      <c r="D800">
        <v>58</v>
      </c>
      <c r="E800">
        <v>480</v>
      </c>
      <c r="F800">
        <v>312</v>
      </c>
      <c r="G800">
        <v>0</v>
      </c>
      <c r="H800">
        <v>564</v>
      </c>
      <c r="I800">
        <v>412</v>
      </c>
      <c r="J800">
        <v>1416</v>
      </c>
      <c r="K800">
        <v>166</v>
      </c>
      <c r="L800">
        <v>0</v>
      </c>
      <c r="M800">
        <v>0</v>
      </c>
      <c r="N800">
        <v>1250</v>
      </c>
      <c r="O800">
        <v>579</v>
      </c>
      <c r="AF800">
        <v>46</v>
      </c>
      <c r="AH800">
        <v>0</v>
      </c>
      <c r="AI800">
        <v>0</v>
      </c>
      <c r="AJ800">
        <v>166</v>
      </c>
    </row>
    <row r="801" spans="1:36" hidden="1" x14ac:dyDescent="0.25">
      <c r="A801" t="s">
        <v>463</v>
      </c>
      <c r="B801" t="s">
        <v>331</v>
      </c>
      <c r="C801">
        <v>665</v>
      </c>
      <c r="D801">
        <v>34</v>
      </c>
      <c r="E801">
        <v>405</v>
      </c>
      <c r="F801">
        <v>224</v>
      </c>
      <c r="G801">
        <v>0</v>
      </c>
      <c r="H801">
        <v>576</v>
      </c>
      <c r="I801">
        <v>422</v>
      </c>
      <c r="J801">
        <v>1241</v>
      </c>
      <c r="K801">
        <v>132</v>
      </c>
      <c r="L801">
        <v>0</v>
      </c>
      <c r="M801">
        <v>0</v>
      </c>
      <c r="N801">
        <v>1109</v>
      </c>
      <c r="O801">
        <v>579</v>
      </c>
      <c r="AF801">
        <v>28</v>
      </c>
      <c r="AH801">
        <v>0</v>
      </c>
      <c r="AI801">
        <v>0</v>
      </c>
      <c r="AJ801">
        <v>132</v>
      </c>
    </row>
    <row r="802" spans="1:36" hidden="1" x14ac:dyDescent="0.25">
      <c r="A802" t="s">
        <v>454</v>
      </c>
      <c r="B802" t="s">
        <v>334</v>
      </c>
      <c r="C802">
        <v>6842</v>
      </c>
      <c r="D802">
        <v>1450</v>
      </c>
      <c r="E802">
        <v>0</v>
      </c>
      <c r="F802">
        <v>2221</v>
      </c>
      <c r="G802">
        <v>3003</v>
      </c>
      <c r="H802">
        <v>659</v>
      </c>
      <c r="I802">
        <v>131</v>
      </c>
      <c r="J802">
        <v>7501</v>
      </c>
      <c r="K802">
        <v>4874</v>
      </c>
      <c r="L802">
        <v>2321</v>
      </c>
      <c r="M802">
        <v>6</v>
      </c>
      <c r="N802">
        <v>2627</v>
      </c>
      <c r="O802">
        <v>1672</v>
      </c>
      <c r="AF802">
        <v>527</v>
      </c>
      <c r="AH802">
        <v>0</v>
      </c>
      <c r="AI802">
        <v>32</v>
      </c>
      <c r="AJ802">
        <v>4874</v>
      </c>
    </row>
    <row r="803" spans="1:36" hidden="1" x14ac:dyDescent="0.25">
      <c r="A803" t="s">
        <v>455</v>
      </c>
      <c r="B803" t="s">
        <v>334</v>
      </c>
      <c r="C803">
        <v>6484</v>
      </c>
      <c r="D803">
        <v>1562</v>
      </c>
      <c r="E803">
        <v>0</v>
      </c>
      <c r="F803">
        <v>2541</v>
      </c>
      <c r="G803">
        <v>2249</v>
      </c>
      <c r="H803">
        <v>519</v>
      </c>
      <c r="I803">
        <v>111</v>
      </c>
      <c r="J803">
        <v>7003</v>
      </c>
      <c r="K803">
        <v>4347</v>
      </c>
      <c r="L803">
        <v>2022</v>
      </c>
      <c r="M803">
        <v>10</v>
      </c>
      <c r="N803">
        <v>2656</v>
      </c>
      <c r="O803">
        <v>1632</v>
      </c>
      <c r="AF803">
        <v>463</v>
      </c>
      <c r="AH803">
        <v>0</v>
      </c>
      <c r="AI803">
        <v>24</v>
      </c>
      <c r="AJ803">
        <v>4347</v>
      </c>
    </row>
    <row r="804" spans="1:36" hidden="1" x14ac:dyDescent="0.25">
      <c r="A804" t="s">
        <v>456</v>
      </c>
      <c r="B804" t="s">
        <v>334</v>
      </c>
      <c r="C804">
        <v>6023</v>
      </c>
      <c r="D804">
        <v>963</v>
      </c>
      <c r="E804">
        <v>0</v>
      </c>
      <c r="F804">
        <v>2356</v>
      </c>
      <c r="G804">
        <v>2593</v>
      </c>
      <c r="H804">
        <v>536</v>
      </c>
      <c r="I804">
        <v>108</v>
      </c>
      <c r="J804">
        <v>6560</v>
      </c>
      <c r="K804">
        <v>4006</v>
      </c>
      <c r="L804">
        <v>2121</v>
      </c>
      <c r="M804">
        <v>10</v>
      </c>
      <c r="N804">
        <v>2553</v>
      </c>
      <c r="O804">
        <v>1632</v>
      </c>
      <c r="AF804">
        <v>196</v>
      </c>
      <c r="AH804">
        <v>0</v>
      </c>
      <c r="AI804">
        <v>23</v>
      </c>
      <c r="AJ804">
        <v>4006</v>
      </c>
    </row>
    <row r="805" spans="1:36" hidden="1" x14ac:dyDescent="0.25">
      <c r="A805" t="s">
        <v>457</v>
      </c>
      <c r="B805" t="s">
        <v>334</v>
      </c>
      <c r="C805">
        <v>5379</v>
      </c>
      <c r="D805">
        <v>129</v>
      </c>
      <c r="E805">
        <v>0</v>
      </c>
      <c r="F805">
        <v>2086</v>
      </c>
      <c r="G805">
        <v>3033</v>
      </c>
      <c r="H805">
        <v>537</v>
      </c>
      <c r="I805">
        <v>93</v>
      </c>
      <c r="J805">
        <v>5916</v>
      </c>
      <c r="K805">
        <v>3411</v>
      </c>
      <c r="L805">
        <v>1752</v>
      </c>
      <c r="M805">
        <v>24</v>
      </c>
      <c r="N805">
        <v>2505</v>
      </c>
      <c r="O805">
        <v>1632</v>
      </c>
      <c r="AF805">
        <v>133</v>
      </c>
      <c r="AH805">
        <v>0</v>
      </c>
      <c r="AI805">
        <v>31</v>
      </c>
      <c r="AJ805">
        <v>3411</v>
      </c>
    </row>
    <row r="806" spans="1:36" hidden="1" x14ac:dyDescent="0.25">
      <c r="A806" t="s">
        <v>458</v>
      </c>
      <c r="B806" t="s">
        <v>334</v>
      </c>
      <c r="C806">
        <v>5782</v>
      </c>
      <c r="D806">
        <v>828</v>
      </c>
      <c r="E806">
        <v>0</v>
      </c>
      <c r="F806">
        <v>1579</v>
      </c>
      <c r="G806">
        <v>3254</v>
      </c>
      <c r="H806">
        <v>573</v>
      </c>
      <c r="I806">
        <v>96</v>
      </c>
      <c r="J806">
        <v>6355</v>
      </c>
      <c r="K806">
        <v>3932</v>
      </c>
      <c r="L806">
        <v>1915</v>
      </c>
      <c r="M806">
        <v>41</v>
      </c>
      <c r="N806">
        <v>2423</v>
      </c>
      <c r="O806">
        <v>1632</v>
      </c>
      <c r="AF806">
        <v>287</v>
      </c>
      <c r="AH806">
        <v>0</v>
      </c>
      <c r="AI806">
        <v>29</v>
      </c>
      <c r="AJ806">
        <v>3932</v>
      </c>
    </row>
    <row r="807" spans="1:36" hidden="1" x14ac:dyDescent="0.25">
      <c r="A807" t="s">
        <v>459</v>
      </c>
      <c r="B807" t="s">
        <v>334</v>
      </c>
      <c r="C807">
        <v>6076</v>
      </c>
      <c r="D807">
        <v>987</v>
      </c>
      <c r="E807">
        <v>0</v>
      </c>
      <c r="F807">
        <v>2260</v>
      </c>
      <c r="G807">
        <v>2723</v>
      </c>
      <c r="H807">
        <v>534</v>
      </c>
      <c r="I807">
        <v>94</v>
      </c>
      <c r="J807">
        <v>6610</v>
      </c>
      <c r="K807">
        <v>4369</v>
      </c>
      <c r="L807">
        <v>2372</v>
      </c>
      <c r="M807">
        <v>0</v>
      </c>
      <c r="N807">
        <v>2241</v>
      </c>
      <c r="O807">
        <v>1632</v>
      </c>
      <c r="AF807">
        <v>167</v>
      </c>
      <c r="AH807">
        <v>0</v>
      </c>
      <c r="AI807">
        <v>2</v>
      </c>
      <c r="AJ807">
        <v>4369</v>
      </c>
    </row>
    <row r="808" spans="1:36" hidden="1" x14ac:dyDescent="0.25">
      <c r="A808" t="s">
        <v>460</v>
      </c>
      <c r="B808" t="s">
        <v>334</v>
      </c>
      <c r="C808">
        <v>5853</v>
      </c>
      <c r="D808">
        <v>156</v>
      </c>
      <c r="E808">
        <v>0</v>
      </c>
      <c r="F808">
        <v>2138</v>
      </c>
      <c r="G808">
        <v>3397</v>
      </c>
      <c r="H808">
        <v>284</v>
      </c>
      <c r="I808">
        <v>93</v>
      </c>
      <c r="J808">
        <v>6137</v>
      </c>
      <c r="K808">
        <v>4076</v>
      </c>
      <c r="L808">
        <v>1243</v>
      </c>
      <c r="M808">
        <v>0</v>
      </c>
      <c r="N808">
        <v>2060</v>
      </c>
      <c r="O808">
        <v>908</v>
      </c>
      <c r="AF808">
        <v>461</v>
      </c>
      <c r="AH808">
        <v>0</v>
      </c>
      <c r="AI808">
        <v>2</v>
      </c>
      <c r="AJ808">
        <v>4076</v>
      </c>
    </row>
    <row r="809" spans="1:36" hidden="1" x14ac:dyDescent="0.25">
      <c r="A809" t="s">
        <v>461</v>
      </c>
      <c r="B809" t="s">
        <v>334</v>
      </c>
      <c r="C809">
        <v>6381</v>
      </c>
      <c r="D809">
        <v>537</v>
      </c>
      <c r="E809">
        <v>0</v>
      </c>
      <c r="F809">
        <v>2173</v>
      </c>
      <c r="G809">
        <v>3512</v>
      </c>
      <c r="H809">
        <v>289</v>
      </c>
      <c r="I809">
        <v>93</v>
      </c>
      <c r="J809">
        <v>6669</v>
      </c>
      <c r="K809">
        <v>4674</v>
      </c>
      <c r="L809">
        <v>1979</v>
      </c>
      <c r="M809">
        <v>0</v>
      </c>
      <c r="N809">
        <v>1995</v>
      </c>
      <c r="O809">
        <v>888</v>
      </c>
      <c r="AF809">
        <v>6</v>
      </c>
      <c r="AH809">
        <v>0</v>
      </c>
      <c r="AI809">
        <v>2</v>
      </c>
      <c r="AJ809">
        <v>4674</v>
      </c>
    </row>
    <row r="810" spans="1:36" hidden="1" x14ac:dyDescent="0.25">
      <c r="A810" t="s">
        <v>462</v>
      </c>
      <c r="B810" t="s">
        <v>334</v>
      </c>
      <c r="C810">
        <v>6259</v>
      </c>
      <c r="D810">
        <v>1494</v>
      </c>
      <c r="E810">
        <v>0</v>
      </c>
      <c r="F810">
        <v>1834</v>
      </c>
      <c r="G810">
        <v>2843</v>
      </c>
      <c r="H810">
        <v>289</v>
      </c>
      <c r="I810">
        <v>94</v>
      </c>
      <c r="J810">
        <v>6548</v>
      </c>
      <c r="K810">
        <v>4764</v>
      </c>
      <c r="L810">
        <v>1117</v>
      </c>
      <c r="M810">
        <v>0</v>
      </c>
      <c r="N810">
        <v>1784</v>
      </c>
      <c r="O810">
        <v>886</v>
      </c>
      <c r="AF810">
        <v>17</v>
      </c>
      <c r="AH810">
        <v>0</v>
      </c>
      <c r="AI810">
        <v>2</v>
      </c>
      <c r="AJ810">
        <v>4764</v>
      </c>
    </row>
    <row r="811" spans="1:36" hidden="1" x14ac:dyDescent="0.25">
      <c r="A811" t="s">
        <v>463</v>
      </c>
      <c r="B811" t="s">
        <v>334</v>
      </c>
      <c r="C811">
        <v>3544</v>
      </c>
      <c r="D811">
        <v>570</v>
      </c>
      <c r="E811">
        <v>0</v>
      </c>
      <c r="F811">
        <v>2009</v>
      </c>
      <c r="G811">
        <v>935</v>
      </c>
      <c r="H811">
        <v>216</v>
      </c>
      <c r="I811">
        <v>84</v>
      </c>
      <c r="J811">
        <v>3761</v>
      </c>
      <c r="K811">
        <v>2303</v>
      </c>
      <c r="L811">
        <v>1067</v>
      </c>
      <c r="M811">
        <v>0</v>
      </c>
      <c r="N811">
        <v>1457</v>
      </c>
      <c r="O811">
        <v>886</v>
      </c>
      <c r="AF811">
        <v>22</v>
      </c>
      <c r="AH811">
        <v>0</v>
      </c>
      <c r="AI811">
        <v>2</v>
      </c>
      <c r="AJ811">
        <v>2303</v>
      </c>
    </row>
    <row r="812" spans="1:36" hidden="1" x14ac:dyDescent="0.25">
      <c r="A812" t="s">
        <v>454</v>
      </c>
      <c r="B812" t="s">
        <v>337</v>
      </c>
      <c r="C812">
        <v>11415</v>
      </c>
      <c r="D812">
        <v>961</v>
      </c>
      <c r="E812">
        <v>1194</v>
      </c>
      <c r="F812">
        <v>394</v>
      </c>
      <c r="G812">
        <v>8427</v>
      </c>
      <c r="H812">
        <v>1683</v>
      </c>
      <c r="I812">
        <v>1308</v>
      </c>
      <c r="J812">
        <v>13098</v>
      </c>
      <c r="K812">
        <v>11379</v>
      </c>
      <c r="L812">
        <v>8108</v>
      </c>
      <c r="M812">
        <v>0</v>
      </c>
      <c r="N812">
        <v>1719</v>
      </c>
      <c r="O812">
        <v>1362</v>
      </c>
      <c r="AF812">
        <v>113</v>
      </c>
      <c r="AH812">
        <v>0</v>
      </c>
      <c r="AI812">
        <v>120</v>
      </c>
      <c r="AJ812">
        <v>11379</v>
      </c>
    </row>
    <row r="813" spans="1:36" hidden="1" x14ac:dyDescent="0.25">
      <c r="A813" t="s">
        <v>455</v>
      </c>
      <c r="B813" t="s">
        <v>337</v>
      </c>
      <c r="C813">
        <v>10057</v>
      </c>
      <c r="D813">
        <v>541</v>
      </c>
      <c r="E813">
        <v>1037</v>
      </c>
      <c r="F813">
        <v>734</v>
      </c>
      <c r="G813">
        <v>7290</v>
      </c>
      <c r="H813">
        <v>1664</v>
      </c>
      <c r="I813">
        <v>1264</v>
      </c>
      <c r="J813">
        <v>11720</v>
      </c>
      <c r="K813">
        <v>9925</v>
      </c>
      <c r="L813">
        <v>5646</v>
      </c>
      <c r="M813">
        <v>0</v>
      </c>
      <c r="N813">
        <v>1795</v>
      </c>
      <c r="O813">
        <v>1362</v>
      </c>
      <c r="AF813">
        <v>295</v>
      </c>
      <c r="AH813">
        <v>0</v>
      </c>
      <c r="AI813">
        <v>93</v>
      </c>
      <c r="AJ813">
        <v>9925</v>
      </c>
    </row>
    <row r="814" spans="1:36" hidden="1" x14ac:dyDescent="0.25">
      <c r="A814" t="s">
        <v>456</v>
      </c>
      <c r="B814" t="s">
        <v>337</v>
      </c>
      <c r="C814">
        <v>7688</v>
      </c>
      <c r="D814">
        <v>382</v>
      </c>
      <c r="E814">
        <v>342</v>
      </c>
      <c r="F814">
        <v>512</v>
      </c>
      <c r="G814">
        <v>6065</v>
      </c>
      <c r="H814">
        <v>1491</v>
      </c>
      <c r="I814">
        <v>978</v>
      </c>
      <c r="J814">
        <v>9178</v>
      </c>
      <c r="K814">
        <v>7401</v>
      </c>
      <c r="L814">
        <v>4217</v>
      </c>
      <c r="M814">
        <v>0</v>
      </c>
      <c r="N814">
        <v>1777</v>
      </c>
      <c r="O814">
        <v>1362</v>
      </c>
      <c r="AF814">
        <v>68</v>
      </c>
      <c r="AH814">
        <v>0</v>
      </c>
      <c r="AI814">
        <v>52</v>
      </c>
      <c r="AJ814">
        <v>7401</v>
      </c>
    </row>
    <row r="815" spans="1:36" hidden="1" x14ac:dyDescent="0.25">
      <c r="A815" t="s">
        <v>457</v>
      </c>
      <c r="B815" t="s">
        <v>337</v>
      </c>
      <c r="C815">
        <v>8156</v>
      </c>
      <c r="D815">
        <v>687</v>
      </c>
      <c r="E815">
        <v>235</v>
      </c>
      <c r="F815">
        <v>541</v>
      </c>
      <c r="G815">
        <v>6303</v>
      </c>
      <c r="H815">
        <v>1285</v>
      </c>
      <c r="I815">
        <v>920</v>
      </c>
      <c r="J815">
        <v>9440</v>
      </c>
      <c r="K815">
        <v>7389</v>
      </c>
      <c r="L815">
        <v>4898</v>
      </c>
      <c r="M815">
        <v>0</v>
      </c>
      <c r="N815">
        <v>2051</v>
      </c>
      <c r="O815">
        <v>1185</v>
      </c>
      <c r="AF815">
        <v>61</v>
      </c>
      <c r="AH815">
        <v>0</v>
      </c>
      <c r="AI815">
        <v>48</v>
      </c>
      <c r="AJ815">
        <v>7389</v>
      </c>
    </row>
    <row r="816" spans="1:36" hidden="1" x14ac:dyDescent="0.25">
      <c r="A816" t="s">
        <v>458</v>
      </c>
      <c r="B816" t="s">
        <v>337</v>
      </c>
      <c r="C816">
        <v>9422</v>
      </c>
      <c r="D816">
        <v>746</v>
      </c>
      <c r="E816">
        <v>1119</v>
      </c>
      <c r="F816">
        <v>606</v>
      </c>
      <c r="G816">
        <v>6521</v>
      </c>
      <c r="H816">
        <v>1042</v>
      </c>
      <c r="I816">
        <v>256</v>
      </c>
      <c r="J816">
        <v>10464</v>
      </c>
      <c r="K816">
        <v>8415</v>
      </c>
      <c r="L816">
        <v>5363</v>
      </c>
      <c r="M816">
        <v>0</v>
      </c>
      <c r="N816">
        <v>2049</v>
      </c>
      <c r="O816">
        <v>1185</v>
      </c>
      <c r="AF816">
        <v>112</v>
      </c>
      <c r="AH816">
        <v>0</v>
      </c>
      <c r="AI816">
        <v>41</v>
      </c>
      <c r="AJ816">
        <v>8415</v>
      </c>
    </row>
    <row r="817" spans="1:36" hidden="1" x14ac:dyDescent="0.25">
      <c r="A817" t="s">
        <v>459</v>
      </c>
      <c r="B817" t="s">
        <v>337</v>
      </c>
      <c r="C817">
        <v>9050</v>
      </c>
      <c r="D817">
        <v>408</v>
      </c>
      <c r="E817">
        <v>1904</v>
      </c>
      <c r="F817">
        <v>924</v>
      </c>
      <c r="G817">
        <v>5458</v>
      </c>
      <c r="H817">
        <v>876</v>
      </c>
      <c r="I817">
        <v>173</v>
      </c>
      <c r="J817">
        <v>9926</v>
      </c>
      <c r="K817">
        <v>7985</v>
      </c>
      <c r="L817">
        <v>4901</v>
      </c>
      <c r="M817">
        <v>0</v>
      </c>
      <c r="N817">
        <v>1941</v>
      </c>
      <c r="O817">
        <v>1185</v>
      </c>
      <c r="AF817">
        <v>123</v>
      </c>
      <c r="AH817">
        <v>0</v>
      </c>
      <c r="AI817">
        <v>23</v>
      </c>
      <c r="AJ817">
        <v>7985</v>
      </c>
    </row>
    <row r="818" spans="1:36" hidden="1" x14ac:dyDescent="0.25">
      <c r="A818" t="s">
        <v>460</v>
      </c>
      <c r="B818" t="s">
        <v>337</v>
      </c>
      <c r="C818">
        <v>9299</v>
      </c>
      <c r="D818">
        <v>444</v>
      </c>
      <c r="E818">
        <v>1947</v>
      </c>
      <c r="F818">
        <v>1484</v>
      </c>
      <c r="G818">
        <v>5115</v>
      </c>
      <c r="H818">
        <v>719</v>
      </c>
      <c r="I818">
        <v>171</v>
      </c>
      <c r="J818">
        <v>10018</v>
      </c>
      <c r="K818">
        <v>8162</v>
      </c>
      <c r="L818">
        <v>5283</v>
      </c>
      <c r="M818">
        <v>0</v>
      </c>
      <c r="N818">
        <v>1856</v>
      </c>
      <c r="O818">
        <v>1185</v>
      </c>
      <c r="AF818">
        <v>173</v>
      </c>
      <c r="AH818">
        <v>0</v>
      </c>
      <c r="AI818">
        <v>22</v>
      </c>
      <c r="AJ818">
        <v>8162</v>
      </c>
    </row>
    <row r="819" spans="1:36" hidden="1" x14ac:dyDescent="0.25">
      <c r="A819" t="s">
        <v>461</v>
      </c>
      <c r="B819" t="s">
        <v>337</v>
      </c>
      <c r="C819">
        <v>10151</v>
      </c>
      <c r="D819">
        <v>919</v>
      </c>
      <c r="E819">
        <v>1612</v>
      </c>
      <c r="F819">
        <v>2215</v>
      </c>
      <c r="G819">
        <v>5115</v>
      </c>
      <c r="H819">
        <v>632</v>
      </c>
      <c r="I819">
        <v>171</v>
      </c>
      <c r="J819">
        <v>10783</v>
      </c>
      <c r="K819">
        <v>8934</v>
      </c>
      <c r="L819">
        <v>6007</v>
      </c>
      <c r="M819">
        <v>0</v>
      </c>
      <c r="N819">
        <v>1849</v>
      </c>
      <c r="O819">
        <v>790</v>
      </c>
      <c r="AF819">
        <v>161</v>
      </c>
      <c r="AH819">
        <v>0</v>
      </c>
      <c r="AI819">
        <v>22</v>
      </c>
      <c r="AJ819">
        <v>8934</v>
      </c>
    </row>
    <row r="820" spans="1:36" hidden="1" x14ac:dyDescent="0.25">
      <c r="A820" t="s">
        <v>462</v>
      </c>
      <c r="B820" t="s">
        <v>337</v>
      </c>
      <c r="C820">
        <v>10177</v>
      </c>
      <c r="D820">
        <v>1105</v>
      </c>
      <c r="E820">
        <v>1821</v>
      </c>
      <c r="F820">
        <v>1985</v>
      </c>
      <c r="G820">
        <v>4928</v>
      </c>
      <c r="H820">
        <v>564</v>
      </c>
      <c r="I820">
        <v>172</v>
      </c>
      <c r="J820">
        <v>10741</v>
      </c>
      <c r="K820">
        <v>9062</v>
      </c>
      <c r="L820">
        <v>6047</v>
      </c>
      <c r="M820">
        <v>0</v>
      </c>
      <c r="N820">
        <v>1679</v>
      </c>
      <c r="O820">
        <v>790</v>
      </c>
      <c r="AF820">
        <v>85</v>
      </c>
      <c r="AH820">
        <v>0</v>
      </c>
      <c r="AI820">
        <v>17</v>
      </c>
      <c r="AJ820">
        <v>9062</v>
      </c>
    </row>
    <row r="821" spans="1:36" hidden="1" x14ac:dyDescent="0.25">
      <c r="A821" t="s">
        <v>463</v>
      </c>
      <c r="B821" t="s">
        <v>337</v>
      </c>
      <c r="C821">
        <v>7961</v>
      </c>
      <c r="D821">
        <v>349</v>
      </c>
      <c r="E821">
        <v>1738</v>
      </c>
      <c r="F821">
        <v>2870</v>
      </c>
      <c r="G821">
        <v>2834</v>
      </c>
      <c r="H821">
        <v>538</v>
      </c>
      <c r="I821">
        <v>59</v>
      </c>
      <c r="J821">
        <v>8499</v>
      </c>
      <c r="K821">
        <v>7155</v>
      </c>
      <c r="L821">
        <v>5153</v>
      </c>
      <c r="M821">
        <v>0</v>
      </c>
      <c r="N821">
        <v>1344</v>
      </c>
      <c r="O821">
        <v>790</v>
      </c>
      <c r="AF821">
        <v>99</v>
      </c>
      <c r="AH821">
        <v>0</v>
      </c>
      <c r="AI821">
        <v>17</v>
      </c>
      <c r="AJ821">
        <v>7155</v>
      </c>
    </row>
    <row r="822" spans="1:36" hidden="1" x14ac:dyDescent="0.25">
      <c r="A822" t="s">
        <v>454</v>
      </c>
      <c r="B822" t="s">
        <v>340</v>
      </c>
      <c r="C822">
        <v>6954</v>
      </c>
      <c r="D822">
        <v>2256</v>
      </c>
      <c r="E822">
        <v>1278</v>
      </c>
      <c r="F822">
        <v>2340</v>
      </c>
      <c r="G822">
        <v>1000</v>
      </c>
      <c r="H822">
        <v>14696</v>
      </c>
      <c r="I822">
        <v>13115</v>
      </c>
      <c r="J822">
        <v>21650</v>
      </c>
      <c r="K822">
        <v>6756</v>
      </c>
      <c r="L822">
        <v>553</v>
      </c>
      <c r="M822">
        <v>2788</v>
      </c>
      <c r="N822">
        <v>14894</v>
      </c>
      <c r="O822">
        <v>5563</v>
      </c>
      <c r="AF822">
        <v>392</v>
      </c>
      <c r="AH822">
        <v>0</v>
      </c>
      <c r="AI822">
        <v>237</v>
      </c>
      <c r="AJ822">
        <v>6756</v>
      </c>
    </row>
    <row r="823" spans="1:36" hidden="1" x14ac:dyDescent="0.25">
      <c r="A823" t="s">
        <v>455</v>
      </c>
      <c r="B823" t="s">
        <v>340</v>
      </c>
      <c r="C823">
        <v>6675</v>
      </c>
      <c r="D823">
        <v>2236</v>
      </c>
      <c r="E823">
        <v>910</v>
      </c>
      <c r="F823">
        <v>2514</v>
      </c>
      <c r="G823">
        <v>920</v>
      </c>
      <c r="H823">
        <v>14824</v>
      </c>
      <c r="I823">
        <v>13288</v>
      </c>
      <c r="J823">
        <v>21499</v>
      </c>
      <c r="K823">
        <v>6689</v>
      </c>
      <c r="L823">
        <v>666</v>
      </c>
      <c r="M823">
        <v>2864</v>
      </c>
      <c r="N823">
        <v>14810</v>
      </c>
      <c r="O823">
        <v>5563</v>
      </c>
      <c r="AF823">
        <v>369</v>
      </c>
      <c r="AH823">
        <v>0</v>
      </c>
      <c r="AI823">
        <v>230</v>
      </c>
      <c r="AJ823">
        <v>6689</v>
      </c>
    </row>
    <row r="824" spans="1:36" hidden="1" x14ac:dyDescent="0.25">
      <c r="A824" t="s">
        <v>456</v>
      </c>
      <c r="B824" t="s">
        <v>340</v>
      </c>
      <c r="C824">
        <v>6105</v>
      </c>
      <c r="D824">
        <v>1759</v>
      </c>
      <c r="E824">
        <v>888</v>
      </c>
      <c r="F824">
        <v>2485</v>
      </c>
      <c r="G824">
        <v>907</v>
      </c>
      <c r="H824">
        <v>14712</v>
      </c>
      <c r="I824">
        <v>13180</v>
      </c>
      <c r="J824">
        <v>20817</v>
      </c>
      <c r="K824">
        <v>6534</v>
      </c>
      <c r="L824">
        <v>697</v>
      </c>
      <c r="M824">
        <v>2858</v>
      </c>
      <c r="N824">
        <v>14283</v>
      </c>
      <c r="O824">
        <v>5563</v>
      </c>
      <c r="AF824">
        <v>347</v>
      </c>
      <c r="AH824">
        <v>0</v>
      </c>
      <c r="AI824">
        <v>231</v>
      </c>
      <c r="AJ824">
        <v>6534</v>
      </c>
    </row>
    <row r="825" spans="1:36" hidden="1" x14ac:dyDescent="0.25">
      <c r="A825" t="s">
        <v>457</v>
      </c>
      <c r="B825" t="s">
        <v>340</v>
      </c>
      <c r="C825">
        <v>5756</v>
      </c>
      <c r="D825">
        <v>1477</v>
      </c>
      <c r="E825">
        <v>923</v>
      </c>
      <c r="F825">
        <v>2421</v>
      </c>
      <c r="G825">
        <v>850</v>
      </c>
      <c r="H825">
        <v>14755</v>
      </c>
      <c r="I825">
        <v>13311</v>
      </c>
      <c r="J825">
        <v>20511</v>
      </c>
      <c r="K825">
        <v>6409</v>
      </c>
      <c r="L825">
        <v>767</v>
      </c>
      <c r="M825">
        <v>2920</v>
      </c>
      <c r="N825">
        <v>14102</v>
      </c>
      <c r="O825">
        <v>5563</v>
      </c>
      <c r="AF825">
        <v>317</v>
      </c>
      <c r="AH825">
        <v>0</v>
      </c>
      <c r="AI825">
        <v>228</v>
      </c>
      <c r="AJ825">
        <v>6409</v>
      </c>
    </row>
    <row r="826" spans="1:36" hidden="1" x14ac:dyDescent="0.25">
      <c r="A826" t="s">
        <v>458</v>
      </c>
      <c r="B826" t="s">
        <v>340</v>
      </c>
      <c r="C826">
        <v>5590</v>
      </c>
      <c r="D826">
        <v>1965</v>
      </c>
      <c r="E826">
        <v>421</v>
      </c>
      <c r="F826">
        <v>2224</v>
      </c>
      <c r="G826">
        <v>908</v>
      </c>
      <c r="H826">
        <v>15091</v>
      </c>
      <c r="I826">
        <v>13567</v>
      </c>
      <c r="J826">
        <v>20681</v>
      </c>
      <c r="K826">
        <v>6598</v>
      </c>
      <c r="L826">
        <v>835</v>
      </c>
      <c r="M826">
        <v>3000</v>
      </c>
      <c r="N826">
        <v>14083</v>
      </c>
      <c r="O826">
        <v>5563</v>
      </c>
      <c r="AF826">
        <v>318</v>
      </c>
      <c r="AH826">
        <v>0</v>
      </c>
      <c r="AI826">
        <v>229</v>
      </c>
      <c r="AJ826">
        <v>6598</v>
      </c>
    </row>
    <row r="827" spans="1:36" hidden="1" x14ac:dyDescent="0.25">
      <c r="A827" t="s">
        <v>459</v>
      </c>
      <c r="B827" t="s">
        <v>340</v>
      </c>
      <c r="C827">
        <v>5590</v>
      </c>
      <c r="D827">
        <v>1490</v>
      </c>
      <c r="E827">
        <v>824</v>
      </c>
      <c r="F827">
        <v>2241</v>
      </c>
      <c r="G827">
        <v>937</v>
      </c>
      <c r="H827">
        <v>15307</v>
      </c>
      <c r="I827">
        <v>13823</v>
      </c>
      <c r="J827">
        <v>20897</v>
      </c>
      <c r="K827">
        <v>6707</v>
      </c>
      <c r="L827">
        <v>789</v>
      </c>
      <c r="M827">
        <v>3113</v>
      </c>
      <c r="N827">
        <v>14190</v>
      </c>
      <c r="O827">
        <v>5563</v>
      </c>
      <c r="AF827">
        <v>329</v>
      </c>
      <c r="AH827">
        <v>0</v>
      </c>
      <c r="AI827">
        <v>226</v>
      </c>
      <c r="AJ827">
        <v>6707</v>
      </c>
    </row>
    <row r="828" spans="1:36" hidden="1" x14ac:dyDescent="0.25">
      <c r="A828" t="s">
        <v>460</v>
      </c>
      <c r="B828" t="s">
        <v>340</v>
      </c>
      <c r="C828">
        <v>5615</v>
      </c>
      <c r="D828">
        <v>1186</v>
      </c>
      <c r="E828">
        <v>1071</v>
      </c>
      <c r="F828">
        <v>2433</v>
      </c>
      <c r="G828">
        <v>849</v>
      </c>
      <c r="H828">
        <v>15172</v>
      </c>
      <c r="I828">
        <v>13756</v>
      </c>
      <c r="J828">
        <v>20787</v>
      </c>
      <c r="K828">
        <v>6858</v>
      </c>
      <c r="L828">
        <v>787</v>
      </c>
      <c r="M828">
        <v>3118</v>
      </c>
      <c r="N828">
        <v>13929</v>
      </c>
      <c r="O828">
        <v>5058</v>
      </c>
      <c r="AF828">
        <v>344</v>
      </c>
      <c r="AH828">
        <v>0</v>
      </c>
      <c r="AI828">
        <v>230</v>
      </c>
      <c r="AJ828">
        <v>6858</v>
      </c>
    </row>
    <row r="829" spans="1:36" hidden="1" x14ac:dyDescent="0.25">
      <c r="A829" t="s">
        <v>461</v>
      </c>
      <c r="B829" t="s">
        <v>340</v>
      </c>
      <c r="C829">
        <v>5326</v>
      </c>
      <c r="D829">
        <v>955</v>
      </c>
      <c r="E829">
        <v>1363</v>
      </c>
      <c r="F829">
        <v>2161</v>
      </c>
      <c r="G829">
        <v>753</v>
      </c>
      <c r="H829">
        <v>15183</v>
      </c>
      <c r="I829">
        <v>13670</v>
      </c>
      <c r="J829">
        <v>20509</v>
      </c>
      <c r="K829">
        <v>6716</v>
      </c>
      <c r="L829">
        <v>769</v>
      </c>
      <c r="M829">
        <v>3140</v>
      </c>
      <c r="N829">
        <v>13793</v>
      </c>
      <c r="O829">
        <v>4215</v>
      </c>
      <c r="AF829">
        <v>351</v>
      </c>
      <c r="AH829">
        <v>0</v>
      </c>
      <c r="AI829">
        <v>233</v>
      </c>
      <c r="AJ829">
        <v>6716</v>
      </c>
    </row>
    <row r="830" spans="1:36" hidden="1" x14ac:dyDescent="0.25">
      <c r="A830" t="s">
        <v>462</v>
      </c>
      <c r="B830" t="s">
        <v>340</v>
      </c>
      <c r="C830">
        <v>5401</v>
      </c>
      <c r="D830">
        <v>1136</v>
      </c>
      <c r="E830">
        <v>1539</v>
      </c>
      <c r="F830">
        <v>1939</v>
      </c>
      <c r="G830">
        <v>757</v>
      </c>
      <c r="H830">
        <v>15345</v>
      </c>
      <c r="I830">
        <v>12957</v>
      </c>
      <c r="J830">
        <v>20746</v>
      </c>
      <c r="K830">
        <v>6914</v>
      </c>
      <c r="L830">
        <v>748</v>
      </c>
      <c r="M830">
        <v>3206</v>
      </c>
      <c r="N830">
        <v>13831</v>
      </c>
      <c r="O830">
        <v>4215</v>
      </c>
      <c r="AF830">
        <v>367</v>
      </c>
      <c r="AH830">
        <v>0</v>
      </c>
      <c r="AI830">
        <v>240</v>
      </c>
      <c r="AJ830">
        <v>6914</v>
      </c>
    </row>
    <row r="831" spans="1:36" hidden="1" x14ac:dyDescent="0.25">
      <c r="A831" t="s">
        <v>463</v>
      </c>
      <c r="B831" t="s">
        <v>340</v>
      </c>
      <c r="C831">
        <v>5124</v>
      </c>
      <c r="D831">
        <v>778</v>
      </c>
      <c r="E831">
        <v>1463</v>
      </c>
      <c r="F831">
        <v>2095</v>
      </c>
      <c r="G831">
        <v>725</v>
      </c>
      <c r="H831">
        <v>15353</v>
      </c>
      <c r="I831">
        <v>12995</v>
      </c>
      <c r="J831">
        <v>20478</v>
      </c>
      <c r="K831">
        <v>6672</v>
      </c>
      <c r="L831">
        <v>673</v>
      </c>
      <c r="M831">
        <v>3315</v>
      </c>
      <c r="N831">
        <v>13806</v>
      </c>
      <c r="O831">
        <v>4215</v>
      </c>
      <c r="AF831">
        <v>361</v>
      </c>
      <c r="AH831">
        <v>0</v>
      </c>
      <c r="AI831">
        <v>241</v>
      </c>
      <c r="AJ831">
        <v>6672</v>
      </c>
    </row>
    <row r="832" spans="1:36" hidden="1" x14ac:dyDescent="0.25">
      <c r="A832" t="s">
        <v>454</v>
      </c>
      <c r="B832" t="s">
        <v>344</v>
      </c>
      <c r="C832">
        <v>1207</v>
      </c>
      <c r="D832">
        <v>106</v>
      </c>
      <c r="E832">
        <v>93</v>
      </c>
      <c r="F832">
        <v>297</v>
      </c>
      <c r="G832">
        <v>699</v>
      </c>
      <c r="H832">
        <v>1185</v>
      </c>
      <c r="I832">
        <v>936</v>
      </c>
      <c r="J832">
        <v>2393</v>
      </c>
      <c r="K832">
        <v>308</v>
      </c>
      <c r="L832">
        <v>49</v>
      </c>
      <c r="M832">
        <v>0</v>
      </c>
      <c r="N832">
        <v>2085</v>
      </c>
      <c r="O832">
        <v>700</v>
      </c>
      <c r="AF832">
        <v>21</v>
      </c>
      <c r="AH832">
        <v>0</v>
      </c>
      <c r="AI832">
        <v>0</v>
      </c>
      <c r="AJ832">
        <v>308</v>
      </c>
    </row>
    <row r="833" spans="1:36" hidden="1" x14ac:dyDescent="0.25">
      <c r="A833" t="s">
        <v>455</v>
      </c>
      <c r="B833" t="s">
        <v>344</v>
      </c>
      <c r="C833">
        <v>1303</v>
      </c>
      <c r="D833">
        <v>98</v>
      </c>
      <c r="E833">
        <v>103</v>
      </c>
      <c r="F833">
        <v>311</v>
      </c>
      <c r="G833">
        <v>771</v>
      </c>
      <c r="H833">
        <v>1184</v>
      </c>
      <c r="I833">
        <v>940</v>
      </c>
      <c r="J833">
        <v>2487</v>
      </c>
      <c r="K833">
        <v>475</v>
      </c>
      <c r="L833">
        <v>80</v>
      </c>
      <c r="M833">
        <v>0</v>
      </c>
      <c r="N833">
        <v>2012</v>
      </c>
      <c r="O833">
        <v>667</v>
      </c>
      <c r="AF833">
        <v>90</v>
      </c>
      <c r="AH833">
        <v>0</v>
      </c>
      <c r="AI833">
        <v>0</v>
      </c>
      <c r="AJ833">
        <v>475</v>
      </c>
    </row>
    <row r="834" spans="1:36" hidden="1" x14ac:dyDescent="0.25">
      <c r="A834" t="s">
        <v>456</v>
      </c>
      <c r="B834" t="s">
        <v>344</v>
      </c>
      <c r="C834">
        <v>1338</v>
      </c>
      <c r="D834">
        <v>67</v>
      </c>
      <c r="E834">
        <v>303</v>
      </c>
      <c r="F834">
        <v>295</v>
      </c>
      <c r="G834">
        <v>658</v>
      </c>
      <c r="H834">
        <v>1185</v>
      </c>
      <c r="I834">
        <v>480</v>
      </c>
      <c r="J834">
        <v>2523</v>
      </c>
      <c r="K834">
        <v>580</v>
      </c>
      <c r="L834">
        <v>180</v>
      </c>
      <c r="M834">
        <v>0</v>
      </c>
      <c r="N834">
        <v>1943</v>
      </c>
      <c r="O834">
        <v>667</v>
      </c>
      <c r="AF834">
        <v>89</v>
      </c>
      <c r="AH834">
        <v>0</v>
      </c>
      <c r="AI834">
        <v>0</v>
      </c>
      <c r="AJ834">
        <v>580</v>
      </c>
    </row>
    <row r="835" spans="1:36" hidden="1" x14ac:dyDescent="0.25">
      <c r="A835" t="s">
        <v>457</v>
      </c>
      <c r="B835" t="s">
        <v>344</v>
      </c>
      <c r="C835">
        <v>1193</v>
      </c>
      <c r="D835">
        <v>59</v>
      </c>
      <c r="E835">
        <v>293</v>
      </c>
      <c r="F835">
        <v>305</v>
      </c>
      <c r="G835">
        <v>530</v>
      </c>
      <c r="H835">
        <v>1174</v>
      </c>
      <c r="I835">
        <v>481</v>
      </c>
      <c r="J835">
        <v>2366</v>
      </c>
      <c r="K835">
        <v>394</v>
      </c>
      <c r="L835">
        <v>101</v>
      </c>
      <c r="M835">
        <v>0</v>
      </c>
      <c r="N835">
        <v>1972</v>
      </c>
      <c r="O835">
        <v>667</v>
      </c>
      <c r="AF835">
        <v>5</v>
      </c>
      <c r="AH835">
        <v>0</v>
      </c>
      <c r="AI835">
        <v>0</v>
      </c>
      <c r="AJ835">
        <v>394</v>
      </c>
    </row>
    <row r="836" spans="1:36" hidden="1" x14ac:dyDescent="0.25">
      <c r="A836" t="s">
        <v>458</v>
      </c>
      <c r="B836" t="s">
        <v>344</v>
      </c>
      <c r="C836">
        <v>1114</v>
      </c>
      <c r="D836">
        <v>179</v>
      </c>
      <c r="E836">
        <v>211</v>
      </c>
      <c r="F836">
        <v>282</v>
      </c>
      <c r="G836">
        <v>436</v>
      </c>
      <c r="H836">
        <v>1173</v>
      </c>
      <c r="I836">
        <v>489</v>
      </c>
      <c r="J836">
        <v>2288</v>
      </c>
      <c r="K836">
        <v>383</v>
      </c>
      <c r="L836">
        <v>95</v>
      </c>
      <c r="M836">
        <v>0</v>
      </c>
      <c r="N836">
        <v>1905</v>
      </c>
      <c r="O836">
        <v>667</v>
      </c>
      <c r="AF836">
        <v>5</v>
      </c>
      <c r="AH836">
        <v>0</v>
      </c>
      <c r="AI836">
        <v>0</v>
      </c>
      <c r="AJ836">
        <v>383</v>
      </c>
    </row>
    <row r="837" spans="1:36" hidden="1" x14ac:dyDescent="0.25">
      <c r="A837" t="s">
        <v>459</v>
      </c>
      <c r="B837" t="s">
        <v>344</v>
      </c>
      <c r="C837">
        <v>1011</v>
      </c>
      <c r="D837">
        <v>65</v>
      </c>
      <c r="E837">
        <v>251</v>
      </c>
      <c r="F837">
        <v>291</v>
      </c>
      <c r="G837">
        <v>400</v>
      </c>
      <c r="H837">
        <v>1178</v>
      </c>
      <c r="I837">
        <v>500</v>
      </c>
      <c r="J837">
        <v>2189</v>
      </c>
      <c r="K837">
        <v>363</v>
      </c>
      <c r="L837">
        <v>131</v>
      </c>
      <c r="M837">
        <v>0</v>
      </c>
      <c r="N837">
        <v>1826</v>
      </c>
      <c r="O837">
        <v>667</v>
      </c>
      <c r="AF837">
        <v>5</v>
      </c>
      <c r="AH837">
        <v>0</v>
      </c>
      <c r="AI837">
        <v>0</v>
      </c>
      <c r="AJ837">
        <v>363</v>
      </c>
    </row>
    <row r="838" spans="1:36" hidden="1" x14ac:dyDescent="0.25">
      <c r="A838" t="s">
        <v>460</v>
      </c>
      <c r="B838" t="s">
        <v>344</v>
      </c>
      <c r="C838">
        <v>936</v>
      </c>
      <c r="D838">
        <v>67</v>
      </c>
      <c r="E838">
        <v>176</v>
      </c>
      <c r="F838">
        <v>265</v>
      </c>
      <c r="G838">
        <v>424</v>
      </c>
      <c r="H838">
        <v>1161</v>
      </c>
      <c r="I838">
        <v>503</v>
      </c>
      <c r="J838">
        <v>2097</v>
      </c>
      <c r="K838">
        <v>327</v>
      </c>
      <c r="L838">
        <v>94</v>
      </c>
      <c r="M838">
        <v>0</v>
      </c>
      <c r="N838">
        <v>1770</v>
      </c>
      <c r="O838">
        <v>667</v>
      </c>
      <c r="AF838">
        <v>3</v>
      </c>
      <c r="AH838">
        <v>0</v>
      </c>
      <c r="AI838">
        <v>0</v>
      </c>
      <c r="AJ838">
        <v>327</v>
      </c>
    </row>
    <row r="839" spans="1:36" hidden="1" x14ac:dyDescent="0.25">
      <c r="A839" t="s">
        <v>461</v>
      </c>
      <c r="B839" t="s">
        <v>344</v>
      </c>
      <c r="C839">
        <v>1031</v>
      </c>
      <c r="D839">
        <v>249</v>
      </c>
      <c r="E839">
        <v>73</v>
      </c>
      <c r="F839">
        <v>248</v>
      </c>
      <c r="G839">
        <v>456</v>
      </c>
      <c r="H839">
        <v>1133</v>
      </c>
      <c r="I839">
        <v>511</v>
      </c>
      <c r="J839">
        <v>2164</v>
      </c>
      <c r="K839">
        <v>317</v>
      </c>
      <c r="L839">
        <v>156</v>
      </c>
      <c r="M839">
        <v>0</v>
      </c>
      <c r="N839">
        <v>1847</v>
      </c>
      <c r="O839">
        <v>667</v>
      </c>
      <c r="AF839">
        <v>3</v>
      </c>
      <c r="AH839">
        <v>0</v>
      </c>
      <c r="AI839">
        <v>0</v>
      </c>
      <c r="AJ839">
        <v>317</v>
      </c>
    </row>
    <row r="840" spans="1:36" hidden="1" x14ac:dyDescent="0.25">
      <c r="A840" t="s">
        <v>462</v>
      </c>
      <c r="B840" t="s">
        <v>344</v>
      </c>
      <c r="C840">
        <v>1176</v>
      </c>
      <c r="D840">
        <v>271</v>
      </c>
      <c r="E840">
        <v>112</v>
      </c>
      <c r="F840">
        <v>295</v>
      </c>
      <c r="G840">
        <v>492</v>
      </c>
      <c r="H840">
        <v>1118</v>
      </c>
      <c r="I840">
        <v>510</v>
      </c>
      <c r="J840">
        <v>2295</v>
      </c>
      <c r="K840">
        <v>500</v>
      </c>
      <c r="L840">
        <v>172</v>
      </c>
      <c r="M840">
        <v>92</v>
      </c>
      <c r="N840">
        <v>1794</v>
      </c>
      <c r="O840">
        <v>667</v>
      </c>
      <c r="AF840">
        <v>5</v>
      </c>
      <c r="AH840">
        <v>0</v>
      </c>
      <c r="AI840">
        <v>0</v>
      </c>
      <c r="AJ840">
        <v>500</v>
      </c>
    </row>
    <row r="841" spans="1:36" hidden="1" x14ac:dyDescent="0.25">
      <c r="A841" t="s">
        <v>463</v>
      </c>
      <c r="B841" t="s">
        <v>344</v>
      </c>
      <c r="C841">
        <v>1053</v>
      </c>
      <c r="D841">
        <v>63</v>
      </c>
      <c r="E841">
        <v>185</v>
      </c>
      <c r="F841">
        <v>331</v>
      </c>
      <c r="G841">
        <v>471</v>
      </c>
      <c r="H841">
        <v>1100</v>
      </c>
      <c r="I841">
        <v>523</v>
      </c>
      <c r="J841">
        <v>2153</v>
      </c>
      <c r="K841">
        <v>425</v>
      </c>
      <c r="L841">
        <v>141</v>
      </c>
      <c r="M841">
        <v>92</v>
      </c>
      <c r="N841">
        <v>1728</v>
      </c>
      <c r="O841">
        <v>667</v>
      </c>
      <c r="AF841">
        <v>5</v>
      </c>
      <c r="AH841">
        <v>0</v>
      </c>
      <c r="AI841">
        <v>0</v>
      </c>
      <c r="AJ841">
        <v>425</v>
      </c>
    </row>
    <row r="842" spans="1:36" hidden="1" x14ac:dyDescent="0.25">
      <c r="A842" t="s">
        <v>454</v>
      </c>
      <c r="B842" t="s">
        <v>351</v>
      </c>
      <c r="C842">
        <v>2236</v>
      </c>
      <c r="D842">
        <v>480</v>
      </c>
      <c r="E842">
        <v>40</v>
      </c>
      <c r="F842">
        <v>1176</v>
      </c>
      <c r="G842">
        <v>497</v>
      </c>
      <c r="H842">
        <v>4357</v>
      </c>
      <c r="I842">
        <v>665</v>
      </c>
      <c r="J842">
        <v>6593</v>
      </c>
      <c r="K842">
        <v>1984</v>
      </c>
      <c r="L842">
        <v>1048</v>
      </c>
      <c r="M842">
        <v>111</v>
      </c>
      <c r="N842">
        <v>4609</v>
      </c>
      <c r="O842">
        <v>3800</v>
      </c>
      <c r="AF842">
        <v>459</v>
      </c>
      <c r="AH842">
        <v>0</v>
      </c>
      <c r="AI842">
        <v>678</v>
      </c>
      <c r="AJ842">
        <v>1984</v>
      </c>
    </row>
    <row r="843" spans="1:36" hidden="1" x14ac:dyDescent="0.25">
      <c r="A843" t="s">
        <v>455</v>
      </c>
      <c r="B843" t="s">
        <v>351</v>
      </c>
      <c r="C843">
        <v>2280</v>
      </c>
      <c r="D843">
        <v>56</v>
      </c>
      <c r="E843">
        <v>40</v>
      </c>
      <c r="F843">
        <v>1769</v>
      </c>
      <c r="G843">
        <v>383</v>
      </c>
      <c r="H843">
        <v>4417</v>
      </c>
      <c r="I843">
        <v>672</v>
      </c>
      <c r="J843">
        <v>6696</v>
      </c>
      <c r="K843">
        <v>2091</v>
      </c>
      <c r="L843">
        <v>893</v>
      </c>
      <c r="M843">
        <v>113</v>
      </c>
      <c r="N843">
        <v>4606</v>
      </c>
      <c r="O843">
        <v>3800</v>
      </c>
      <c r="AF843">
        <v>718</v>
      </c>
      <c r="AH843">
        <v>0</v>
      </c>
      <c r="AI843">
        <v>676</v>
      </c>
      <c r="AJ843">
        <v>2091</v>
      </c>
    </row>
    <row r="844" spans="1:36" hidden="1" x14ac:dyDescent="0.25">
      <c r="A844" t="s">
        <v>456</v>
      </c>
      <c r="B844" t="s">
        <v>351</v>
      </c>
      <c r="C844">
        <v>2260</v>
      </c>
      <c r="D844">
        <v>424</v>
      </c>
      <c r="E844">
        <v>29</v>
      </c>
      <c r="F844">
        <v>1361</v>
      </c>
      <c r="G844">
        <v>421</v>
      </c>
      <c r="H844">
        <v>4428</v>
      </c>
      <c r="I844">
        <v>674</v>
      </c>
      <c r="J844">
        <v>6689</v>
      </c>
      <c r="K844">
        <v>2086</v>
      </c>
      <c r="L844">
        <v>898</v>
      </c>
      <c r="M844">
        <v>155</v>
      </c>
      <c r="N844">
        <v>4603</v>
      </c>
      <c r="O844">
        <v>3800</v>
      </c>
      <c r="AF844">
        <v>672</v>
      </c>
      <c r="AH844">
        <v>0</v>
      </c>
      <c r="AI844">
        <v>680</v>
      </c>
      <c r="AJ844">
        <v>2086</v>
      </c>
    </row>
    <row r="845" spans="1:36" hidden="1" x14ac:dyDescent="0.25">
      <c r="A845" t="s">
        <v>457</v>
      </c>
      <c r="B845" t="s">
        <v>351</v>
      </c>
      <c r="C845">
        <v>2387</v>
      </c>
      <c r="D845">
        <v>51</v>
      </c>
      <c r="E845">
        <v>47</v>
      </c>
      <c r="F845">
        <v>1828</v>
      </c>
      <c r="G845">
        <v>438</v>
      </c>
      <c r="H845">
        <v>4432</v>
      </c>
      <c r="I845">
        <v>683</v>
      </c>
      <c r="J845">
        <v>6819</v>
      </c>
      <c r="K845">
        <v>2219</v>
      </c>
      <c r="L845">
        <v>1166</v>
      </c>
      <c r="M845">
        <v>209</v>
      </c>
      <c r="N845">
        <v>4600</v>
      </c>
      <c r="O845">
        <v>3800</v>
      </c>
      <c r="AF845">
        <v>369</v>
      </c>
      <c r="AH845">
        <v>0</v>
      </c>
      <c r="AI845">
        <v>676</v>
      </c>
      <c r="AJ845">
        <v>2219</v>
      </c>
    </row>
    <row r="846" spans="1:36" hidden="1" x14ac:dyDescent="0.25">
      <c r="A846" t="s">
        <v>458</v>
      </c>
      <c r="B846" t="s">
        <v>351</v>
      </c>
      <c r="C846">
        <v>2852</v>
      </c>
      <c r="D846">
        <v>316</v>
      </c>
      <c r="E846">
        <v>170</v>
      </c>
      <c r="F846">
        <v>1804</v>
      </c>
      <c r="G846">
        <v>540</v>
      </c>
      <c r="H846">
        <v>4384</v>
      </c>
      <c r="I846">
        <v>686</v>
      </c>
      <c r="J846">
        <v>7236</v>
      </c>
      <c r="K846">
        <v>2633</v>
      </c>
      <c r="L846">
        <v>1151</v>
      </c>
      <c r="M846">
        <v>244</v>
      </c>
      <c r="N846">
        <v>4604</v>
      </c>
      <c r="O846">
        <v>3800</v>
      </c>
      <c r="AF846">
        <v>667</v>
      </c>
      <c r="AH846">
        <v>0</v>
      </c>
      <c r="AI846">
        <v>687</v>
      </c>
      <c r="AJ846">
        <v>2633</v>
      </c>
    </row>
    <row r="847" spans="1:36" hidden="1" x14ac:dyDescent="0.25">
      <c r="A847" t="s">
        <v>459</v>
      </c>
      <c r="B847" t="s">
        <v>351</v>
      </c>
      <c r="C847">
        <v>3120</v>
      </c>
      <c r="D847">
        <v>230</v>
      </c>
      <c r="E847">
        <v>265</v>
      </c>
      <c r="F847">
        <v>2063</v>
      </c>
      <c r="G847">
        <v>529</v>
      </c>
      <c r="H847">
        <v>6795</v>
      </c>
      <c r="I847">
        <v>694</v>
      </c>
      <c r="J847">
        <v>9915</v>
      </c>
      <c r="K847">
        <v>5280</v>
      </c>
      <c r="L847">
        <v>1379</v>
      </c>
      <c r="M847">
        <v>374</v>
      </c>
      <c r="N847">
        <v>4636</v>
      </c>
      <c r="O847">
        <v>3654</v>
      </c>
      <c r="AF847">
        <v>920</v>
      </c>
      <c r="AH847">
        <v>0</v>
      </c>
      <c r="AI847">
        <v>656</v>
      </c>
      <c r="AJ847">
        <v>5280</v>
      </c>
    </row>
    <row r="848" spans="1:36" hidden="1" x14ac:dyDescent="0.25">
      <c r="A848" t="s">
        <v>460</v>
      </c>
      <c r="B848" t="s">
        <v>351</v>
      </c>
      <c r="C848">
        <v>3777</v>
      </c>
      <c r="D848">
        <v>418</v>
      </c>
      <c r="E848">
        <v>235</v>
      </c>
      <c r="F848">
        <v>2638</v>
      </c>
      <c r="G848">
        <v>443</v>
      </c>
      <c r="H848">
        <v>5247</v>
      </c>
      <c r="I848">
        <v>702</v>
      </c>
      <c r="J848">
        <v>9025</v>
      </c>
      <c r="K848">
        <v>4399</v>
      </c>
      <c r="L848">
        <v>1684</v>
      </c>
      <c r="M848">
        <v>139</v>
      </c>
      <c r="N848">
        <v>4626</v>
      </c>
      <c r="O848">
        <v>3654</v>
      </c>
      <c r="AF848">
        <v>935</v>
      </c>
      <c r="AH848">
        <v>0</v>
      </c>
      <c r="AI848">
        <v>651</v>
      </c>
      <c r="AJ848">
        <v>4399</v>
      </c>
    </row>
    <row r="849" spans="1:36" hidden="1" x14ac:dyDescent="0.25">
      <c r="A849" t="s">
        <v>461</v>
      </c>
      <c r="B849" t="s">
        <v>351</v>
      </c>
      <c r="C849">
        <v>3084</v>
      </c>
      <c r="D849">
        <v>407</v>
      </c>
      <c r="E849">
        <v>272</v>
      </c>
      <c r="F849">
        <v>1929</v>
      </c>
      <c r="G849">
        <v>427</v>
      </c>
      <c r="H849">
        <v>4603</v>
      </c>
      <c r="I849">
        <v>712</v>
      </c>
      <c r="J849">
        <v>7687</v>
      </c>
      <c r="K849">
        <v>3087</v>
      </c>
      <c r="L849">
        <v>999</v>
      </c>
      <c r="M849">
        <v>495</v>
      </c>
      <c r="N849">
        <v>4600</v>
      </c>
      <c r="O849">
        <v>3654</v>
      </c>
      <c r="AF849">
        <v>1129</v>
      </c>
      <c r="AH849">
        <v>0</v>
      </c>
      <c r="AI849">
        <v>652</v>
      </c>
      <c r="AJ849">
        <v>3087</v>
      </c>
    </row>
    <row r="850" spans="1:36" hidden="1" x14ac:dyDescent="0.25">
      <c r="A850" t="s">
        <v>462</v>
      </c>
      <c r="B850" t="s">
        <v>351</v>
      </c>
      <c r="C850">
        <v>3472</v>
      </c>
      <c r="D850">
        <v>818</v>
      </c>
      <c r="E850">
        <v>293</v>
      </c>
      <c r="F850">
        <v>1877</v>
      </c>
      <c r="G850">
        <v>431</v>
      </c>
      <c r="H850">
        <v>4096</v>
      </c>
      <c r="I850">
        <v>722</v>
      </c>
      <c r="J850">
        <v>7568</v>
      </c>
      <c r="K850">
        <v>2972</v>
      </c>
      <c r="L850">
        <v>1061</v>
      </c>
      <c r="M850">
        <v>563</v>
      </c>
      <c r="N850">
        <v>4596</v>
      </c>
      <c r="O850">
        <v>3500</v>
      </c>
      <c r="AF850">
        <v>840</v>
      </c>
      <c r="AH850">
        <v>0</v>
      </c>
      <c r="AI850">
        <v>652</v>
      </c>
      <c r="AJ850">
        <v>2972</v>
      </c>
    </row>
    <row r="851" spans="1:36" hidden="1" x14ac:dyDescent="0.25">
      <c r="A851" t="s">
        <v>463</v>
      </c>
      <c r="B851" t="s">
        <v>351</v>
      </c>
      <c r="C851">
        <v>3107</v>
      </c>
      <c r="D851">
        <v>560</v>
      </c>
      <c r="E851">
        <v>210</v>
      </c>
      <c r="F851">
        <v>1643</v>
      </c>
      <c r="G851">
        <v>480</v>
      </c>
      <c r="H851">
        <v>4093</v>
      </c>
      <c r="I851">
        <v>731</v>
      </c>
      <c r="J851">
        <v>7200</v>
      </c>
      <c r="K851">
        <v>2697</v>
      </c>
      <c r="L851">
        <v>587</v>
      </c>
      <c r="M851">
        <v>747</v>
      </c>
      <c r="N851">
        <v>4503</v>
      </c>
      <c r="O851">
        <v>3500</v>
      </c>
      <c r="AF851">
        <v>818</v>
      </c>
      <c r="AH851">
        <v>0</v>
      </c>
      <c r="AI851">
        <v>653</v>
      </c>
      <c r="AJ851">
        <v>2697</v>
      </c>
    </row>
    <row r="852" spans="1:36" hidden="1" x14ac:dyDescent="0.25">
      <c r="A852" t="s">
        <v>454</v>
      </c>
      <c r="B852" t="s">
        <v>356</v>
      </c>
      <c r="C852">
        <v>3678</v>
      </c>
      <c r="D852">
        <v>609</v>
      </c>
      <c r="E852">
        <v>1043</v>
      </c>
      <c r="F852">
        <v>1682</v>
      </c>
      <c r="G852">
        <v>237</v>
      </c>
      <c r="H852">
        <v>3601</v>
      </c>
      <c r="I852">
        <v>2254</v>
      </c>
      <c r="J852">
        <v>7279</v>
      </c>
      <c r="K852">
        <v>4006</v>
      </c>
      <c r="L852">
        <v>949</v>
      </c>
      <c r="M852">
        <v>820</v>
      </c>
      <c r="N852">
        <v>3274</v>
      </c>
      <c r="O852">
        <v>1900</v>
      </c>
      <c r="AF852">
        <v>135</v>
      </c>
      <c r="AH852">
        <v>0</v>
      </c>
      <c r="AI852">
        <v>669</v>
      </c>
      <c r="AJ852">
        <v>4006</v>
      </c>
    </row>
    <row r="853" spans="1:36" hidden="1" x14ac:dyDescent="0.25">
      <c r="A853" t="s">
        <v>455</v>
      </c>
      <c r="B853" t="s">
        <v>356</v>
      </c>
      <c r="C853">
        <v>3366</v>
      </c>
      <c r="D853">
        <v>393</v>
      </c>
      <c r="E853">
        <v>937</v>
      </c>
      <c r="F853">
        <v>1679</v>
      </c>
      <c r="G853">
        <v>241</v>
      </c>
      <c r="H853">
        <v>3582</v>
      </c>
      <c r="I853">
        <v>2289</v>
      </c>
      <c r="J853">
        <v>6948</v>
      </c>
      <c r="K853">
        <v>3708</v>
      </c>
      <c r="L853">
        <v>841</v>
      </c>
      <c r="M853">
        <v>789</v>
      </c>
      <c r="N853">
        <v>3240</v>
      </c>
      <c r="O853">
        <v>1506</v>
      </c>
      <c r="AF853">
        <v>109</v>
      </c>
      <c r="AH853">
        <v>0</v>
      </c>
      <c r="AI853">
        <v>675</v>
      </c>
      <c r="AJ853">
        <v>3708</v>
      </c>
    </row>
    <row r="854" spans="1:36" hidden="1" x14ac:dyDescent="0.25">
      <c r="A854" t="s">
        <v>456</v>
      </c>
      <c r="B854" t="s">
        <v>356</v>
      </c>
      <c r="C854">
        <v>3235</v>
      </c>
      <c r="D854">
        <v>253</v>
      </c>
      <c r="E854">
        <v>833</v>
      </c>
      <c r="F854">
        <v>1726</v>
      </c>
      <c r="G854">
        <v>285</v>
      </c>
      <c r="H854">
        <v>3739</v>
      </c>
      <c r="I854">
        <v>2332</v>
      </c>
      <c r="J854">
        <v>6974</v>
      </c>
      <c r="K854">
        <v>3803</v>
      </c>
      <c r="L854">
        <v>854</v>
      </c>
      <c r="M854">
        <v>720</v>
      </c>
      <c r="N854">
        <v>3171</v>
      </c>
      <c r="O854">
        <v>1506</v>
      </c>
      <c r="AF854">
        <v>91</v>
      </c>
      <c r="AH854">
        <v>0</v>
      </c>
      <c r="AI854">
        <v>662</v>
      </c>
      <c r="AJ854">
        <v>3803</v>
      </c>
    </row>
    <row r="855" spans="1:36" hidden="1" x14ac:dyDescent="0.25">
      <c r="A855" t="s">
        <v>457</v>
      </c>
      <c r="B855" t="s">
        <v>356</v>
      </c>
      <c r="C855">
        <v>3536</v>
      </c>
      <c r="D855">
        <v>371</v>
      </c>
      <c r="E855">
        <v>1238</v>
      </c>
      <c r="F855">
        <v>1560</v>
      </c>
      <c r="G855">
        <v>288</v>
      </c>
      <c r="H855">
        <v>3026</v>
      </c>
      <c r="I855">
        <v>2355</v>
      </c>
      <c r="J855">
        <v>6562</v>
      </c>
      <c r="K855">
        <v>3439</v>
      </c>
      <c r="L855">
        <v>882</v>
      </c>
      <c r="M855">
        <v>443</v>
      </c>
      <c r="N855">
        <v>3123</v>
      </c>
      <c r="O855">
        <v>1506</v>
      </c>
      <c r="AF855">
        <v>87</v>
      </c>
      <c r="AH855">
        <v>0</v>
      </c>
      <c r="AI855">
        <v>649</v>
      </c>
      <c r="AJ855">
        <v>3439</v>
      </c>
    </row>
    <row r="856" spans="1:36" hidden="1" x14ac:dyDescent="0.25">
      <c r="A856" t="s">
        <v>458</v>
      </c>
      <c r="B856" t="s">
        <v>356</v>
      </c>
      <c r="C856">
        <v>3803</v>
      </c>
      <c r="D856">
        <v>372</v>
      </c>
      <c r="E856">
        <v>1286</v>
      </c>
      <c r="F856">
        <v>1770</v>
      </c>
      <c r="G856">
        <v>255</v>
      </c>
      <c r="H856">
        <v>3119</v>
      </c>
      <c r="I856">
        <v>2312</v>
      </c>
      <c r="J856">
        <v>6923</v>
      </c>
      <c r="K856">
        <v>3847</v>
      </c>
      <c r="L856">
        <v>542</v>
      </c>
      <c r="M856">
        <v>872</v>
      </c>
      <c r="N856">
        <v>3076</v>
      </c>
      <c r="O856">
        <v>1500</v>
      </c>
      <c r="AF856">
        <v>167</v>
      </c>
      <c r="AH856">
        <v>0</v>
      </c>
      <c r="AI856">
        <v>645</v>
      </c>
      <c r="AJ856">
        <v>3847</v>
      </c>
    </row>
    <row r="857" spans="1:36" hidden="1" x14ac:dyDescent="0.25">
      <c r="A857" t="s">
        <v>459</v>
      </c>
      <c r="B857" t="s">
        <v>356</v>
      </c>
      <c r="C857">
        <v>3409</v>
      </c>
      <c r="D857">
        <v>298</v>
      </c>
      <c r="E857">
        <v>1063</v>
      </c>
      <c r="F857">
        <v>1550</v>
      </c>
      <c r="G857">
        <v>408</v>
      </c>
      <c r="H857">
        <v>3085</v>
      </c>
      <c r="I857">
        <v>2372</v>
      </c>
      <c r="J857">
        <v>6494</v>
      </c>
      <c r="K857">
        <v>3550</v>
      </c>
      <c r="L857">
        <v>708</v>
      </c>
      <c r="M857">
        <v>723</v>
      </c>
      <c r="N857">
        <v>2944</v>
      </c>
      <c r="O857">
        <v>1500</v>
      </c>
      <c r="AF857">
        <v>76</v>
      </c>
      <c r="AH857">
        <v>0</v>
      </c>
      <c r="AI857">
        <v>625</v>
      </c>
      <c r="AJ857">
        <v>3550</v>
      </c>
    </row>
    <row r="858" spans="1:36" hidden="1" x14ac:dyDescent="0.25">
      <c r="A858" t="s">
        <v>460</v>
      </c>
      <c r="B858" t="s">
        <v>356</v>
      </c>
      <c r="C858">
        <v>3497</v>
      </c>
      <c r="D858">
        <v>310</v>
      </c>
      <c r="E858">
        <v>1061</v>
      </c>
      <c r="F858">
        <v>1666</v>
      </c>
      <c r="G858">
        <v>349</v>
      </c>
      <c r="H858">
        <v>2948</v>
      </c>
      <c r="I858">
        <v>1930</v>
      </c>
      <c r="J858">
        <v>6445</v>
      </c>
      <c r="K858">
        <v>3629</v>
      </c>
      <c r="L858">
        <v>719</v>
      </c>
      <c r="M858">
        <v>744</v>
      </c>
      <c r="N858">
        <v>2816</v>
      </c>
      <c r="O858">
        <v>1090</v>
      </c>
      <c r="AF858">
        <v>157</v>
      </c>
      <c r="AH858">
        <v>0</v>
      </c>
      <c r="AI858">
        <v>537</v>
      </c>
      <c r="AJ858">
        <v>3629</v>
      </c>
    </row>
    <row r="859" spans="1:36" hidden="1" x14ac:dyDescent="0.25">
      <c r="A859" t="s">
        <v>461</v>
      </c>
      <c r="B859" t="s">
        <v>356</v>
      </c>
      <c r="C859">
        <v>3513</v>
      </c>
      <c r="D859">
        <v>351</v>
      </c>
      <c r="E859">
        <v>1155</v>
      </c>
      <c r="F859">
        <v>1463</v>
      </c>
      <c r="G859">
        <v>461</v>
      </c>
      <c r="H859">
        <v>2743</v>
      </c>
      <c r="I859">
        <v>1461</v>
      </c>
      <c r="J859">
        <v>6256</v>
      </c>
      <c r="K859">
        <v>3566</v>
      </c>
      <c r="L859">
        <v>747</v>
      </c>
      <c r="M859">
        <v>895</v>
      </c>
      <c r="N859">
        <v>2690</v>
      </c>
      <c r="O859">
        <v>1090</v>
      </c>
      <c r="AF859">
        <v>81</v>
      </c>
      <c r="AH859">
        <v>0</v>
      </c>
      <c r="AI859">
        <v>525</v>
      </c>
      <c r="AJ859">
        <v>3566</v>
      </c>
    </row>
    <row r="860" spans="1:36" hidden="1" x14ac:dyDescent="0.25">
      <c r="A860" t="s">
        <v>462</v>
      </c>
      <c r="B860" t="s">
        <v>356</v>
      </c>
      <c r="C860">
        <v>3740</v>
      </c>
      <c r="D860">
        <v>390</v>
      </c>
      <c r="E860">
        <v>1223</v>
      </c>
      <c r="F860">
        <v>1578</v>
      </c>
      <c r="G860">
        <v>448</v>
      </c>
      <c r="H860">
        <v>2256</v>
      </c>
      <c r="I860">
        <v>1151</v>
      </c>
      <c r="J860">
        <v>5996</v>
      </c>
      <c r="K860">
        <v>3406</v>
      </c>
      <c r="L860">
        <v>582</v>
      </c>
      <c r="M860">
        <v>839</v>
      </c>
      <c r="N860">
        <v>2590</v>
      </c>
      <c r="O860">
        <v>1000</v>
      </c>
      <c r="AF860">
        <v>203</v>
      </c>
      <c r="AH860">
        <v>0</v>
      </c>
      <c r="AI860">
        <v>421</v>
      </c>
      <c r="AJ860">
        <v>3406</v>
      </c>
    </row>
    <row r="861" spans="1:36" hidden="1" x14ac:dyDescent="0.25">
      <c r="A861" t="s">
        <v>463</v>
      </c>
      <c r="B861" t="s">
        <v>356</v>
      </c>
      <c r="C861">
        <v>3233</v>
      </c>
      <c r="D861">
        <v>327</v>
      </c>
      <c r="E861">
        <v>1128</v>
      </c>
      <c r="F861">
        <v>1401</v>
      </c>
      <c r="G861">
        <v>310</v>
      </c>
      <c r="H861">
        <v>2188</v>
      </c>
      <c r="I861">
        <v>1182</v>
      </c>
      <c r="J861">
        <v>5421</v>
      </c>
      <c r="K861">
        <v>2951</v>
      </c>
      <c r="L861">
        <v>617</v>
      </c>
      <c r="M861">
        <v>694</v>
      </c>
      <c r="N861">
        <v>2470</v>
      </c>
      <c r="O861">
        <v>1000</v>
      </c>
      <c r="AF861">
        <v>96</v>
      </c>
      <c r="AH861">
        <v>0</v>
      </c>
      <c r="AI861">
        <v>401</v>
      </c>
      <c r="AJ861">
        <v>2951</v>
      </c>
    </row>
    <row r="862" spans="1:36" hidden="1" x14ac:dyDescent="0.25">
      <c r="A862" t="s">
        <v>454</v>
      </c>
      <c r="B862" t="s">
        <v>361</v>
      </c>
      <c r="C862">
        <v>2594</v>
      </c>
      <c r="D862">
        <v>821</v>
      </c>
      <c r="E862">
        <v>1190</v>
      </c>
      <c r="F862">
        <v>174</v>
      </c>
      <c r="G862">
        <v>364</v>
      </c>
      <c r="H862">
        <v>661</v>
      </c>
      <c r="I862">
        <v>286</v>
      </c>
      <c r="J862">
        <v>3255</v>
      </c>
      <c r="K862">
        <v>565</v>
      </c>
      <c r="L862">
        <v>55</v>
      </c>
      <c r="M862">
        <v>0</v>
      </c>
      <c r="N862">
        <v>2690</v>
      </c>
      <c r="O862">
        <v>819</v>
      </c>
      <c r="AF862">
        <v>8</v>
      </c>
      <c r="AH862">
        <v>0</v>
      </c>
      <c r="AI862">
        <v>0</v>
      </c>
      <c r="AJ862">
        <v>565</v>
      </c>
    </row>
    <row r="863" spans="1:36" hidden="1" x14ac:dyDescent="0.25">
      <c r="A863" t="s">
        <v>455</v>
      </c>
      <c r="B863" t="s">
        <v>361</v>
      </c>
      <c r="C863">
        <v>2794</v>
      </c>
      <c r="D863">
        <v>675</v>
      </c>
      <c r="E863">
        <v>1360</v>
      </c>
      <c r="F863">
        <v>241</v>
      </c>
      <c r="G863">
        <v>513</v>
      </c>
      <c r="H863">
        <v>683</v>
      </c>
      <c r="I863">
        <v>275</v>
      </c>
      <c r="J863">
        <v>3477</v>
      </c>
      <c r="K863">
        <v>512</v>
      </c>
      <c r="L863">
        <v>55</v>
      </c>
      <c r="M863">
        <v>0</v>
      </c>
      <c r="N863">
        <v>2965</v>
      </c>
      <c r="O863">
        <v>819</v>
      </c>
      <c r="AF863">
        <v>6</v>
      </c>
      <c r="AH863">
        <v>0</v>
      </c>
      <c r="AI863">
        <v>0</v>
      </c>
      <c r="AJ863">
        <v>512</v>
      </c>
    </row>
    <row r="864" spans="1:36" hidden="1" x14ac:dyDescent="0.25">
      <c r="A864" t="s">
        <v>456</v>
      </c>
      <c r="B864" t="s">
        <v>361</v>
      </c>
      <c r="C864">
        <v>2803</v>
      </c>
      <c r="D864">
        <v>609</v>
      </c>
      <c r="E864">
        <v>1480</v>
      </c>
      <c r="F864">
        <v>257</v>
      </c>
      <c r="G864">
        <v>449</v>
      </c>
      <c r="H864">
        <v>723</v>
      </c>
      <c r="I864">
        <v>313</v>
      </c>
      <c r="J864">
        <v>3526</v>
      </c>
      <c r="K864">
        <v>770</v>
      </c>
      <c r="L864">
        <v>55</v>
      </c>
      <c r="M864">
        <v>0</v>
      </c>
      <c r="N864">
        <v>2756</v>
      </c>
      <c r="O864">
        <v>819</v>
      </c>
      <c r="AF864">
        <v>2</v>
      </c>
      <c r="AH864">
        <v>0</v>
      </c>
      <c r="AI864">
        <v>0</v>
      </c>
      <c r="AJ864">
        <v>770</v>
      </c>
    </row>
    <row r="865" spans="1:36" hidden="1" x14ac:dyDescent="0.25">
      <c r="A865" t="s">
        <v>457</v>
      </c>
      <c r="B865" t="s">
        <v>361</v>
      </c>
      <c r="C865">
        <v>2653</v>
      </c>
      <c r="D865">
        <v>637</v>
      </c>
      <c r="E865">
        <v>1375</v>
      </c>
      <c r="F865">
        <v>258</v>
      </c>
      <c r="G865">
        <v>371</v>
      </c>
      <c r="H865">
        <v>778</v>
      </c>
      <c r="I865">
        <v>347</v>
      </c>
      <c r="J865">
        <v>3431</v>
      </c>
      <c r="K865">
        <v>529</v>
      </c>
      <c r="L865">
        <v>55</v>
      </c>
      <c r="M865">
        <v>0</v>
      </c>
      <c r="N865">
        <v>2902</v>
      </c>
      <c r="O865">
        <v>819</v>
      </c>
      <c r="AF865">
        <v>2</v>
      </c>
      <c r="AH865">
        <v>0</v>
      </c>
      <c r="AI865">
        <v>0</v>
      </c>
      <c r="AJ865">
        <v>529</v>
      </c>
    </row>
    <row r="866" spans="1:36" hidden="1" x14ac:dyDescent="0.25">
      <c r="A866" t="s">
        <v>458</v>
      </c>
      <c r="B866" t="s">
        <v>361</v>
      </c>
      <c r="C866">
        <v>2209</v>
      </c>
      <c r="D866">
        <v>327</v>
      </c>
      <c r="E866">
        <v>997</v>
      </c>
      <c r="F866">
        <v>279</v>
      </c>
      <c r="G866">
        <v>571</v>
      </c>
      <c r="H866">
        <v>831</v>
      </c>
      <c r="I866">
        <v>368</v>
      </c>
      <c r="J866">
        <v>3040</v>
      </c>
      <c r="K866">
        <v>416</v>
      </c>
      <c r="L866">
        <v>55</v>
      </c>
      <c r="M866">
        <v>0</v>
      </c>
      <c r="N866">
        <v>2623</v>
      </c>
      <c r="O866">
        <v>819</v>
      </c>
      <c r="AF866">
        <v>3</v>
      </c>
      <c r="AH866">
        <v>0</v>
      </c>
      <c r="AI866">
        <v>0</v>
      </c>
      <c r="AJ866">
        <v>416</v>
      </c>
    </row>
    <row r="867" spans="1:36" hidden="1" x14ac:dyDescent="0.25">
      <c r="A867" t="s">
        <v>459</v>
      </c>
      <c r="B867" t="s">
        <v>361</v>
      </c>
      <c r="C867">
        <v>2219</v>
      </c>
      <c r="D867">
        <v>304</v>
      </c>
      <c r="E867">
        <v>951</v>
      </c>
      <c r="F867">
        <v>313</v>
      </c>
      <c r="G867">
        <v>608</v>
      </c>
      <c r="H867">
        <v>845</v>
      </c>
      <c r="I867">
        <v>401</v>
      </c>
      <c r="J867">
        <v>3065</v>
      </c>
      <c r="K867">
        <v>436</v>
      </c>
      <c r="L867">
        <v>55</v>
      </c>
      <c r="M867">
        <v>0</v>
      </c>
      <c r="N867">
        <v>2629</v>
      </c>
      <c r="O867">
        <v>819</v>
      </c>
      <c r="AF867">
        <v>2</v>
      </c>
      <c r="AH867">
        <v>0</v>
      </c>
      <c r="AI867">
        <v>0</v>
      </c>
      <c r="AJ867">
        <v>436</v>
      </c>
    </row>
    <row r="868" spans="1:36" hidden="1" x14ac:dyDescent="0.25">
      <c r="A868" t="s">
        <v>460</v>
      </c>
      <c r="B868" t="s">
        <v>361</v>
      </c>
      <c r="C868">
        <v>2167</v>
      </c>
      <c r="D868">
        <v>290</v>
      </c>
      <c r="E868">
        <v>730</v>
      </c>
      <c r="F868">
        <v>419</v>
      </c>
      <c r="G868">
        <v>683</v>
      </c>
      <c r="H868">
        <v>777</v>
      </c>
      <c r="I868">
        <v>342</v>
      </c>
      <c r="J868">
        <v>2943</v>
      </c>
      <c r="K868">
        <v>490</v>
      </c>
      <c r="L868">
        <v>55</v>
      </c>
      <c r="M868">
        <v>0</v>
      </c>
      <c r="N868">
        <v>2454</v>
      </c>
      <c r="O868">
        <v>819</v>
      </c>
      <c r="AF868">
        <v>3</v>
      </c>
      <c r="AH868">
        <v>0</v>
      </c>
      <c r="AI868">
        <v>0</v>
      </c>
      <c r="AJ868">
        <v>490</v>
      </c>
    </row>
    <row r="869" spans="1:36" hidden="1" x14ac:dyDescent="0.25">
      <c r="A869" t="s">
        <v>461</v>
      </c>
      <c r="B869" t="s">
        <v>361</v>
      </c>
      <c r="C869">
        <v>2122</v>
      </c>
      <c r="D869">
        <v>227</v>
      </c>
      <c r="E869">
        <v>725</v>
      </c>
      <c r="F869">
        <v>416</v>
      </c>
      <c r="G869">
        <v>715</v>
      </c>
      <c r="H869">
        <v>768</v>
      </c>
      <c r="I869">
        <v>358</v>
      </c>
      <c r="J869">
        <v>2890</v>
      </c>
      <c r="K869">
        <v>470</v>
      </c>
      <c r="L869">
        <v>57</v>
      </c>
      <c r="M869">
        <v>0</v>
      </c>
      <c r="N869">
        <v>2421</v>
      </c>
      <c r="O869">
        <v>819</v>
      </c>
      <c r="AF869">
        <v>4</v>
      </c>
      <c r="AH869">
        <v>0</v>
      </c>
      <c r="AI869">
        <v>0</v>
      </c>
      <c r="AJ869">
        <v>470</v>
      </c>
    </row>
    <row r="870" spans="1:36" hidden="1" x14ac:dyDescent="0.25">
      <c r="A870" t="s">
        <v>462</v>
      </c>
      <c r="B870" t="s">
        <v>361</v>
      </c>
      <c r="C870">
        <v>2057</v>
      </c>
      <c r="D870">
        <v>173</v>
      </c>
      <c r="E870">
        <v>855</v>
      </c>
      <c r="F870">
        <v>378</v>
      </c>
      <c r="G870">
        <v>619</v>
      </c>
      <c r="H870">
        <v>790</v>
      </c>
      <c r="I870">
        <v>382</v>
      </c>
      <c r="J870">
        <v>2847</v>
      </c>
      <c r="K870">
        <v>553</v>
      </c>
      <c r="L870">
        <v>57</v>
      </c>
      <c r="M870">
        <v>0</v>
      </c>
      <c r="N870">
        <v>2293</v>
      </c>
      <c r="O870">
        <v>819</v>
      </c>
      <c r="AF870">
        <v>108</v>
      </c>
      <c r="AH870">
        <v>0</v>
      </c>
      <c r="AI870">
        <v>0</v>
      </c>
      <c r="AJ870">
        <v>553</v>
      </c>
    </row>
    <row r="871" spans="1:36" hidden="1" x14ac:dyDescent="0.25">
      <c r="A871" t="s">
        <v>463</v>
      </c>
      <c r="B871" t="s">
        <v>361</v>
      </c>
      <c r="C871">
        <v>1750</v>
      </c>
      <c r="D871">
        <v>200</v>
      </c>
      <c r="E871">
        <v>615</v>
      </c>
      <c r="F871">
        <v>290</v>
      </c>
      <c r="G871">
        <v>611</v>
      </c>
      <c r="H871">
        <v>808</v>
      </c>
      <c r="I871">
        <v>398</v>
      </c>
      <c r="J871">
        <v>2558</v>
      </c>
      <c r="K871">
        <v>276</v>
      </c>
      <c r="L871">
        <v>55</v>
      </c>
      <c r="M871">
        <v>0</v>
      </c>
      <c r="N871">
        <v>2281</v>
      </c>
      <c r="O871">
        <v>819</v>
      </c>
      <c r="AF871">
        <v>4</v>
      </c>
      <c r="AH871">
        <v>0</v>
      </c>
      <c r="AI871">
        <v>0</v>
      </c>
      <c r="AJ871">
        <v>276</v>
      </c>
    </row>
    <row r="872" spans="1:36" hidden="1" x14ac:dyDescent="0.25">
      <c r="A872" t="s">
        <v>454</v>
      </c>
      <c r="B872" t="s">
        <v>367</v>
      </c>
      <c r="C872">
        <v>6975</v>
      </c>
      <c r="D872">
        <v>1191</v>
      </c>
      <c r="E872">
        <v>996</v>
      </c>
      <c r="F872">
        <v>4100</v>
      </c>
      <c r="G872">
        <v>616</v>
      </c>
      <c r="H872">
        <v>26269</v>
      </c>
      <c r="I872">
        <v>16400</v>
      </c>
      <c r="J872">
        <v>33245</v>
      </c>
      <c r="K872">
        <v>24728</v>
      </c>
      <c r="L872">
        <v>4846</v>
      </c>
      <c r="M872">
        <v>14040</v>
      </c>
      <c r="N872">
        <v>8517</v>
      </c>
      <c r="O872">
        <v>3184</v>
      </c>
      <c r="AF872">
        <v>2035</v>
      </c>
      <c r="AH872">
        <v>0</v>
      </c>
      <c r="AI872">
        <v>2191</v>
      </c>
      <c r="AJ872">
        <v>24728</v>
      </c>
    </row>
    <row r="873" spans="1:36" hidden="1" x14ac:dyDescent="0.25">
      <c r="A873" t="s">
        <v>455</v>
      </c>
      <c r="B873" t="s">
        <v>367</v>
      </c>
      <c r="C873">
        <v>7423</v>
      </c>
      <c r="D873">
        <v>308</v>
      </c>
      <c r="E873">
        <v>1020</v>
      </c>
      <c r="F873">
        <v>5453</v>
      </c>
      <c r="G873">
        <v>576</v>
      </c>
      <c r="H873">
        <v>18658</v>
      </c>
      <c r="I873">
        <v>6718</v>
      </c>
      <c r="J873">
        <v>26081</v>
      </c>
      <c r="K873">
        <v>18023</v>
      </c>
      <c r="L873">
        <v>5107</v>
      </c>
      <c r="M873">
        <v>7791</v>
      </c>
      <c r="N873">
        <v>8058</v>
      </c>
      <c r="O873">
        <v>2840</v>
      </c>
      <c r="AF873">
        <v>2040</v>
      </c>
      <c r="AH873">
        <v>0</v>
      </c>
      <c r="AI873">
        <v>2082</v>
      </c>
      <c r="AJ873">
        <v>18023</v>
      </c>
    </row>
    <row r="874" spans="1:36" hidden="1" x14ac:dyDescent="0.25">
      <c r="A874" t="s">
        <v>456</v>
      </c>
      <c r="B874" t="s">
        <v>367</v>
      </c>
      <c r="C874">
        <v>7977</v>
      </c>
      <c r="D874">
        <v>544</v>
      </c>
      <c r="E874">
        <v>952</v>
      </c>
      <c r="F874">
        <v>5497</v>
      </c>
      <c r="G874">
        <v>883</v>
      </c>
      <c r="H874">
        <v>18672</v>
      </c>
      <c r="I874">
        <v>6762</v>
      </c>
      <c r="J874">
        <v>26649</v>
      </c>
      <c r="K874">
        <v>18543</v>
      </c>
      <c r="L874">
        <v>5932</v>
      </c>
      <c r="M874">
        <v>7227</v>
      </c>
      <c r="N874">
        <v>8107</v>
      </c>
      <c r="O874">
        <v>2840</v>
      </c>
      <c r="AF874">
        <v>2014</v>
      </c>
      <c r="AH874">
        <v>0</v>
      </c>
      <c r="AI874">
        <v>2153</v>
      </c>
      <c r="AJ874">
        <v>18543</v>
      </c>
    </row>
    <row r="875" spans="1:36" hidden="1" x14ac:dyDescent="0.25">
      <c r="A875" t="s">
        <v>457</v>
      </c>
      <c r="B875" t="s">
        <v>367</v>
      </c>
      <c r="C875">
        <v>7674</v>
      </c>
      <c r="D875">
        <v>203</v>
      </c>
      <c r="E875">
        <v>634</v>
      </c>
      <c r="F875">
        <v>5391</v>
      </c>
      <c r="G875">
        <v>1338</v>
      </c>
      <c r="H875">
        <v>21332</v>
      </c>
      <c r="I875">
        <v>8423</v>
      </c>
      <c r="J875">
        <v>29006</v>
      </c>
      <c r="K875">
        <v>20667</v>
      </c>
      <c r="L875">
        <v>6460</v>
      </c>
      <c r="M875">
        <v>8772</v>
      </c>
      <c r="N875">
        <v>8339</v>
      </c>
      <c r="O875">
        <v>2840</v>
      </c>
      <c r="AF875">
        <v>2093</v>
      </c>
      <c r="AH875">
        <v>0</v>
      </c>
      <c r="AI875">
        <v>2948</v>
      </c>
      <c r="AJ875">
        <v>20667</v>
      </c>
    </row>
    <row r="876" spans="1:36" hidden="1" x14ac:dyDescent="0.25">
      <c r="A876" t="s">
        <v>458</v>
      </c>
      <c r="B876" t="s">
        <v>367</v>
      </c>
      <c r="C876">
        <v>7260</v>
      </c>
      <c r="D876">
        <v>287</v>
      </c>
      <c r="E876">
        <v>628</v>
      </c>
      <c r="F876">
        <v>4617</v>
      </c>
      <c r="G876">
        <v>1641</v>
      </c>
      <c r="H876">
        <v>21336</v>
      </c>
      <c r="I876">
        <v>8524</v>
      </c>
      <c r="J876">
        <v>28596</v>
      </c>
      <c r="K876">
        <v>20265</v>
      </c>
      <c r="L876">
        <v>5166</v>
      </c>
      <c r="M876">
        <v>9416</v>
      </c>
      <c r="N876">
        <v>8331</v>
      </c>
      <c r="O876">
        <v>2840</v>
      </c>
      <c r="AF876">
        <v>2097</v>
      </c>
      <c r="AH876">
        <v>0</v>
      </c>
      <c r="AI876">
        <v>2902</v>
      </c>
      <c r="AJ876">
        <v>20265</v>
      </c>
    </row>
    <row r="877" spans="1:36" hidden="1" x14ac:dyDescent="0.25">
      <c r="A877" t="s">
        <v>459</v>
      </c>
      <c r="B877" t="s">
        <v>367</v>
      </c>
      <c r="C877">
        <v>7464</v>
      </c>
      <c r="D877">
        <v>414</v>
      </c>
      <c r="E877">
        <v>664</v>
      </c>
      <c r="F877">
        <v>3571</v>
      </c>
      <c r="G877">
        <v>2667</v>
      </c>
      <c r="H877">
        <v>21831</v>
      </c>
      <c r="I877">
        <v>8748</v>
      </c>
      <c r="J877">
        <v>29296</v>
      </c>
      <c r="K877">
        <v>20932</v>
      </c>
      <c r="L877">
        <v>5875</v>
      </c>
      <c r="M877">
        <v>9454</v>
      </c>
      <c r="N877">
        <v>8363</v>
      </c>
      <c r="O877">
        <v>2840</v>
      </c>
      <c r="AF877">
        <v>1899</v>
      </c>
      <c r="AH877">
        <v>0</v>
      </c>
      <c r="AI877">
        <v>2941</v>
      </c>
      <c r="AJ877">
        <v>20932</v>
      </c>
    </row>
    <row r="878" spans="1:36" hidden="1" x14ac:dyDescent="0.25">
      <c r="A878" t="s">
        <v>460</v>
      </c>
      <c r="B878" t="s">
        <v>367</v>
      </c>
      <c r="C878">
        <v>8255</v>
      </c>
      <c r="D878">
        <v>412</v>
      </c>
      <c r="E878">
        <v>664</v>
      </c>
      <c r="F878">
        <v>2987</v>
      </c>
      <c r="G878">
        <v>4005</v>
      </c>
      <c r="H878">
        <v>21916</v>
      </c>
      <c r="I878">
        <v>8848</v>
      </c>
      <c r="J878">
        <v>30172</v>
      </c>
      <c r="K878">
        <v>21748</v>
      </c>
      <c r="L878">
        <v>4145</v>
      </c>
      <c r="M878">
        <v>10857</v>
      </c>
      <c r="N878">
        <v>8424</v>
      </c>
      <c r="O878">
        <v>2840</v>
      </c>
      <c r="AF878">
        <v>1946</v>
      </c>
      <c r="AH878">
        <v>0</v>
      </c>
      <c r="AI878">
        <v>2935</v>
      </c>
      <c r="AJ878">
        <v>21748</v>
      </c>
    </row>
    <row r="879" spans="1:36" hidden="1" x14ac:dyDescent="0.25">
      <c r="A879" t="s">
        <v>461</v>
      </c>
      <c r="B879" t="s">
        <v>367</v>
      </c>
      <c r="C879">
        <v>9125</v>
      </c>
      <c r="D879">
        <v>668</v>
      </c>
      <c r="E879">
        <v>667</v>
      </c>
      <c r="F879">
        <v>3943</v>
      </c>
      <c r="G879">
        <v>3690</v>
      </c>
      <c r="H879">
        <v>20249</v>
      </c>
      <c r="I879">
        <v>8975</v>
      </c>
      <c r="J879">
        <v>29373</v>
      </c>
      <c r="K879">
        <v>21166</v>
      </c>
      <c r="L879">
        <v>4095</v>
      </c>
      <c r="M879">
        <v>10685</v>
      </c>
      <c r="N879">
        <v>8208</v>
      </c>
      <c r="O879">
        <v>2833</v>
      </c>
      <c r="AF879">
        <v>1895</v>
      </c>
      <c r="AH879">
        <v>0</v>
      </c>
      <c r="AI879">
        <v>2898</v>
      </c>
      <c r="AJ879">
        <v>21166</v>
      </c>
    </row>
    <row r="880" spans="1:36" hidden="1" x14ac:dyDescent="0.25">
      <c r="A880" t="s">
        <v>462</v>
      </c>
      <c r="B880" t="s">
        <v>367</v>
      </c>
      <c r="C880">
        <v>10572</v>
      </c>
      <c r="D880">
        <v>690</v>
      </c>
      <c r="E880">
        <v>659</v>
      </c>
      <c r="F880">
        <v>4482</v>
      </c>
      <c r="G880">
        <v>4517</v>
      </c>
      <c r="H880">
        <v>20385</v>
      </c>
      <c r="I880">
        <v>9447</v>
      </c>
      <c r="J880">
        <v>30957</v>
      </c>
      <c r="K880">
        <v>22503</v>
      </c>
      <c r="L880">
        <v>3861</v>
      </c>
      <c r="M880">
        <v>13181</v>
      </c>
      <c r="N880">
        <v>8453</v>
      </c>
      <c r="O880">
        <v>2833</v>
      </c>
      <c r="AF880">
        <v>1648</v>
      </c>
      <c r="AH880">
        <v>0</v>
      </c>
      <c r="AI880">
        <v>3589</v>
      </c>
      <c r="AJ880">
        <v>22503</v>
      </c>
    </row>
    <row r="881" spans="1:36" hidden="1" x14ac:dyDescent="0.25">
      <c r="A881" t="s">
        <v>463</v>
      </c>
      <c r="B881" t="s">
        <v>367</v>
      </c>
      <c r="C881">
        <v>12037</v>
      </c>
      <c r="D881">
        <v>217</v>
      </c>
      <c r="E881">
        <v>720</v>
      </c>
      <c r="F881">
        <v>5212</v>
      </c>
      <c r="G881">
        <v>5657</v>
      </c>
      <c r="H881">
        <v>18513</v>
      </c>
      <c r="I881">
        <v>9550</v>
      </c>
      <c r="J881">
        <v>30550</v>
      </c>
      <c r="K881">
        <v>22757</v>
      </c>
      <c r="L881">
        <v>4621</v>
      </c>
      <c r="M881">
        <v>13040</v>
      </c>
      <c r="N881">
        <v>7792</v>
      </c>
      <c r="O881">
        <v>2832</v>
      </c>
      <c r="AF881">
        <v>1645</v>
      </c>
      <c r="AH881">
        <v>0</v>
      </c>
      <c r="AI881">
        <v>3043</v>
      </c>
      <c r="AJ881">
        <v>22757</v>
      </c>
    </row>
    <row r="882" spans="1:36" hidden="1" x14ac:dyDescent="0.25">
      <c r="A882" t="s">
        <v>454</v>
      </c>
      <c r="B882" t="s">
        <v>374</v>
      </c>
      <c r="C882">
        <v>5627</v>
      </c>
      <c r="D882">
        <v>818</v>
      </c>
      <c r="E882">
        <v>1000</v>
      </c>
      <c r="F882">
        <v>2945</v>
      </c>
      <c r="G882">
        <v>783</v>
      </c>
      <c r="H882">
        <v>1302</v>
      </c>
      <c r="I882">
        <v>285</v>
      </c>
      <c r="J882">
        <v>6929</v>
      </c>
      <c r="K882">
        <v>4938</v>
      </c>
      <c r="L882">
        <v>1191</v>
      </c>
      <c r="M882">
        <v>383</v>
      </c>
      <c r="N882">
        <v>1991</v>
      </c>
      <c r="O882">
        <v>1144</v>
      </c>
      <c r="AF882">
        <v>238</v>
      </c>
      <c r="AH882">
        <v>0</v>
      </c>
      <c r="AI882">
        <v>0</v>
      </c>
      <c r="AJ882">
        <v>4938</v>
      </c>
    </row>
    <row r="883" spans="1:36" hidden="1" x14ac:dyDescent="0.25">
      <c r="A883" t="s">
        <v>455</v>
      </c>
      <c r="B883" t="s">
        <v>374</v>
      </c>
      <c r="C883">
        <v>5580</v>
      </c>
      <c r="D883">
        <v>572</v>
      </c>
      <c r="E883">
        <v>1082</v>
      </c>
      <c r="F883">
        <v>3110</v>
      </c>
      <c r="G883">
        <v>750</v>
      </c>
      <c r="H883">
        <v>1294</v>
      </c>
      <c r="I883">
        <v>299</v>
      </c>
      <c r="J883">
        <v>6873</v>
      </c>
      <c r="K883">
        <v>5048</v>
      </c>
      <c r="L883">
        <v>1231</v>
      </c>
      <c r="M883">
        <v>319</v>
      </c>
      <c r="N883">
        <v>1825</v>
      </c>
      <c r="O883">
        <v>1144</v>
      </c>
      <c r="AF883">
        <v>223</v>
      </c>
      <c r="AH883">
        <v>0</v>
      </c>
      <c r="AI883">
        <v>0</v>
      </c>
      <c r="AJ883">
        <v>5048</v>
      </c>
    </row>
    <row r="884" spans="1:36" hidden="1" x14ac:dyDescent="0.25">
      <c r="A884" t="s">
        <v>456</v>
      </c>
      <c r="B884" t="s">
        <v>374</v>
      </c>
      <c r="C884">
        <v>4998</v>
      </c>
      <c r="D884">
        <v>454</v>
      </c>
      <c r="E884">
        <v>1122</v>
      </c>
      <c r="F884">
        <v>2731</v>
      </c>
      <c r="G884">
        <v>614</v>
      </c>
      <c r="H884">
        <v>1124</v>
      </c>
      <c r="I884">
        <v>319</v>
      </c>
      <c r="J884">
        <v>6122</v>
      </c>
      <c r="K884">
        <v>4455</v>
      </c>
      <c r="L884">
        <v>1151</v>
      </c>
      <c r="M884">
        <v>303</v>
      </c>
      <c r="N884">
        <v>1667</v>
      </c>
      <c r="O884">
        <v>1144</v>
      </c>
      <c r="AF884">
        <v>306</v>
      </c>
      <c r="AH884">
        <v>0</v>
      </c>
      <c r="AI884">
        <v>0</v>
      </c>
      <c r="AJ884">
        <v>4455</v>
      </c>
    </row>
    <row r="885" spans="1:36" hidden="1" x14ac:dyDescent="0.25">
      <c r="A885" t="s">
        <v>457</v>
      </c>
      <c r="B885" t="s">
        <v>374</v>
      </c>
      <c r="C885">
        <v>4993</v>
      </c>
      <c r="D885">
        <v>292</v>
      </c>
      <c r="E885">
        <v>1334</v>
      </c>
      <c r="F885">
        <v>2475</v>
      </c>
      <c r="G885">
        <v>825</v>
      </c>
      <c r="H885">
        <v>1163</v>
      </c>
      <c r="I885">
        <v>344</v>
      </c>
      <c r="J885">
        <v>6156</v>
      </c>
      <c r="K885">
        <v>4406</v>
      </c>
      <c r="L885">
        <v>1243</v>
      </c>
      <c r="M885">
        <v>294</v>
      </c>
      <c r="N885">
        <v>1750</v>
      </c>
      <c r="O885">
        <v>1144</v>
      </c>
      <c r="AF885">
        <v>179</v>
      </c>
      <c r="AH885">
        <v>0</v>
      </c>
      <c r="AI885">
        <v>0</v>
      </c>
      <c r="AJ885">
        <v>4406</v>
      </c>
    </row>
    <row r="886" spans="1:36" hidden="1" x14ac:dyDescent="0.25">
      <c r="A886" t="s">
        <v>458</v>
      </c>
      <c r="B886" t="s">
        <v>374</v>
      </c>
      <c r="C886">
        <v>5022</v>
      </c>
      <c r="D886">
        <v>414</v>
      </c>
      <c r="E886">
        <v>1222</v>
      </c>
      <c r="F886">
        <v>2399</v>
      </c>
      <c r="G886">
        <v>898</v>
      </c>
      <c r="H886">
        <v>1043</v>
      </c>
      <c r="I886">
        <v>373</v>
      </c>
      <c r="J886">
        <v>6065</v>
      </c>
      <c r="K886">
        <v>4439</v>
      </c>
      <c r="L886">
        <v>1160</v>
      </c>
      <c r="M886">
        <v>306</v>
      </c>
      <c r="N886">
        <v>1626</v>
      </c>
      <c r="O886">
        <v>1144</v>
      </c>
      <c r="AF886">
        <v>278</v>
      </c>
      <c r="AH886">
        <v>0</v>
      </c>
      <c r="AI886">
        <v>0</v>
      </c>
      <c r="AJ886">
        <v>4439</v>
      </c>
    </row>
    <row r="887" spans="1:36" hidden="1" x14ac:dyDescent="0.25">
      <c r="A887" t="s">
        <v>459</v>
      </c>
      <c r="B887" t="s">
        <v>374</v>
      </c>
      <c r="C887">
        <v>4090</v>
      </c>
      <c r="D887">
        <v>600</v>
      </c>
      <c r="E887">
        <v>507</v>
      </c>
      <c r="F887">
        <v>2265</v>
      </c>
      <c r="G887">
        <v>655</v>
      </c>
      <c r="H887">
        <v>1066</v>
      </c>
      <c r="I887">
        <v>394</v>
      </c>
      <c r="J887">
        <v>5156</v>
      </c>
      <c r="K887">
        <v>3658</v>
      </c>
      <c r="L887">
        <v>348</v>
      </c>
      <c r="M887">
        <v>228</v>
      </c>
      <c r="N887">
        <v>1498</v>
      </c>
      <c r="O887">
        <v>1144</v>
      </c>
      <c r="AF887">
        <v>163</v>
      </c>
      <c r="AH887">
        <v>0</v>
      </c>
      <c r="AI887">
        <v>0</v>
      </c>
      <c r="AJ887">
        <v>3658</v>
      </c>
    </row>
    <row r="888" spans="1:36" hidden="1" x14ac:dyDescent="0.25">
      <c r="A888" t="s">
        <v>460</v>
      </c>
      <c r="B888" t="s">
        <v>374</v>
      </c>
      <c r="C888">
        <v>3351</v>
      </c>
      <c r="D888">
        <v>610</v>
      </c>
      <c r="E888">
        <v>100</v>
      </c>
      <c r="F888">
        <v>1943</v>
      </c>
      <c r="G888">
        <v>626</v>
      </c>
      <c r="H888">
        <v>970</v>
      </c>
      <c r="I888">
        <v>419</v>
      </c>
      <c r="J888">
        <v>4321</v>
      </c>
      <c r="K888">
        <v>2969</v>
      </c>
      <c r="L888">
        <v>42</v>
      </c>
      <c r="M888">
        <v>154</v>
      </c>
      <c r="N888">
        <v>1351</v>
      </c>
      <c r="O888">
        <v>1144</v>
      </c>
      <c r="AF888">
        <v>160</v>
      </c>
      <c r="AH888">
        <v>0</v>
      </c>
      <c r="AI888">
        <v>0</v>
      </c>
      <c r="AJ888">
        <v>2969</v>
      </c>
    </row>
    <row r="889" spans="1:36" hidden="1" x14ac:dyDescent="0.25">
      <c r="A889" t="s">
        <v>461</v>
      </c>
      <c r="B889" t="s">
        <v>374</v>
      </c>
      <c r="C889">
        <v>2964</v>
      </c>
      <c r="D889">
        <v>549</v>
      </c>
      <c r="E889">
        <v>100</v>
      </c>
      <c r="F889">
        <v>1673</v>
      </c>
      <c r="G889">
        <v>572</v>
      </c>
      <c r="H889">
        <v>998</v>
      </c>
      <c r="I889">
        <v>435</v>
      </c>
      <c r="J889">
        <v>3962</v>
      </c>
      <c r="K889">
        <v>2558</v>
      </c>
      <c r="L889">
        <v>19</v>
      </c>
      <c r="M889">
        <v>156</v>
      </c>
      <c r="N889">
        <v>1403</v>
      </c>
      <c r="O889">
        <v>929</v>
      </c>
      <c r="AF889">
        <v>150</v>
      </c>
      <c r="AH889">
        <v>0</v>
      </c>
      <c r="AI889">
        <v>0</v>
      </c>
      <c r="AJ889">
        <v>2558</v>
      </c>
    </row>
    <row r="890" spans="1:36" hidden="1" x14ac:dyDescent="0.25">
      <c r="A890" t="s">
        <v>462</v>
      </c>
      <c r="B890" t="s">
        <v>374</v>
      </c>
      <c r="C890">
        <v>3034</v>
      </c>
      <c r="D890">
        <v>666</v>
      </c>
      <c r="E890">
        <v>100</v>
      </c>
      <c r="F890">
        <v>1624</v>
      </c>
      <c r="G890">
        <v>567</v>
      </c>
      <c r="H890">
        <v>944</v>
      </c>
      <c r="I890">
        <v>461</v>
      </c>
      <c r="J890">
        <v>3978</v>
      </c>
      <c r="K890">
        <v>2665</v>
      </c>
      <c r="L890">
        <v>31</v>
      </c>
      <c r="M890">
        <v>150</v>
      </c>
      <c r="N890">
        <v>1313</v>
      </c>
      <c r="O890">
        <v>929</v>
      </c>
      <c r="AF890">
        <v>240</v>
      </c>
      <c r="AH890">
        <v>0</v>
      </c>
      <c r="AI890">
        <v>0</v>
      </c>
      <c r="AJ890">
        <v>2665</v>
      </c>
    </row>
    <row r="891" spans="1:36" hidden="1" x14ac:dyDescent="0.25">
      <c r="A891" t="s">
        <v>463</v>
      </c>
      <c r="B891" t="s">
        <v>374</v>
      </c>
      <c r="C891">
        <v>2889</v>
      </c>
      <c r="D891">
        <v>748</v>
      </c>
      <c r="E891">
        <v>100</v>
      </c>
      <c r="F891">
        <v>1491</v>
      </c>
      <c r="G891">
        <v>517</v>
      </c>
      <c r="H891">
        <v>911</v>
      </c>
      <c r="I891">
        <v>481</v>
      </c>
      <c r="J891">
        <v>3800</v>
      </c>
      <c r="K891">
        <v>2612</v>
      </c>
      <c r="L891">
        <v>13</v>
      </c>
      <c r="M891">
        <v>143</v>
      </c>
      <c r="N891">
        <v>1188</v>
      </c>
      <c r="O891">
        <v>929</v>
      </c>
      <c r="AF891">
        <v>130</v>
      </c>
      <c r="AH891">
        <v>0</v>
      </c>
      <c r="AI891">
        <v>0</v>
      </c>
      <c r="AJ891">
        <v>2612</v>
      </c>
    </row>
    <row r="892" spans="1:36" hidden="1" x14ac:dyDescent="0.25">
      <c r="A892" t="s">
        <v>454</v>
      </c>
      <c r="B892" t="s">
        <v>377</v>
      </c>
      <c r="C892">
        <v>1172</v>
      </c>
      <c r="D892">
        <v>296</v>
      </c>
      <c r="E892">
        <v>77</v>
      </c>
      <c r="F892">
        <v>686</v>
      </c>
      <c r="G892">
        <v>77</v>
      </c>
      <c r="H892">
        <v>35603</v>
      </c>
      <c r="I892">
        <v>28329</v>
      </c>
      <c r="J892">
        <v>36775</v>
      </c>
      <c r="K892">
        <v>28045</v>
      </c>
      <c r="L892">
        <v>1029</v>
      </c>
      <c r="M892">
        <v>19255</v>
      </c>
      <c r="N892">
        <v>8730</v>
      </c>
      <c r="O892">
        <v>3294</v>
      </c>
      <c r="AF892">
        <v>183</v>
      </c>
      <c r="AH892">
        <v>0</v>
      </c>
      <c r="AI892">
        <v>1236</v>
      </c>
      <c r="AJ892">
        <v>28045</v>
      </c>
    </row>
    <row r="893" spans="1:36" hidden="1" x14ac:dyDescent="0.25">
      <c r="A893" t="s">
        <v>455</v>
      </c>
      <c r="B893" t="s">
        <v>377</v>
      </c>
      <c r="C893">
        <v>1237</v>
      </c>
      <c r="D893">
        <v>415</v>
      </c>
      <c r="E893">
        <v>75</v>
      </c>
      <c r="F893">
        <v>489</v>
      </c>
      <c r="G893">
        <v>207</v>
      </c>
      <c r="H893">
        <v>35283</v>
      </c>
      <c r="I893">
        <v>28369</v>
      </c>
      <c r="J893">
        <v>36520</v>
      </c>
      <c r="K893">
        <v>27842</v>
      </c>
      <c r="L893">
        <v>611</v>
      </c>
      <c r="M893">
        <v>19716</v>
      </c>
      <c r="N893">
        <v>8679</v>
      </c>
      <c r="O893">
        <v>3294</v>
      </c>
      <c r="AF893">
        <v>172</v>
      </c>
      <c r="AH893">
        <v>0</v>
      </c>
      <c r="AI893">
        <v>1235</v>
      </c>
      <c r="AJ893">
        <v>27842</v>
      </c>
    </row>
    <row r="894" spans="1:36" hidden="1" x14ac:dyDescent="0.25">
      <c r="A894" t="s">
        <v>456</v>
      </c>
      <c r="B894" t="s">
        <v>377</v>
      </c>
      <c r="C894">
        <v>1205</v>
      </c>
      <c r="D894">
        <v>392</v>
      </c>
      <c r="E894">
        <v>75</v>
      </c>
      <c r="F894">
        <v>456</v>
      </c>
      <c r="G894">
        <v>214</v>
      </c>
      <c r="H894">
        <v>34875</v>
      </c>
      <c r="I894">
        <v>28431</v>
      </c>
      <c r="J894">
        <v>36079</v>
      </c>
      <c r="K894">
        <v>27517</v>
      </c>
      <c r="L894">
        <v>1065</v>
      </c>
      <c r="M894">
        <v>19309</v>
      </c>
      <c r="N894">
        <v>8562</v>
      </c>
      <c r="O894">
        <v>3294</v>
      </c>
      <c r="AF894">
        <v>505</v>
      </c>
      <c r="AH894">
        <v>0</v>
      </c>
      <c r="AI894">
        <v>1219</v>
      </c>
      <c r="AJ894">
        <v>27517</v>
      </c>
    </row>
    <row r="895" spans="1:36" hidden="1" x14ac:dyDescent="0.25">
      <c r="A895" t="s">
        <v>457</v>
      </c>
      <c r="B895" t="s">
        <v>377</v>
      </c>
      <c r="C895">
        <v>1222</v>
      </c>
      <c r="D895">
        <v>442</v>
      </c>
      <c r="E895">
        <v>73</v>
      </c>
      <c r="F895">
        <v>432</v>
      </c>
      <c r="G895">
        <v>190</v>
      </c>
      <c r="H895">
        <v>34819</v>
      </c>
      <c r="I895">
        <v>28490</v>
      </c>
      <c r="J895">
        <v>36041</v>
      </c>
      <c r="K895">
        <v>27583</v>
      </c>
      <c r="L895">
        <v>936</v>
      </c>
      <c r="M895">
        <v>19615</v>
      </c>
      <c r="N895">
        <v>8458</v>
      </c>
      <c r="O895">
        <v>3078</v>
      </c>
      <c r="AF895">
        <v>578</v>
      </c>
      <c r="AH895">
        <v>0</v>
      </c>
      <c r="AI895">
        <v>1208</v>
      </c>
      <c r="AJ895">
        <v>27583</v>
      </c>
    </row>
    <row r="896" spans="1:36" hidden="1" x14ac:dyDescent="0.25">
      <c r="A896" t="s">
        <v>458</v>
      </c>
      <c r="B896" t="s">
        <v>377</v>
      </c>
      <c r="C896">
        <v>1184</v>
      </c>
      <c r="D896">
        <v>382</v>
      </c>
      <c r="E896">
        <v>73</v>
      </c>
      <c r="F896">
        <v>457</v>
      </c>
      <c r="G896">
        <v>161</v>
      </c>
      <c r="H896">
        <v>34459</v>
      </c>
      <c r="I896">
        <v>28562</v>
      </c>
      <c r="J896">
        <v>35643</v>
      </c>
      <c r="K896">
        <v>27250</v>
      </c>
      <c r="L896">
        <v>256</v>
      </c>
      <c r="M896">
        <v>20397</v>
      </c>
      <c r="N896">
        <v>8393</v>
      </c>
      <c r="O896">
        <v>3078</v>
      </c>
      <c r="AF896">
        <v>584</v>
      </c>
      <c r="AH896">
        <v>0</v>
      </c>
      <c r="AI896">
        <v>1204</v>
      </c>
      <c r="AJ896">
        <v>27250</v>
      </c>
    </row>
    <row r="897" spans="1:36" hidden="1" x14ac:dyDescent="0.25">
      <c r="A897" t="s">
        <v>459</v>
      </c>
      <c r="B897" t="s">
        <v>377</v>
      </c>
      <c r="C897">
        <v>1194</v>
      </c>
      <c r="D897">
        <v>426</v>
      </c>
      <c r="E897">
        <v>71</v>
      </c>
      <c r="F897">
        <v>420</v>
      </c>
      <c r="G897">
        <v>153</v>
      </c>
      <c r="H897">
        <v>33826</v>
      </c>
      <c r="I897">
        <v>28562</v>
      </c>
      <c r="J897">
        <v>35020</v>
      </c>
      <c r="K897">
        <v>27105</v>
      </c>
      <c r="L897">
        <v>297</v>
      </c>
      <c r="M897">
        <v>20539</v>
      </c>
      <c r="N897">
        <v>7915</v>
      </c>
      <c r="O897">
        <v>2674</v>
      </c>
      <c r="AF897">
        <v>593</v>
      </c>
      <c r="AH897">
        <v>0</v>
      </c>
      <c r="AI897">
        <v>1192</v>
      </c>
      <c r="AJ897">
        <v>27105</v>
      </c>
    </row>
    <row r="898" spans="1:36" hidden="1" x14ac:dyDescent="0.25">
      <c r="A898" t="s">
        <v>460</v>
      </c>
      <c r="B898" t="s">
        <v>377</v>
      </c>
      <c r="C898">
        <v>1271</v>
      </c>
      <c r="D898">
        <v>456</v>
      </c>
      <c r="E898">
        <v>71</v>
      </c>
      <c r="F898">
        <v>407</v>
      </c>
      <c r="G898">
        <v>137</v>
      </c>
      <c r="H898">
        <v>33448</v>
      </c>
      <c r="I898">
        <v>28626</v>
      </c>
      <c r="J898">
        <v>34719</v>
      </c>
      <c r="K898">
        <v>26885</v>
      </c>
      <c r="L898">
        <v>338</v>
      </c>
      <c r="M898">
        <v>20617</v>
      </c>
      <c r="N898">
        <v>7834</v>
      </c>
      <c r="O898">
        <v>2674</v>
      </c>
      <c r="AF898">
        <v>553</v>
      </c>
      <c r="AH898">
        <v>0</v>
      </c>
      <c r="AI898">
        <v>1184</v>
      </c>
      <c r="AJ898">
        <v>26885</v>
      </c>
    </row>
    <row r="899" spans="1:36" hidden="1" x14ac:dyDescent="0.25">
      <c r="A899" t="s">
        <v>461</v>
      </c>
      <c r="B899" t="s">
        <v>377</v>
      </c>
      <c r="C899">
        <v>1361</v>
      </c>
      <c r="D899">
        <v>329</v>
      </c>
      <c r="E899">
        <v>70</v>
      </c>
      <c r="F899">
        <v>590</v>
      </c>
      <c r="G899">
        <v>92</v>
      </c>
      <c r="H899">
        <v>32999</v>
      </c>
      <c r="I899">
        <v>28652</v>
      </c>
      <c r="J899">
        <v>34360</v>
      </c>
      <c r="K899">
        <v>26604</v>
      </c>
      <c r="L899">
        <v>275</v>
      </c>
      <c r="M899">
        <v>20780</v>
      </c>
      <c r="N899">
        <v>7756</v>
      </c>
      <c r="O899">
        <v>2674</v>
      </c>
      <c r="AF899">
        <v>585</v>
      </c>
      <c r="AH899">
        <v>0</v>
      </c>
      <c r="AI899">
        <v>1177</v>
      </c>
      <c r="AJ899">
        <v>26604</v>
      </c>
    </row>
    <row r="900" spans="1:36" hidden="1" x14ac:dyDescent="0.25">
      <c r="A900" t="s">
        <v>462</v>
      </c>
      <c r="B900" t="s">
        <v>377</v>
      </c>
      <c r="C900">
        <v>1374</v>
      </c>
      <c r="D900">
        <v>262</v>
      </c>
      <c r="E900">
        <v>70</v>
      </c>
      <c r="F900">
        <v>624</v>
      </c>
      <c r="G900">
        <v>38</v>
      </c>
      <c r="H900">
        <v>32521</v>
      </c>
      <c r="I900">
        <v>28627</v>
      </c>
      <c r="J900">
        <v>33894</v>
      </c>
      <c r="K900">
        <v>26216</v>
      </c>
      <c r="L900">
        <v>215</v>
      </c>
      <c r="M900">
        <v>20872</v>
      </c>
      <c r="N900">
        <v>7678</v>
      </c>
      <c r="O900">
        <v>2674</v>
      </c>
      <c r="AF900">
        <v>585</v>
      </c>
      <c r="AH900">
        <v>0</v>
      </c>
      <c r="AI900">
        <v>1167</v>
      </c>
      <c r="AJ900">
        <v>26216</v>
      </c>
    </row>
    <row r="901" spans="1:36" hidden="1" x14ac:dyDescent="0.25">
      <c r="A901" t="s">
        <v>463</v>
      </c>
      <c r="B901" t="s">
        <v>377</v>
      </c>
      <c r="C901">
        <v>1245</v>
      </c>
      <c r="D901">
        <v>153</v>
      </c>
      <c r="E901">
        <v>69</v>
      </c>
      <c r="F901">
        <v>488</v>
      </c>
      <c r="G901">
        <v>88</v>
      </c>
      <c r="H901">
        <v>32082</v>
      </c>
      <c r="I901">
        <v>28592</v>
      </c>
      <c r="J901">
        <v>33326</v>
      </c>
      <c r="K901">
        <v>25722</v>
      </c>
      <c r="L901">
        <v>166</v>
      </c>
      <c r="M901">
        <v>20821</v>
      </c>
      <c r="N901">
        <v>7604</v>
      </c>
      <c r="O901">
        <v>2674</v>
      </c>
      <c r="AF901">
        <v>581</v>
      </c>
      <c r="AH901">
        <v>0</v>
      </c>
      <c r="AI901">
        <v>1159</v>
      </c>
      <c r="AJ901">
        <v>25722</v>
      </c>
    </row>
    <row r="902" spans="1:36" hidden="1" x14ac:dyDescent="0.25">
      <c r="A902" t="s">
        <v>454</v>
      </c>
      <c r="B902" t="s">
        <v>380</v>
      </c>
      <c r="C902">
        <v>1969</v>
      </c>
      <c r="D902">
        <v>607</v>
      </c>
      <c r="E902">
        <v>16</v>
      </c>
      <c r="F902">
        <v>439</v>
      </c>
      <c r="G902">
        <v>847</v>
      </c>
      <c r="H902">
        <v>6654</v>
      </c>
      <c r="I902">
        <v>5001</v>
      </c>
      <c r="J902">
        <v>8623</v>
      </c>
      <c r="K902">
        <v>3791</v>
      </c>
      <c r="L902">
        <v>1578</v>
      </c>
      <c r="M902">
        <v>0</v>
      </c>
      <c r="N902">
        <v>4832</v>
      </c>
      <c r="O902">
        <v>3816</v>
      </c>
      <c r="AF902">
        <v>402</v>
      </c>
      <c r="AH902">
        <v>0</v>
      </c>
      <c r="AI902">
        <v>10</v>
      </c>
      <c r="AJ902">
        <v>3791</v>
      </c>
    </row>
    <row r="903" spans="1:36" hidden="1" x14ac:dyDescent="0.25">
      <c r="A903" t="s">
        <v>455</v>
      </c>
      <c r="B903" t="s">
        <v>380</v>
      </c>
      <c r="C903">
        <v>2136</v>
      </c>
      <c r="D903">
        <v>312</v>
      </c>
      <c r="E903">
        <v>16</v>
      </c>
      <c r="F903">
        <v>899</v>
      </c>
      <c r="G903">
        <v>841</v>
      </c>
      <c r="H903">
        <v>6720</v>
      </c>
      <c r="I903">
        <v>5080</v>
      </c>
      <c r="J903">
        <v>8856</v>
      </c>
      <c r="K903">
        <v>3926</v>
      </c>
      <c r="L903">
        <v>2052</v>
      </c>
      <c r="M903">
        <v>0</v>
      </c>
      <c r="N903">
        <v>4930</v>
      </c>
      <c r="O903">
        <v>3816</v>
      </c>
      <c r="AF903">
        <v>288</v>
      </c>
      <c r="AH903">
        <v>0</v>
      </c>
      <c r="AI903">
        <v>9</v>
      </c>
      <c r="AJ903">
        <v>3926</v>
      </c>
    </row>
    <row r="904" spans="1:36" hidden="1" x14ac:dyDescent="0.25">
      <c r="A904" t="s">
        <v>456</v>
      </c>
      <c r="B904" t="s">
        <v>380</v>
      </c>
      <c r="C904">
        <v>2316</v>
      </c>
      <c r="D904">
        <v>338</v>
      </c>
      <c r="E904">
        <v>15</v>
      </c>
      <c r="F904">
        <v>968</v>
      </c>
      <c r="G904">
        <v>897</v>
      </c>
      <c r="H904">
        <v>6804</v>
      </c>
      <c r="I904">
        <v>5214</v>
      </c>
      <c r="J904">
        <v>9120</v>
      </c>
      <c r="K904">
        <v>4179</v>
      </c>
      <c r="L904">
        <v>2142</v>
      </c>
      <c r="M904">
        <v>0</v>
      </c>
      <c r="N904">
        <v>4941</v>
      </c>
      <c r="O904">
        <v>3816</v>
      </c>
      <c r="AF904">
        <v>281</v>
      </c>
      <c r="AH904">
        <v>0</v>
      </c>
      <c r="AI904">
        <v>9</v>
      </c>
      <c r="AJ904">
        <v>4179</v>
      </c>
    </row>
    <row r="905" spans="1:36" hidden="1" x14ac:dyDescent="0.25">
      <c r="A905" t="s">
        <v>457</v>
      </c>
      <c r="B905" t="s">
        <v>380</v>
      </c>
      <c r="C905">
        <v>2331</v>
      </c>
      <c r="D905">
        <v>547</v>
      </c>
      <c r="E905">
        <v>15</v>
      </c>
      <c r="F905">
        <v>809</v>
      </c>
      <c r="G905">
        <v>835</v>
      </c>
      <c r="H905">
        <v>6926</v>
      </c>
      <c r="I905">
        <v>5335</v>
      </c>
      <c r="J905">
        <v>9257</v>
      </c>
      <c r="K905">
        <v>4240</v>
      </c>
      <c r="L905">
        <v>2317</v>
      </c>
      <c r="M905">
        <v>0</v>
      </c>
      <c r="N905">
        <v>5017</v>
      </c>
      <c r="O905">
        <v>3816</v>
      </c>
      <c r="AF905">
        <v>354</v>
      </c>
      <c r="AH905">
        <v>0</v>
      </c>
      <c r="AI905">
        <v>9</v>
      </c>
      <c r="AJ905">
        <v>4240</v>
      </c>
    </row>
    <row r="906" spans="1:36" hidden="1" x14ac:dyDescent="0.25">
      <c r="A906" t="s">
        <v>458</v>
      </c>
      <c r="B906" t="s">
        <v>380</v>
      </c>
      <c r="C906">
        <v>2373</v>
      </c>
      <c r="D906">
        <v>676</v>
      </c>
      <c r="E906">
        <v>15</v>
      </c>
      <c r="F906">
        <v>498</v>
      </c>
      <c r="G906">
        <v>1044</v>
      </c>
      <c r="H906">
        <v>7012</v>
      </c>
      <c r="I906">
        <v>5439</v>
      </c>
      <c r="J906">
        <v>9385</v>
      </c>
      <c r="K906">
        <v>4269</v>
      </c>
      <c r="L906">
        <v>1845</v>
      </c>
      <c r="M906">
        <v>0</v>
      </c>
      <c r="N906">
        <v>5116</v>
      </c>
      <c r="O906">
        <v>3816</v>
      </c>
      <c r="AF906">
        <v>386</v>
      </c>
      <c r="AH906">
        <v>0</v>
      </c>
      <c r="AI906">
        <v>9</v>
      </c>
      <c r="AJ906">
        <v>4269</v>
      </c>
    </row>
    <row r="907" spans="1:36" hidden="1" x14ac:dyDescent="0.25">
      <c r="A907" t="s">
        <v>459</v>
      </c>
      <c r="B907" t="s">
        <v>380</v>
      </c>
      <c r="C907">
        <v>2353</v>
      </c>
      <c r="D907">
        <v>644</v>
      </c>
      <c r="E907">
        <v>15</v>
      </c>
      <c r="F907">
        <v>578</v>
      </c>
      <c r="G907">
        <v>1033</v>
      </c>
      <c r="H907">
        <v>7036</v>
      </c>
      <c r="I907">
        <v>5468</v>
      </c>
      <c r="J907">
        <v>9389</v>
      </c>
      <c r="K907">
        <v>4330</v>
      </c>
      <c r="L907">
        <v>1701</v>
      </c>
      <c r="M907">
        <v>0</v>
      </c>
      <c r="N907">
        <v>5059</v>
      </c>
      <c r="O907">
        <v>3816</v>
      </c>
      <c r="AF907">
        <v>457</v>
      </c>
      <c r="AH907">
        <v>0</v>
      </c>
      <c r="AI907">
        <v>9</v>
      </c>
      <c r="AJ907">
        <v>4330</v>
      </c>
    </row>
    <row r="908" spans="1:36" hidden="1" x14ac:dyDescent="0.25">
      <c r="A908" t="s">
        <v>460</v>
      </c>
      <c r="B908" t="s">
        <v>380</v>
      </c>
      <c r="C908">
        <v>1904</v>
      </c>
      <c r="D908">
        <v>594</v>
      </c>
      <c r="E908">
        <v>15</v>
      </c>
      <c r="F908">
        <v>520</v>
      </c>
      <c r="G908">
        <v>708</v>
      </c>
      <c r="H908">
        <v>7142</v>
      </c>
      <c r="I908">
        <v>5600</v>
      </c>
      <c r="J908">
        <v>9046</v>
      </c>
      <c r="K908">
        <v>3795</v>
      </c>
      <c r="L908">
        <v>1510</v>
      </c>
      <c r="M908">
        <v>0</v>
      </c>
      <c r="N908">
        <v>5251</v>
      </c>
      <c r="O908">
        <v>3816</v>
      </c>
      <c r="AF908">
        <v>226</v>
      </c>
      <c r="AH908">
        <v>0</v>
      </c>
      <c r="AI908">
        <v>9</v>
      </c>
      <c r="AJ908">
        <v>3795</v>
      </c>
    </row>
    <row r="909" spans="1:36" hidden="1" x14ac:dyDescent="0.25">
      <c r="A909" t="s">
        <v>461</v>
      </c>
      <c r="B909" t="s">
        <v>380</v>
      </c>
      <c r="C909">
        <v>1613</v>
      </c>
      <c r="D909">
        <v>461</v>
      </c>
      <c r="E909">
        <v>15</v>
      </c>
      <c r="F909">
        <v>558</v>
      </c>
      <c r="G909">
        <v>533</v>
      </c>
      <c r="H909">
        <v>7166</v>
      </c>
      <c r="I909">
        <v>5717</v>
      </c>
      <c r="J909">
        <v>8779</v>
      </c>
      <c r="K909">
        <v>3578</v>
      </c>
      <c r="L909">
        <v>1759</v>
      </c>
      <c r="M909">
        <v>0</v>
      </c>
      <c r="N909">
        <v>5200</v>
      </c>
      <c r="O909">
        <v>3816</v>
      </c>
      <c r="AF909">
        <v>205</v>
      </c>
      <c r="AH909">
        <v>0</v>
      </c>
      <c r="AI909">
        <v>9</v>
      </c>
      <c r="AJ909">
        <v>3578</v>
      </c>
    </row>
    <row r="910" spans="1:36" hidden="1" x14ac:dyDescent="0.25">
      <c r="A910" t="s">
        <v>462</v>
      </c>
      <c r="B910" t="s">
        <v>380</v>
      </c>
      <c r="C910">
        <v>1524</v>
      </c>
      <c r="D910">
        <v>296</v>
      </c>
      <c r="E910">
        <v>15</v>
      </c>
      <c r="F910">
        <v>527</v>
      </c>
      <c r="G910">
        <v>664</v>
      </c>
      <c r="H910">
        <v>7285</v>
      </c>
      <c r="I910">
        <v>5859</v>
      </c>
      <c r="J910">
        <v>8809</v>
      </c>
      <c r="K910">
        <v>3634</v>
      </c>
      <c r="L910">
        <v>1611</v>
      </c>
      <c r="M910">
        <v>0</v>
      </c>
      <c r="N910">
        <v>5175</v>
      </c>
      <c r="O910">
        <v>3816</v>
      </c>
      <c r="AF910">
        <v>201</v>
      </c>
      <c r="AH910">
        <v>0</v>
      </c>
      <c r="AI910">
        <v>9</v>
      </c>
      <c r="AJ910">
        <v>3634</v>
      </c>
    </row>
    <row r="911" spans="1:36" hidden="1" x14ac:dyDescent="0.25">
      <c r="A911" t="s">
        <v>463</v>
      </c>
      <c r="B911" t="s">
        <v>380</v>
      </c>
      <c r="C911">
        <v>2011</v>
      </c>
      <c r="D911">
        <v>452</v>
      </c>
      <c r="E911">
        <v>14</v>
      </c>
      <c r="F911">
        <v>483</v>
      </c>
      <c r="G911">
        <v>1016</v>
      </c>
      <c r="H911">
        <v>7321</v>
      </c>
      <c r="I911">
        <v>5914</v>
      </c>
      <c r="J911">
        <v>9332</v>
      </c>
      <c r="K911">
        <v>3752</v>
      </c>
      <c r="L911">
        <v>1788</v>
      </c>
      <c r="M911">
        <v>0</v>
      </c>
      <c r="N911">
        <v>5580</v>
      </c>
      <c r="O911">
        <v>3816</v>
      </c>
      <c r="AF911">
        <v>34</v>
      </c>
      <c r="AH911">
        <v>0</v>
      </c>
      <c r="AI911">
        <v>9</v>
      </c>
      <c r="AJ911">
        <v>3752</v>
      </c>
    </row>
    <row r="912" spans="1:36" hidden="1" x14ac:dyDescent="0.25">
      <c r="A912" t="s">
        <v>454</v>
      </c>
      <c r="B912" t="s">
        <v>383</v>
      </c>
      <c r="C912">
        <v>6845</v>
      </c>
      <c r="D912">
        <v>2112</v>
      </c>
      <c r="E912">
        <v>769</v>
      </c>
      <c r="F912">
        <v>2803</v>
      </c>
      <c r="G912">
        <v>921</v>
      </c>
      <c r="H912">
        <v>13380</v>
      </c>
      <c r="I912">
        <v>10745</v>
      </c>
      <c r="J912">
        <v>20225</v>
      </c>
      <c r="K912">
        <v>12957</v>
      </c>
      <c r="L912">
        <v>2838</v>
      </c>
      <c r="M912">
        <v>7902</v>
      </c>
      <c r="N912">
        <v>7267</v>
      </c>
      <c r="O912">
        <v>3110</v>
      </c>
      <c r="AF912">
        <v>96</v>
      </c>
      <c r="AH912">
        <v>0</v>
      </c>
      <c r="AI912">
        <v>2085</v>
      </c>
      <c r="AJ912">
        <v>12957</v>
      </c>
    </row>
    <row r="913" spans="1:36" hidden="1" x14ac:dyDescent="0.25">
      <c r="A913" t="s">
        <v>455</v>
      </c>
      <c r="B913" t="s">
        <v>383</v>
      </c>
      <c r="C913">
        <v>6237</v>
      </c>
      <c r="D913">
        <v>1021</v>
      </c>
      <c r="E913">
        <v>1159</v>
      </c>
      <c r="F913">
        <v>2945</v>
      </c>
      <c r="G913">
        <v>872</v>
      </c>
      <c r="H913">
        <v>13568</v>
      </c>
      <c r="I913">
        <v>10938</v>
      </c>
      <c r="J913">
        <v>19806</v>
      </c>
      <c r="K913">
        <v>12670</v>
      </c>
      <c r="L913">
        <v>2271</v>
      </c>
      <c r="M913">
        <v>8129</v>
      </c>
      <c r="N913">
        <v>7136</v>
      </c>
      <c r="O913">
        <v>2704</v>
      </c>
      <c r="AF913">
        <v>122</v>
      </c>
      <c r="AH913">
        <v>0</v>
      </c>
      <c r="AI913">
        <v>2026</v>
      </c>
      <c r="AJ913">
        <v>12670</v>
      </c>
    </row>
    <row r="914" spans="1:36" hidden="1" x14ac:dyDescent="0.25">
      <c r="A914" t="s">
        <v>456</v>
      </c>
      <c r="B914" t="s">
        <v>383</v>
      </c>
      <c r="C914">
        <v>5976</v>
      </c>
      <c r="D914">
        <v>994</v>
      </c>
      <c r="E914">
        <v>1042</v>
      </c>
      <c r="F914">
        <v>2680</v>
      </c>
      <c r="G914">
        <v>1022</v>
      </c>
      <c r="H914">
        <v>13756</v>
      </c>
      <c r="I914">
        <v>11113</v>
      </c>
      <c r="J914">
        <v>19732</v>
      </c>
      <c r="K914">
        <v>12662</v>
      </c>
      <c r="L914">
        <v>2415</v>
      </c>
      <c r="M914">
        <v>8132</v>
      </c>
      <c r="N914">
        <v>7069</v>
      </c>
      <c r="O914">
        <v>2704</v>
      </c>
      <c r="AF914">
        <v>74</v>
      </c>
      <c r="AH914">
        <v>0</v>
      </c>
      <c r="AI914">
        <v>2022</v>
      </c>
      <c r="AJ914">
        <v>12662</v>
      </c>
    </row>
    <row r="915" spans="1:36" hidden="1" x14ac:dyDescent="0.25">
      <c r="A915" t="s">
        <v>457</v>
      </c>
      <c r="B915" t="s">
        <v>383</v>
      </c>
      <c r="C915">
        <v>6901</v>
      </c>
      <c r="D915">
        <v>1670</v>
      </c>
      <c r="E915">
        <v>1078</v>
      </c>
      <c r="F915">
        <v>2990</v>
      </c>
      <c r="G915">
        <v>921</v>
      </c>
      <c r="H915">
        <v>13817</v>
      </c>
      <c r="I915">
        <v>9759</v>
      </c>
      <c r="J915">
        <v>20718</v>
      </c>
      <c r="K915">
        <v>13481</v>
      </c>
      <c r="L915">
        <v>3113</v>
      </c>
      <c r="M915">
        <v>8218</v>
      </c>
      <c r="N915">
        <v>7237</v>
      </c>
      <c r="O915">
        <v>2704</v>
      </c>
      <c r="AF915">
        <v>25</v>
      </c>
      <c r="AH915">
        <v>0</v>
      </c>
      <c r="AI915">
        <v>2106</v>
      </c>
      <c r="AJ915">
        <v>13481</v>
      </c>
    </row>
    <row r="916" spans="1:36" hidden="1" x14ac:dyDescent="0.25">
      <c r="A916" t="s">
        <v>458</v>
      </c>
      <c r="B916" t="s">
        <v>383</v>
      </c>
      <c r="C916">
        <v>7917</v>
      </c>
      <c r="D916">
        <v>2937</v>
      </c>
      <c r="E916">
        <v>655</v>
      </c>
      <c r="F916">
        <v>3172</v>
      </c>
      <c r="G916">
        <v>890</v>
      </c>
      <c r="H916">
        <v>13688</v>
      </c>
      <c r="I916">
        <v>9521</v>
      </c>
      <c r="J916">
        <v>21604</v>
      </c>
      <c r="K916">
        <v>14543</v>
      </c>
      <c r="L916">
        <v>3676</v>
      </c>
      <c r="M916">
        <v>8284</v>
      </c>
      <c r="N916">
        <v>7062</v>
      </c>
      <c r="O916">
        <v>2704</v>
      </c>
      <c r="AF916">
        <v>19</v>
      </c>
      <c r="AH916">
        <v>0</v>
      </c>
      <c r="AI916">
        <v>1953</v>
      </c>
      <c r="AJ916">
        <v>14543</v>
      </c>
    </row>
    <row r="917" spans="1:36" hidden="1" x14ac:dyDescent="0.25">
      <c r="A917" t="s">
        <v>459</v>
      </c>
      <c r="B917" t="s">
        <v>383</v>
      </c>
      <c r="C917">
        <v>8229</v>
      </c>
      <c r="D917">
        <v>3349</v>
      </c>
      <c r="E917">
        <v>177</v>
      </c>
      <c r="F917">
        <v>3542</v>
      </c>
      <c r="G917">
        <v>999</v>
      </c>
      <c r="H917">
        <v>13048</v>
      </c>
      <c r="I917">
        <v>9639</v>
      </c>
      <c r="J917">
        <v>21277</v>
      </c>
      <c r="K917">
        <v>14726</v>
      </c>
      <c r="L917">
        <v>3190</v>
      </c>
      <c r="M917">
        <v>8248</v>
      </c>
      <c r="N917">
        <v>6551</v>
      </c>
      <c r="O917">
        <v>2352</v>
      </c>
      <c r="AF917">
        <v>33</v>
      </c>
      <c r="AH917">
        <v>0</v>
      </c>
      <c r="AI917">
        <v>1629</v>
      </c>
      <c r="AJ917">
        <v>14726</v>
      </c>
    </row>
    <row r="918" spans="1:36" hidden="1" x14ac:dyDescent="0.25">
      <c r="A918" t="s">
        <v>460</v>
      </c>
      <c r="B918" t="s">
        <v>383</v>
      </c>
      <c r="C918">
        <v>6648</v>
      </c>
      <c r="D918">
        <v>2615</v>
      </c>
      <c r="E918">
        <v>153</v>
      </c>
      <c r="F918">
        <v>2778</v>
      </c>
      <c r="G918">
        <v>954</v>
      </c>
      <c r="H918">
        <v>13042</v>
      </c>
      <c r="I918">
        <v>9891</v>
      </c>
      <c r="J918">
        <v>19689</v>
      </c>
      <c r="K918">
        <v>13188</v>
      </c>
      <c r="L918">
        <v>2824</v>
      </c>
      <c r="M918">
        <v>7847</v>
      </c>
      <c r="N918">
        <v>6501</v>
      </c>
      <c r="O918">
        <v>2352</v>
      </c>
      <c r="AF918">
        <v>64</v>
      </c>
      <c r="AH918">
        <v>0</v>
      </c>
      <c r="AI918">
        <v>1641</v>
      </c>
      <c r="AJ918">
        <v>13188</v>
      </c>
    </row>
    <row r="919" spans="1:36" hidden="1" x14ac:dyDescent="0.25">
      <c r="A919" t="s">
        <v>461</v>
      </c>
      <c r="B919" t="s">
        <v>383</v>
      </c>
      <c r="C919">
        <v>6427</v>
      </c>
      <c r="D919">
        <v>2237</v>
      </c>
      <c r="E919">
        <v>140</v>
      </c>
      <c r="F919">
        <v>3170</v>
      </c>
      <c r="G919">
        <v>766</v>
      </c>
      <c r="H919">
        <v>12743</v>
      </c>
      <c r="I919">
        <v>10021</v>
      </c>
      <c r="J919">
        <v>19170</v>
      </c>
      <c r="K919">
        <v>12735</v>
      </c>
      <c r="L919">
        <v>2972</v>
      </c>
      <c r="M919">
        <v>7043</v>
      </c>
      <c r="N919">
        <v>6434</v>
      </c>
      <c r="O919">
        <v>2352</v>
      </c>
      <c r="AF919">
        <v>91</v>
      </c>
      <c r="AH919">
        <v>0</v>
      </c>
      <c r="AI919">
        <v>1600</v>
      </c>
      <c r="AJ919">
        <v>12735</v>
      </c>
    </row>
    <row r="920" spans="1:36" hidden="1" x14ac:dyDescent="0.25">
      <c r="A920" t="s">
        <v>462</v>
      </c>
      <c r="B920" t="s">
        <v>383</v>
      </c>
      <c r="C920">
        <v>6605</v>
      </c>
      <c r="D920">
        <v>2292</v>
      </c>
      <c r="E920">
        <v>144</v>
      </c>
      <c r="F920">
        <v>3140</v>
      </c>
      <c r="G920">
        <v>902</v>
      </c>
      <c r="H920">
        <v>12191</v>
      </c>
      <c r="I920">
        <v>10257</v>
      </c>
      <c r="J920">
        <v>18796</v>
      </c>
      <c r="K920">
        <v>12516</v>
      </c>
      <c r="L920">
        <v>2781</v>
      </c>
      <c r="M920">
        <v>6256</v>
      </c>
      <c r="N920">
        <v>6281</v>
      </c>
      <c r="O920">
        <v>2352</v>
      </c>
      <c r="AF920">
        <v>99</v>
      </c>
      <c r="AH920">
        <v>0</v>
      </c>
      <c r="AI920">
        <v>1585</v>
      </c>
      <c r="AJ920">
        <v>12516</v>
      </c>
    </row>
    <row r="921" spans="1:36" hidden="1" x14ac:dyDescent="0.25">
      <c r="A921" t="s">
        <v>463</v>
      </c>
      <c r="B921" t="s">
        <v>383</v>
      </c>
      <c r="C921">
        <v>6838</v>
      </c>
      <c r="D921">
        <v>1783</v>
      </c>
      <c r="E921">
        <v>83</v>
      </c>
      <c r="F921">
        <v>3640</v>
      </c>
      <c r="G921">
        <v>1074</v>
      </c>
      <c r="H921">
        <v>10960</v>
      </c>
      <c r="I921">
        <v>4763</v>
      </c>
      <c r="J921">
        <v>17798</v>
      </c>
      <c r="K921">
        <v>11763</v>
      </c>
      <c r="L921">
        <v>2572</v>
      </c>
      <c r="M921">
        <v>5215</v>
      </c>
      <c r="N921">
        <v>6035</v>
      </c>
      <c r="O921">
        <v>1912</v>
      </c>
      <c r="AF921">
        <v>93</v>
      </c>
      <c r="AH921">
        <v>0</v>
      </c>
      <c r="AI921">
        <v>1537</v>
      </c>
      <c r="AJ921">
        <v>11763</v>
      </c>
    </row>
    <row r="922" spans="1:36" hidden="1" x14ac:dyDescent="0.25">
      <c r="A922" t="s">
        <v>454</v>
      </c>
      <c r="B922" t="s">
        <v>386</v>
      </c>
      <c r="C922">
        <v>17599</v>
      </c>
      <c r="D922">
        <v>2282</v>
      </c>
      <c r="E922">
        <v>1505</v>
      </c>
      <c r="F922">
        <v>6952</v>
      </c>
      <c r="G922">
        <v>6293</v>
      </c>
      <c r="H922">
        <v>12601</v>
      </c>
      <c r="I922">
        <v>3806</v>
      </c>
      <c r="J922">
        <v>30199</v>
      </c>
      <c r="K922">
        <v>20017</v>
      </c>
      <c r="L922">
        <v>6028</v>
      </c>
      <c r="M922">
        <v>5036</v>
      </c>
      <c r="N922">
        <v>10182</v>
      </c>
      <c r="O922">
        <v>5345</v>
      </c>
      <c r="AF922">
        <v>1010</v>
      </c>
      <c r="AH922">
        <v>0</v>
      </c>
      <c r="AI922">
        <v>2949</v>
      </c>
      <c r="AJ922">
        <v>20017</v>
      </c>
    </row>
    <row r="923" spans="1:36" hidden="1" x14ac:dyDescent="0.25">
      <c r="A923" t="s">
        <v>455</v>
      </c>
      <c r="B923" t="s">
        <v>386</v>
      </c>
      <c r="C923">
        <v>17969</v>
      </c>
      <c r="D923">
        <v>1269</v>
      </c>
      <c r="E923">
        <v>1386</v>
      </c>
      <c r="F923">
        <v>7853</v>
      </c>
      <c r="G923">
        <v>6954</v>
      </c>
      <c r="H923">
        <v>12063</v>
      </c>
      <c r="I923">
        <v>3686</v>
      </c>
      <c r="J923">
        <v>30033</v>
      </c>
      <c r="K923">
        <v>20007</v>
      </c>
      <c r="L923">
        <v>6203</v>
      </c>
      <c r="M923">
        <v>5422</v>
      </c>
      <c r="N923">
        <v>10026</v>
      </c>
      <c r="O923">
        <v>5345</v>
      </c>
      <c r="AF923">
        <v>1152</v>
      </c>
      <c r="AH923">
        <v>0</v>
      </c>
      <c r="AI923">
        <v>2938</v>
      </c>
      <c r="AJ923">
        <v>20007</v>
      </c>
    </row>
    <row r="924" spans="1:36" hidden="1" x14ac:dyDescent="0.25">
      <c r="A924" t="s">
        <v>456</v>
      </c>
      <c r="B924" t="s">
        <v>386</v>
      </c>
      <c r="C924">
        <v>19396</v>
      </c>
      <c r="D924">
        <v>1305</v>
      </c>
      <c r="E924">
        <v>1915</v>
      </c>
      <c r="F924">
        <v>8472</v>
      </c>
      <c r="G924">
        <v>7211</v>
      </c>
      <c r="H924">
        <v>11972</v>
      </c>
      <c r="I924">
        <v>3710</v>
      </c>
      <c r="J924">
        <v>31367</v>
      </c>
      <c r="K924">
        <v>21369</v>
      </c>
      <c r="L924">
        <v>7121</v>
      </c>
      <c r="M924">
        <v>6258</v>
      </c>
      <c r="N924">
        <v>9998</v>
      </c>
      <c r="O924">
        <v>4859</v>
      </c>
      <c r="AF924">
        <v>982</v>
      </c>
      <c r="AH924">
        <v>0</v>
      </c>
      <c r="AI924">
        <v>3015</v>
      </c>
      <c r="AJ924">
        <v>21369</v>
      </c>
    </row>
    <row r="925" spans="1:36" hidden="1" x14ac:dyDescent="0.25">
      <c r="A925" t="s">
        <v>457</v>
      </c>
      <c r="B925" t="s">
        <v>386</v>
      </c>
      <c r="C925">
        <v>20145</v>
      </c>
      <c r="D925">
        <v>951</v>
      </c>
      <c r="E925">
        <v>2168</v>
      </c>
      <c r="F925">
        <v>9210</v>
      </c>
      <c r="G925">
        <v>7282</v>
      </c>
      <c r="H925">
        <v>12329</v>
      </c>
      <c r="I925">
        <v>3757</v>
      </c>
      <c r="J925">
        <v>32474</v>
      </c>
      <c r="K925">
        <v>22550</v>
      </c>
      <c r="L925">
        <v>5416</v>
      </c>
      <c r="M925">
        <v>8699</v>
      </c>
      <c r="N925">
        <v>9924</v>
      </c>
      <c r="O925">
        <v>4859</v>
      </c>
      <c r="AF925">
        <v>950</v>
      </c>
      <c r="AH925">
        <v>0</v>
      </c>
      <c r="AI925">
        <v>3056</v>
      </c>
      <c r="AJ925">
        <v>22550</v>
      </c>
    </row>
    <row r="926" spans="1:36" hidden="1" x14ac:dyDescent="0.25">
      <c r="A926" t="s">
        <v>458</v>
      </c>
      <c r="B926" t="s">
        <v>386</v>
      </c>
      <c r="C926">
        <v>19833</v>
      </c>
      <c r="D926">
        <v>1749</v>
      </c>
      <c r="E926">
        <v>1426</v>
      </c>
      <c r="F926">
        <v>9376</v>
      </c>
      <c r="G926">
        <v>6767</v>
      </c>
      <c r="H926">
        <v>12452</v>
      </c>
      <c r="I926">
        <v>2670</v>
      </c>
      <c r="J926">
        <v>32285</v>
      </c>
      <c r="K926">
        <v>22259</v>
      </c>
      <c r="L926">
        <v>5120</v>
      </c>
      <c r="M926">
        <v>8103</v>
      </c>
      <c r="N926">
        <v>10026</v>
      </c>
      <c r="O926">
        <v>4875</v>
      </c>
      <c r="AF926">
        <v>1350</v>
      </c>
      <c r="AH926">
        <v>0</v>
      </c>
      <c r="AI926">
        <v>3066</v>
      </c>
      <c r="AJ926">
        <v>22259</v>
      </c>
    </row>
    <row r="927" spans="1:36" hidden="1" x14ac:dyDescent="0.25">
      <c r="A927" t="s">
        <v>459</v>
      </c>
      <c r="B927" t="s">
        <v>386</v>
      </c>
      <c r="C927">
        <v>19442</v>
      </c>
      <c r="D927">
        <v>911</v>
      </c>
      <c r="E927">
        <v>1917</v>
      </c>
      <c r="F927">
        <v>10282</v>
      </c>
      <c r="G927">
        <v>5882</v>
      </c>
      <c r="H927">
        <v>11524</v>
      </c>
      <c r="I927">
        <v>2665</v>
      </c>
      <c r="J927">
        <v>30966</v>
      </c>
      <c r="K927">
        <v>20996</v>
      </c>
      <c r="L927">
        <v>4916</v>
      </c>
      <c r="M927">
        <v>7905</v>
      </c>
      <c r="N927">
        <v>9970</v>
      </c>
      <c r="O927">
        <v>4859</v>
      </c>
      <c r="AF927">
        <v>907</v>
      </c>
      <c r="AH927">
        <v>0</v>
      </c>
      <c r="AI927">
        <v>3050</v>
      </c>
      <c r="AJ927">
        <v>20996</v>
      </c>
    </row>
    <row r="928" spans="1:36" hidden="1" x14ac:dyDescent="0.25">
      <c r="A928" t="s">
        <v>460</v>
      </c>
      <c r="B928" t="s">
        <v>386</v>
      </c>
      <c r="C928">
        <v>20395</v>
      </c>
      <c r="D928">
        <v>1215</v>
      </c>
      <c r="E928">
        <v>3282</v>
      </c>
      <c r="F928">
        <v>9855</v>
      </c>
      <c r="G928">
        <v>5648</v>
      </c>
      <c r="H928">
        <v>10864</v>
      </c>
      <c r="I928">
        <v>2673</v>
      </c>
      <c r="J928">
        <v>31258</v>
      </c>
      <c r="K928">
        <v>21538</v>
      </c>
      <c r="L928">
        <v>5770</v>
      </c>
      <c r="M928">
        <v>7871</v>
      </c>
      <c r="N928">
        <v>9721</v>
      </c>
      <c r="O928">
        <v>4417</v>
      </c>
      <c r="AF928">
        <v>1036</v>
      </c>
      <c r="AH928">
        <v>0</v>
      </c>
      <c r="AI928">
        <v>2987</v>
      </c>
      <c r="AJ928">
        <v>21538</v>
      </c>
    </row>
    <row r="929" spans="1:36" hidden="1" x14ac:dyDescent="0.25">
      <c r="A929" t="s">
        <v>461</v>
      </c>
      <c r="B929" t="s">
        <v>386</v>
      </c>
      <c r="C929">
        <v>20549</v>
      </c>
      <c r="D929">
        <v>1642</v>
      </c>
      <c r="E929">
        <v>4399</v>
      </c>
      <c r="F929">
        <v>10416</v>
      </c>
      <c r="G929">
        <v>3743</v>
      </c>
      <c r="H929">
        <v>10080</v>
      </c>
      <c r="I929">
        <v>2633</v>
      </c>
      <c r="J929">
        <v>30629</v>
      </c>
      <c r="K929">
        <v>21480</v>
      </c>
      <c r="L929">
        <v>5518</v>
      </c>
      <c r="M929">
        <v>8832</v>
      </c>
      <c r="N929">
        <v>9149</v>
      </c>
      <c r="O929">
        <v>4417</v>
      </c>
      <c r="AF929">
        <v>970</v>
      </c>
      <c r="AH929">
        <v>0</v>
      </c>
      <c r="AI929">
        <v>1897</v>
      </c>
      <c r="AJ929">
        <v>21480</v>
      </c>
    </row>
    <row r="930" spans="1:36" hidden="1" x14ac:dyDescent="0.25">
      <c r="A930" t="s">
        <v>462</v>
      </c>
      <c r="B930" t="s">
        <v>386</v>
      </c>
      <c r="C930">
        <v>21462</v>
      </c>
      <c r="D930">
        <v>2742</v>
      </c>
      <c r="E930">
        <v>3943</v>
      </c>
      <c r="F930">
        <v>10852</v>
      </c>
      <c r="G930">
        <v>3630</v>
      </c>
      <c r="H930">
        <v>9733</v>
      </c>
      <c r="I930">
        <v>2532</v>
      </c>
      <c r="J930">
        <v>31195</v>
      </c>
      <c r="K930">
        <v>23554</v>
      </c>
      <c r="L930">
        <v>5027</v>
      </c>
      <c r="M930">
        <v>6649</v>
      </c>
      <c r="N930">
        <v>7641</v>
      </c>
      <c r="O930">
        <v>4417</v>
      </c>
      <c r="AF930">
        <v>743</v>
      </c>
      <c r="AH930">
        <v>0</v>
      </c>
      <c r="AI930">
        <v>1044</v>
      </c>
      <c r="AJ930">
        <v>23554</v>
      </c>
    </row>
    <row r="931" spans="1:36" hidden="1" x14ac:dyDescent="0.25">
      <c r="A931" t="s">
        <v>463</v>
      </c>
      <c r="B931" t="s">
        <v>386</v>
      </c>
      <c r="C931">
        <v>21681</v>
      </c>
      <c r="D931">
        <v>1322</v>
      </c>
      <c r="E931">
        <v>2699</v>
      </c>
      <c r="F931">
        <v>14263</v>
      </c>
      <c r="G931">
        <v>3197</v>
      </c>
      <c r="H931">
        <v>9159</v>
      </c>
      <c r="I931">
        <v>2512</v>
      </c>
      <c r="J931">
        <v>30840</v>
      </c>
      <c r="K931">
        <v>23231</v>
      </c>
      <c r="L931">
        <v>3181</v>
      </c>
      <c r="M931">
        <v>7135</v>
      </c>
      <c r="N931">
        <v>7609</v>
      </c>
      <c r="O931">
        <v>4417</v>
      </c>
      <c r="AF931">
        <v>957</v>
      </c>
      <c r="AH931">
        <v>0</v>
      </c>
      <c r="AI931">
        <v>1009</v>
      </c>
      <c r="AJ931">
        <v>23231</v>
      </c>
    </row>
    <row r="932" spans="1:36" hidden="1" x14ac:dyDescent="0.25">
      <c r="A932" t="s">
        <v>454</v>
      </c>
      <c r="B932" t="s">
        <v>389</v>
      </c>
      <c r="C932">
        <v>9104</v>
      </c>
      <c r="D932">
        <v>1842</v>
      </c>
      <c r="E932">
        <v>627</v>
      </c>
      <c r="F932">
        <v>1116</v>
      </c>
      <c r="G932">
        <v>4740</v>
      </c>
      <c r="H932">
        <v>14996</v>
      </c>
      <c r="I932">
        <v>5385</v>
      </c>
      <c r="J932">
        <v>24099</v>
      </c>
      <c r="K932">
        <v>14575</v>
      </c>
      <c r="L932">
        <v>2897</v>
      </c>
      <c r="M932">
        <v>2237</v>
      </c>
      <c r="N932">
        <v>9524</v>
      </c>
      <c r="O932">
        <v>4484</v>
      </c>
      <c r="AF932">
        <v>260</v>
      </c>
      <c r="AH932">
        <v>0</v>
      </c>
      <c r="AI932">
        <v>1671</v>
      </c>
      <c r="AJ932">
        <v>14575</v>
      </c>
    </row>
    <row r="933" spans="1:36" hidden="1" x14ac:dyDescent="0.25">
      <c r="A933" t="s">
        <v>455</v>
      </c>
      <c r="B933" t="s">
        <v>389</v>
      </c>
      <c r="C933">
        <v>9358</v>
      </c>
      <c r="D933">
        <v>1593</v>
      </c>
      <c r="E933">
        <v>631</v>
      </c>
      <c r="F933">
        <v>1642</v>
      </c>
      <c r="G933">
        <v>4781</v>
      </c>
      <c r="H933">
        <v>14247</v>
      </c>
      <c r="I933">
        <v>5429</v>
      </c>
      <c r="J933">
        <v>23606</v>
      </c>
      <c r="K933">
        <v>13565</v>
      </c>
      <c r="L933">
        <v>2724</v>
      </c>
      <c r="M933">
        <v>1814</v>
      </c>
      <c r="N933">
        <v>10040</v>
      </c>
      <c r="O933">
        <v>4484</v>
      </c>
      <c r="AF933">
        <v>303</v>
      </c>
      <c r="AH933">
        <v>0</v>
      </c>
      <c r="AI933">
        <v>1757</v>
      </c>
      <c r="AJ933">
        <v>13565</v>
      </c>
    </row>
    <row r="934" spans="1:36" hidden="1" x14ac:dyDescent="0.25">
      <c r="A934" t="s">
        <v>456</v>
      </c>
      <c r="B934" t="s">
        <v>389</v>
      </c>
      <c r="C934">
        <v>9243</v>
      </c>
      <c r="D934">
        <v>2392</v>
      </c>
      <c r="E934">
        <v>128</v>
      </c>
      <c r="F934">
        <v>1490</v>
      </c>
      <c r="G934">
        <v>4522</v>
      </c>
      <c r="H934">
        <v>13915</v>
      </c>
      <c r="I934">
        <v>5588</v>
      </c>
      <c r="J934">
        <v>23157</v>
      </c>
      <c r="K934">
        <v>13653</v>
      </c>
      <c r="L934">
        <v>2591</v>
      </c>
      <c r="M934">
        <v>1635</v>
      </c>
      <c r="N934">
        <v>9504</v>
      </c>
      <c r="O934">
        <v>4484</v>
      </c>
      <c r="AF934">
        <v>260</v>
      </c>
      <c r="AH934">
        <v>0</v>
      </c>
      <c r="AI934">
        <v>1643</v>
      </c>
      <c r="AJ934">
        <v>13653</v>
      </c>
    </row>
    <row r="935" spans="1:36" hidden="1" x14ac:dyDescent="0.25">
      <c r="A935" t="s">
        <v>457</v>
      </c>
      <c r="B935" t="s">
        <v>389</v>
      </c>
      <c r="C935">
        <v>8704</v>
      </c>
      <c r="D935">
        <v>2052</v>
      </c>
      <c r="E935">
        <v>125</v>
      </c>
      <c r="F935">
        <v>1391</v>
      </c>
      <c r="G935">
        <v>4463</v>
      </c>
      <c r="H935">
        <v>14613</v>
      </c>
      <c r="I935">
        <v>5229</v>
      </c>
      <c r="J935">
        <v>23318</v>
      </c>
      <c r="K935">
        <v>14092</v>
      </c>
      <c r="L935">
        <v>2262</v>
      </c>
      <c r="M935">
        <v>1780</v>
      </c>
      <c r="N935">
        <v>9226</v>
      </c>
      <c r="O935">
        <v>4484</v>
      </c>
      <c r="AF935">
        <v>449</v>
      </c>
      <c r="AH935">
        <v>0</v>
      </c>
      <c r="AI935">
        <v>1425</v>
      </c>
      <c r="AJ935">
        <v>14092</v>
      </c>
    </row>
    <row r="936" spans="1:36" hidden="1" x14ac:dyDescent="0.25">
      <c r="A936" t="s">
        <v>458</v>
      </c>
      <c r="B936" t="s">
        <v>389</v>
      </c>
      <c r="C936">
        <v>8134</v>
      </c>
      <c r="D936">
        <v>2020</v>
      </c>
      <c r="E936">
        <v>129</v>
      </c>
      <c r="F936">
        <v>1194</v>
      </c>
      <c r="G936">
        <v>4257</v>
      </c>
      <c r="H936">
        <v>14828</v>
      </c>
      <c r="I936">
        <v>5383</v>
      </c>
      <c r="J936">
        <v>22962</v>
      </c>
      <c r="K936">
        <v>13856</v>
      </c>
      <c r="L936">
        <v>1956</v>
      </c>
      <c r="M936">
        <v>1661</v>
      </c>
      <c r="N936">
        <v>9106</v>
      </c>
      <c r="O936">
        <v>4484</v>
      </c>
      <c r="AF936">
        <v>573</v>
      </c>
      <c r="AH936">
        <v>0</v>
      </c>
      <c r="AI936">
        <v>1469</v>
      </c>
      <c r="AJ936">
        <v>13856</v>
      </c>
    </row>
    <row r="937" spans="1:36" hidden="1" x14ac:dyDescent="0.25">
      <c r="A937" t="s">
        <v>459</v>
      </c>
      <c r="B937" t="s">
        <v>389</v>
      </c>
      <c r="C937">
        <v>9064</v>
      </c>
      <c r="D937">
        <v>2468</v>
      </c>
      <c r="E937">
        <v>537</v>
      </c>
      <c r="F937">
        <v>1351</v>
      </c>
      <c r="G937">
        <v>4177</v>
      </c>
      <c r="H937">
        <v>14063</v>
      </c>
      <c r="I937">
        <v>5497</v>
      </c>
      <c r="J937">
        <v>23127</v>
      </c>
      <c r="K937">
        <v>14244</v>
      </c>
      <c r="L937">
        <v>1942</v>
      </c>
      <c r="M937">
        <v>1673</v>
      </c>
      <c r="N937">
        <v>8883</v>
      </c>
      <c r="O937">
        <v>4484</v>
      </c>
      <c r="AF937">
        <v>754</v>
      </c>
      <c r="AH937">
        <v>0</v>
      </c>
      <c r="AI937">
        <v>1427</v>
      </c>
      <c r="AJ937">
        <v>14244</v>
      </c>
    </row>
    <row r="938" spans="1:36" hidden="1" x14ac:dyDescent="0.25">
      <c r="A938" t="s">
        <v>460</v>
      </c>
      <c r="B938" t="s">
        <v>389</v>
      </c>
      <c r="C938">
        <v>8450</v>
      </c>
      <c r="D938">
        <v>2808</v>
      </c>
      <c r="E938">
        <v>129</v>
      </c>
      <c r="F938">
        <v>1103</v>
      </c>
      <c r="G938">
        <v>3923</v>
      </c>
      <c r="H938">
        <v>14035</v>
      </c>
      <c r="I938">
        <v>5644</v>
      </c>
      <c r="J938">
        <v>22485</v>
      </c>
      <c r="K938">
        <v>13369</v>
      </c>
      <c r="L938">
        <v>1817</v>
      </c>
      <c r="M938">
        <v>1529</v>
      </c>
      <c r="N938">
        <v>9116</v>
      </c>
      <c r="O938">
        <v>4484</v>
      </c>
      <c r="AF938">
        <v>247</v>
      </c>
      <c r="AH938">
        <v>0</v>
      </c>
      <c r="AI938">
        <v>1432</v>
      </c>
      <c r="AJ938">
        <v>13369</v>
      </c>
    </row>
    <row r="939" spans="1:36" hidden="1" x14ac:dyDescent="0.25">
      <c r="A939" t="s">
        <v>461</v>
      </c>
      <c r="B939" t="s">
        <v>389</v>
      </c>
      <c r="C939">
        <v>8680</v>
      </c>
      <c r="D939">
        <v>3325</v>
      </c>
      <c r="E939">
        <v>221</v>
      </c>
      <c r="F939">
        <v>990</v>
      </c>
      <c r="G939">
        <v>3660</v>
      </c>
      <c r="H939">
        <v>14101</v>
      </c>
      <c r="I939">
        <v>5789</v>
      </c>
      <c r="J939">
        <v>22782</v>
      </c>
      <c r="K939">
        <v>13684</v>
      </c>
      <c r="L939">
        <v>1566</v>
      </c>
      <c r="M939">
        <v>1758</v>
      </c>
      <c r="N939">
        <v>9097</v>
      </c>
      <c r="O939">
        <v>4484</v>
      </c>
      <c r="AF939">
        <v>197</v>
      </c>
      <c r="AH939">
        <v>0</v>
      </c>
      <c r="AI939">
        <v>1307</v>
      </c>
      <c r="AJ939">
        <v>13684</v>
      </c>
    </row>
    <row r="940" spans="1:36" hidden="1" x14ac:dyDescent="0.25">
      <c r="A940" t="s">
        <v>462</v>
      </c>
      <c r="B940" t="s">
        <v>389</v>
      </c>
      <c r="C940">
        <v>8022</v>
      </c>
      <c r="D940">
        <v>2701</v>
      </c>
      <c r="E940">
        <v>197</v>
      </c>
      <c r="F940">
        <v>933</v>
      </c>
      <c r="G940">
        <v>3731</v>
      </c>
      <c r="H940">
        <v>13993</v>
      </c>
      <c r="I940">
        <v>5263</v>
      </c>
      <c r="J940">
        <v>22015</v>
      </c>
      <c r="K940">
        <v>13648</v>
      </c>
      <c r="L940">
        <v>1523</v>
      </c>
      <c r="M940">
        <v>1666</v>
      </c>
      <c r="N940">
        <v>8367</v>
      </c>
      <c r="O940">
        <v>4484</v>
      </c>
      <c r="AF940">
        <v>544</v>
      </c>
      <c r="AH940">
        <v>0</v>
      </c>
      <c r="AI940">
        <v>1259</v>
      </c>
      <c r="AJ940">
        <v>13648</v>
      </c>
    </row>
    <row r="941" spans="1:36" hidden="1" x14ac:dyDescent="0.25">
      <c r="A941" t="s">
        <v>463</v>
      </c>
      <c r="B941" t="s">
        <v>389</v>
      </c>
      <c r="C941">
        <v>7354</v>
      </c>
      <c r="D941">
        <v>1209</v>
      </c>
      <c r="E941">
        <v>49</v>
      </c>
      <c r="F941">
        <v>1772</v>
      </c>
      <c r="G941">
        <v>3932</v>
      </c>
      <c r="H941">
        <v>11031</v>
      </c>
      <c r="I941">
        <v>3488</v>
      </c>
      <c r="J941">
        <v>18385</v>
      </c>
      <c r="K941">
        <v>10982</v>
      </c>
      <c r="L941">
        <v>1605</v>
      </c>
      <c r="M941">
        <v>542</v>
      </c>
      <c r="N941">
        <v>7403</v>
      </c>
      <c r="O941">
        <v>4484</v>
      </c>
      <c r="AF941">
        <v>451</v>
      </c>
      <c r="AH941">
        <v>0</v>
      </c>
      <c r="AI941">
        <v>779</v>
      </c>
      <c r="AJ941">
        <v>10982</v>
      </c>
    </row>
    <row r="942" spans="1:36" hidden="1" x14ac:dyDescent="0.25">
      <c r="A942" t="s">
        <v>454</v>
      </c>
      <c r="B942" t="s">
        <v>392</v>
      </c>
      <c r="C942">
        <v>20261</v>
      </c>
      <c r="D942">
        <v>3316</v>
      </c>
      <c r="E942">
        <v>4120</v>
      </c>
      <c r="F942">
        <v>3425</v>
      </c>
      <c r="G942">
        <v>8325</v>
      </c>
      <c r="H942">
        <v>34815</v>
      </c>
      <c r="I942">
        <v>18799</v>
      </c>
      <c r="J942">
        <v>55076</v>
      </c>
      <c r="K942">
        <v>33852</v>
      </c>
      <c r="L942">
        <v>9863</v>
      </c>
      <c r="M942">
        <v>10127</v>
      </c>
      <c r="N942">
        <v>21225</v>
      </c>
      <c r="O942">
        <v>8515</v>
      </c>
      <c r="AF942">
        <v>2215</v>
      </c>
      <c r="AH942">
        <v>0</v>
      </c>
      <c r="AI942">
        <v>8872</v>
      </c>
      <c r="AJ942">
        <v>33852</v>
      </c>
    </row>
    <row r="943" spans="1:36" hidden="1" x14ac:dyDescent="0.25">
      <c r="A943" t="s">
        <v>455</v>
      </c>
      <c r="B943" t="s">
        <v>392</v>
      </c>
      <c r="C943">
        <v>20591</v>
      </c>
      <c r="D943">
        <v>3895</v>
      </c>
      <c r="E943">
        <v>2812</v>
      </c>
      <c r="F943">
        <v>4443</v>
      </c>
      <c r="G943">
        <v>8489</v>
      </c>
      <c r="H943">
        <v>33693</v>
      </c>
      <c r="I943">
        <v>18418</v>
      </c>
      <c r="J943">
        <v>54284</v>
      </c>
      <c r="K943">
        <v>32666</v>
      </c>
      <c r="L943">
        <v>8254</v>
      </c>
      <c r="M943">
        <v>10580</v>
      </c>
      <c r="N943">
        <v>21617</v>
      </c>
      <c r="O943">
        <v>8515</v>
      </c>
      <c r="AF943">
        <v>2307</v>
      </c>
      <c r="AH943">
        <v>0</v>
      </c>
      <c r="AI943">
        <v>9244</v>
      </c>
      <c r="AJ943">
        <v>32666</v>
      </c>
    </row>
    <row r="944" spans="1:36" hidden="1" x14ac:dyDescent="0.25">
      <c r="A944" t="s">
        <v>456</v>
      </c>
      <c r="B944" t="s">
        <v>392</v>
      </c>
      <c r="C944">
        <v>19907</v>
      </c>
      <c r="D944">
        <v>3644</v>
      </c>
      <c r="E944">
        <v>3225</v>
      </c>
      <c r="F944">
        <v>3883</v>
      </c>
      <c r="G944">
        <v>8231</v>
      </c>
      <c r="H944">
        <v>32530</v>
      </c>
      <c r="I944">
        <v>17946</v>
      </c>
      <c r="J944">
        <v>52438</v>
      </c>
      <c r="K944">
        <v>31035</v>
      </c>
      <c r="L944">
        <v>7430</v>
      </c>
      <c r="M944">
        <v>10411</v>
      </c>
      <c r="N944">
        <v>21403</v>
      </c>
      <c r="O944">
        <v>8515</v>
      </c>
      <c r="AF944">
        <v>1435</v>
      </c>
      <c r="AH944">
        <v>0</v>
      </c>
      <c r="AI944">
        <v>9152</v>
      </c>
      <c r="AJ944">
        <v>31035</v>
      </c>
    </row>
    <row r="945" spans="1:36" hidden="1" x14ac:dyDescent="0.25">
      <c r="A945" t="s">
        <v>457</v>
      </c>
      <c r="B945" t="s">
        <v>392</v>
      </c>
      <c r="C945">
        <v>20196</v>
      </c>
      <c r="D945">
        <v>4066</v>
      </c>
      <c r="E945">
        <v>2423</v>
      </c>
      <c r="F945">
        <v>4345</v>
      </c>
      <c r="G945">
        <v>8410</v>
      </c>
      <c r="H945">
        <v>32422</v>
      </c>
      <c r="I945">
        <v>17623</v>
      </c>
      <c r="J945">
        <v>52619</v>
      </c>
      <c r="K945">
        <v>31588</v>
      </c>
      <c r="L945">
        <v>8366</v>
      </c>
      <c r="M945">
        <v>9947</v>
      </c>
      <c r="N945">
        <v>21030</v>
      </c>
      <c r="O945">
        <v>8515</v>
      </c>
      <c r="AF945">
        <v>1397</v>
      </c>
      <c r="AH945">
        <v>0</v>
      </c>
      <c r="AI945">
        <v>9051</v>
      </c>
      <c r="AJ945">
        <v>31588</v>
      </c>
    </row>
    <row r="946" spans="1:36" hidden="1" x14ac:dyDescent="0.25">
      <c r="A946" t="s">
        <v>458</v>
      </c>
      <c r="B946" t="s">
        <v>392</v>
      </c>
      <c r="C946">
        <v>19832</v>
      </c>
      <c r="D946">
        <v>3162</v>
      </c>
      <c r="E946">
        <v>2521</v>
      </c>
      <c r="F946">
        <v>4187</v>
      </c>
      <c r="G946">
        <v>9133</v>
      </c>
      <c r="H946">
        <v>32569</v>
      </c>
      <c r="I946">
        <v>16954</v>
      </c>
      <c r="J946">
        <v>52401</v>
      </c>
      <c r="K946">
        <v>31339</v>
      </c>
      <c r="L946">
        <v>7170</v>
      </c>
      <c r="M946">
        <v>9672</v>
      </c>
      <c r="N946">
        <v>21062</v>
      </c>
      <c r="O946">
        <v>8515</v>
      </c>
      <c r="AF946">
        <v>1815</v>
      </c>
      <c r="AH946">
        <v>0</v>
      </c>
      <c r="AI946">
        <v>8976</v>
      </c>
      <c r="AJ946">
        <v>31339</v>
      </c>
    </row>
    <row r="947" spans="1:36" hidden="1" x14ac:dyDescent="0.25">
      <c r="A947" t="s">
        <v>459</v>
      </c>
      <c r="B947" t="s">
        <v>392</v>
      </c>
      <c r="C947">
        <v>22323</v>
      </c>
      <c r="D947">
        <v>4333</v>
      </c>
      <c r="E947">
        <v>2875</v>
      </c>
      <c r="F947">
        <v>4653</v>
      </c>
      <c r="G947">
        <v>9629</v>
      </c>
      <c r="H947">
        <v>31551</v>
      </c>
      <c r="I947">
        <v>17292</v>
      </c>
      <c r="J947">
        <v>53874</v>
      </c>
      <c r="K947">
        <v>32961</v>
      </c>
      <c r="L947">
        <v>7413</v>
      </c>
      <c r="M947">
        <v>10211</v>
      </c>
      <c r="N947">
        <v>20913</v>
      </c>
      <c r="O947">
        <v>8515</v>
      </c>
      <c r="AF947">
        <v>2208</v>
      </c>
      <c r="AH947">
        <v>0</v>
      </c>
      <c r="AI947">
        <v>8709</v>
      </c>
      <c r="AJ947">
        <v>32961</v>
      </c>
    </row>
    <row r="948" spans="1:36" hidden="1" x14ac:dyDescent="0.25">
      <c r="A948" t="s">
        <v>460</v>
      </c>
      <c r="B948" t="s">
        <v>392</v>
      </c>
      <c r="C948">
        <v>24060</v>
      </c>
      <c r="D948">
        <v>5487</v>
      </c>
      <c r="E948">
        <v>3041</v>
      </c>
      <c r="F948">
        <v>4670</v>
      </c>
      <c r="G948">
        <v>10028</v>
      </c>
      <c r="H948">
        <v>31557</v>
      </c>
      <c r="I948">
        <v>17578</v>
      </c>
      <c r="J948">
        <v>55617</v>
      </c>
      <c r="K948">
        <v>34162</v>
      </c>
      <c r="L948">
        <v>8093</v>
      </c>
      <c r="M948">
        <v>11268</v>
      </c>
      <c r="N948">
        <v>21455</v>
      </c>
      <c r="O948">
        <v>8515</v>
      </c>
      <c r="AF948">
        <v>2010</v>
      </c>
      <c r="AH948">
        <v>0</v>
      </c>
      <c r="AI948">
        <v>8853</v>
      </c>
      <c r="AJ948">
        <v>34162</v>
      </c>
    </row>
    <row r="949" spans="1:36" hidden="1" x14ac:dyDescent="0.25">
      <c r="A949" t="s">
        <v>461</v>
      </c>
      <c r="B949" t="s">
        <v>392</v>
      </c>
      <c r="C949">
        <v>30073</v>
      </c>
      <c r="D949">
        <v>6101</v>
      </c>
      <c r="E949">
        <v>8054</v>
      </c>
      <c r="F949">
        <v>5534</v>
      </c>
      <c r="G949">
        <v>9539</v>
      </c>
      <c r="H949">
        <v>31450</v>
      </c>
      <c r="I949">
        <v>17521</v>
      </c>
      <c r="J949">
        <v>61523</v>
      </c>
      <c r="K949">
        <v>39787</v>
      </c>
      <c r="L949">
        <v>7773</v>
      </c>
      <c r="M949">
        <v>15003</v>
      </c>
      <c r="N949">
        <v>21736</v>
      </c>
      <c r="O949">
        <v>8515</v>
      </c>
      <c r="AF949">
        <v>3518</v>
      </c>
      <c r="AH949">
        <v>0</v>
      </c>
      <c r="AI949">
        <v>9084</v>
      </c>
      <c r="AJ949">
        <v>39787</v>
      </c>
    </row>
    <row r="950" spans="1:36" hidden="1" x14ac:dyDescent="0.25">
      <c r="A950" t="s">
        <v>462</v>
      </c>
      <c r="B950" t="s">
        <v>392</v>
      </c>
      <c r="C950">
        <v>29869</v>
      </c>
      <c r="D950">
        <v>4782</v>
      </c>
      <c r="E950">
        <v>7524</v>
      </c>
      <c r="F950">
        <v>5032</v>
      </c>
      <c r="G950">
        <v>11605</v>
      </c>
      <c r="H950">
        <v>31313</v>
      </c>
      <c r="I950">
        <v>17240</v>
      </c>
      <c r="J950">
        <v>61182</v>
      </c>
      <c r="K950">
        <v>40680</v>
      </c>
      <c r="L950">
        <v>8149</v>
      </c>
      <c r="M950">
        <v>13973</v>
      </c>
      <c r="N950">
        <v>20502</v>
      </c>
      <c r="O950">
        <v>8515</v>
      </c>
      <c r="AF950">
        <v>4645</v>
      </c>
      <c r="AH950">
        <v>0</v>
      </c>
      <c r="AI950">
        <v>8461</v>
      </c>
      <c r="AJ950">
        <v>40680</v>
      </c>
    </row>
    <row r="951" spans="1:36" hidden="1" x14ac:dyDescent="0.25">
      <c r="A951" t="s">
        <v>463</v>
      </c>
      <c r="B951" t="s">
        <v>392</v>
      </c>
      <c r="C951">
        <v>28848</v>
      </c>
      <c r="D951">
        <v>3334</v>
      </c>
      <c r="E951">
        <v>5355</v>
      </c>
      <c r="F951">
        <v>7611</v>
      </c>
      <c r="G951">
        <v>11455</v>
      </c>
      <c r="H951">
        <v>25426</v>
      </c>
      <c r="I951">
        <v>9961</v>
      </c>
      <c r="J951">
        <v>54274</v>
      </c>
      <c r="K951">
        <v>34658</v>
      </c>
      <c r="L951">
        <v>9314</v>
      </c>
      <c r="M951">
        <v>10176</v>
      </c>
      <c r="N951">
        <v>19616</v>
      </c>
      <c r="O951">
        <v>7812</v>
      </c>
      <c r="AF951">
        <v>3817</v>
      </c>
      <c r="AH951">
        <v>0</v>
      </c>
      <c r="AI951">
        <v>7879</v>
      </c>
      <c r="AJ951">
        <v>34658</v>
      </c>
    </row>
    <row r="952" spans="1:36" hidden="1" x14ac:dyDescent="0.25">
      <c r="A952" t="s">
        <v>454</v>
      </c>
      <c r="B952" t="s">
        <v>398</v>
      </c>
      <c r="C952">
        <v>3401</v>
      </c>
      <c r="D952">
        <v>1474</v>
      </c>
      <c r="E952">
        <v>356</v>
      </c>
      <c r="F952">
        <v>1212</v>
      </c>
      <c r="G952">
        <v>68</v>
      </c>
      <c r="H952">
        <v>10141</v>
      </c>
      <c r="I952">
        <v>4169</v>
      </c>
      <c r="J952">
        <v>13542</v>
      </c>
      <c r="K952">
        <v>3836</v>
      </c>
      <c r="L952">
        <v>446</v>
      </c>
      <c r="M952">
        <v>1518</v>
      </c>
      <c r="N952">
        <v>9707</v>
      </c>
      <c r="O952">
        <v>3059</v>
      </c>
      <c r="AF952">
        <v>331</v>
      </c>
      <c r="AH952">
        <v>0</v>
      </c>
      <c r="AI952">
        <v>1149</v>
      </c>
      <c r="AJ952">
        <v>3836</v>
      </c>
    </row>
    <row r="953" spans="1:36" hidden="1" x14ac:dyDescent="0.25">
      <c r="A953" t="s">
        <v>455</v>
      </c>
      <c r="B953" t="s">
        <v>398</v>
      </c>
      <c r="C953">
        <v>3153</v>
      </c>
      <c r="D953">
        <v>1014</v>
      </c>
      <c r="E953">
        <v>535</v>
      </c>
      <c r="F953">
        <v>1246</v>
      </c>
      <c r="G953">
        <v>66</v>
      </c>
      <c r="H953">
        <v>10092</v>
      </c>
      <c r="I953">
        <v>4026</v>
      </c>
      <c r="J953">
        <v>13245</v>
      </c>
      <c r="K953">
        <v>3692</v>
      </c>
      <c r="L953">
        <v>379</v>
      </c>
      <c r="M953">
        <v>1504</v>
      </c>
      <c r="N953">
        <v>9553</v>
      </c>
      <c r="O953">
        <v>3059</v>
      </c>
      <c r="AF953">
        <v>364</v>
      </c>
      <c r="AH953">
        <v>0</v>
      </c>
      <c r="AI953">
        <v>1122</v>
      </c>
      <c r="AJ953">
        <v>3692</v>
      </c>
    </row>
    <row r="954" spans="1:36" hidden="1" x14ac:dyDescent="0.25">
      <c r="A954" t="s">
        <v>456</v>
      </c>
      <c r="B954" t="s">
        <v>398</v>
      </c>
      <c r="C954">
        <v>4011</v>
      </c>
      <c r="D954">
        <v>1758</v>
      </c>
      <c r="E954">
        <v>567</v>
      </c>
      <c r="F954">
        <v>1334</v>
      </c>
      <c r="G954">
        <v>64</v>
      </c>
      <c r="H954">
        <v>10001</v>
      </c>
      <c r="I954">
        <v>3857</v>
      </c>
      <c r="J954">
        <v>14011</v>
      </c>
      <c r="K954">
        <v>4234</v>
      </c>
      <c r="L954">
        <v>353</v>
      </c>
      <c r="M954">
        <v>1645</v>
      </c>
      <c r="N954">
        <v>9777</v>
      </c>
      <c r="O954">
        <v>3014</v>
      </c>
      <c r="AF954">
        <v>301</v>
      </c>
      <c r="AH954">
        <v>0</v>
      </c>
      <c r="AI954">
        <v>1080</v>
      </c>
      <c r="AJ954">
        <v>4234</v>
      </c>
    </row>
    <row r="955" spans="1:36" hidden="1" x14ac:dyDescent="0.25">
      <c r="A955" t="s">
        <v>457</v>
      </c>
      <c r="B955" t="s">
        <v>398</v>
      </c>
      <c r="C955">
        <v>2383</v>
      </c>
      <c r="D955">
        <v>1075</v>
      </c>
      <c r="E955">
        <v>33</v>
      </c>
      <c r="F955">
        <v>909</v>
      </c>
      <c r="G955">
        <v>79</v>
      </c>
      <c r="H955">
        <v>10883</v>
      </c>
      <c r="I955">
        <v>4311</v>
      </c>
      <c r="J955">
        <v>13266</v>
      </c>
      <c r="K955">
        <v>5066</v>
      </c>
      <c r="L955">
        <v>411</v>
      </c>
      <c r="M955">
        <v>1510</v>
      </c>
      <c r="N955">
        <v>8200</v>
      </c>
      <c r="O955">
        <v>3014</v>
      </c>
      <c r="AF955">
        <v>1282</v>
      </c>
      <c r="AH955">
        <v>0</v>
      </c>
      <c r="AI955">
        <v>1079</v>
      </c>
      <c r="AJ955">
        <v>5066</v>
      </c>
    </row>
    <row r="956" spans="1:36" hidden="1" x14ac:dyDescent="0.25">
      <c r="A956" t="s">
        <v>458</v>
      </c>
      <c r="B956" t="s">
        <v>398</v>
      </c>
      <c r="C956">
        <v>2724</v>
      </c>
      <c r="D956">
        <v>1364</v>
      </c>
      <c r="E956">
        <v>82</v>
      </c>
      <c r="F956">
        <v>976</v>
      </c>
      <c r="G956">
        <v>82</v>
      </c>
      <c r="H956">
        <v>10466</v>
      </c>
      <c r="I956">
        <v>3262</v>
      </c>
      <c r="J956">
        <v>13190</v>
      </c>
      <c r="K956">
        <v>5247</v>
      </c>
      <c r="L956">
        <v>543</v>
      </c>
      <c r="M956">
        <v>1486</v>
      </c>
      <c r="N956">
        <v>7944</v>
      </c>
      <c r="O956">
        <v>3014</v>
      </c>
      <c r="AF956">
        <v>1269</v>
      </c>
      <c r="AH956">
        <v>0</v>
      </c>
      <c r="AI956">
        <v>1016</v>
      </c>
      <c r="AJ956">
        <v>5247</v>
      </c>
    </row>
    <row r="957" spans="1:36" hidden="1" x14ac:dyDescent="0.25">
      <c r="A957" t="s">
        <v>459</v>
      </c>
      <c r="B957" t="s">
        <v>398</v>
      </c>
      <c r="C957">
        <v>2070</v>
      </c>
      <c r="D957">
        <v>731</v>
      </c>
      <c r="E957">
        <v>40</v>
      </c>
      <c r="F957">
        <v>1079</v>
      </c>
      <c r="G957">
        <v>83</v>
      </c>
      <c r="H957">
        <v>9680</v>
      </c>
      <c r="I957">
        <v>3112</v>
      </c>
      <c r="J957">
        <v>11750</v>
      </c>
      <c r="K957">
        <v>3631</v>
      </c>
      <c r="L957">
        <v>615</v>
      </c>
      <c r="M957">
        <v>1296</v>
      </c>
      <c r="N957">
        <v>8118</v>
      </c>
      <c r="O957">
        <v>3014</v>
      </c>
      <c r="AF957">
        <v>330</v>
      </c>
      <c r="AH957">
        <v>0</v>
      </c>
      <c r="AI957">
        <v>1000</v>
      </c>
      <c r="AJ957">
        <v>3631</v>
      </c>
    </row>
    <row r="958" spans="1:36" hidden="1" x14ac:dyDescent="0.25">
      <c r="A958" t="s">
        <v>460</v>
      </c>
      <c r="B958" t="s">
        <v>398</v>
      </c>
      <c r="C958">
        <v>2023</v>
      </c>
      <c r="D958">
        <v>682</v>
      </c>
      <c r="E958">
        <v>43</v>
      </c>
      <c r="F958">
        <v>1108</v>
      </c>
      <c r="G958">
        <v>88</v>
      </c>
      <c r="H958">
        <v>9357</v>
      </c>
      <c r="I958">
        <v>3143</v>
      </c>
      <c r="J958">
        <v>11380</v>
      </c>
      <c r="K958">
        <v>3628</v>
      </c>
      <c r="L958">
        <v>753</v>
      </c>
      <c r="M958">
        <v>1227</v>
      </c>
      <c r="N958">
        <v>7752</v>
      </c>
      <c r="O958">
        <v>3014</v>
      </c>
      <c r="AF958">
        <v>336</v>
      </c>
      <c r="AH958">
        <v>0</v>
      </c>
      <c r="AI958">
        <v>899</v>
      </c>
      <c r="AJ958">
        <v>3628</v>
      </c>
    </row>
    <row r="959" spans="1:36" hidden="1" x14ac:dyDescent="0.25">
      <c r="A959" t="s">
        <v>461</v>
      </c>
      <c r="B959" t="s">
        <v>398</v>
      </c>
      <c r="C959">
        <v>1799</v>
      </c>
      <c r="D959">
        <v>614</v>
      </c>
      <c r="E959">
        <v>45</v>
      </c>
      <c r="F959">
        <v>969</v>
      </c>
      <c r="G959">
        <v>83</v>
      </c>
      <c r="H959">
        <v>9175</v>
      </c>
      <c r="I959">
        <v>3198</v>
      </c>
      <c r="J959">
        <v>10974</v>
      </c>
      <c r="K959">
        <v>3608</v>
      </c>
      <c r="L959">
        <v>893</v>
      </c>
      <c r="M959">
        <v>983</v>
      </c>
      <c r="N959">
        <v>7366</v>
      </c>
      <c r="O959">
        <v>3014</v>
      </c>
      <c r="AF959">
        <v>280</v>
      </c>
      <c r="AH959">
        <v>0</v>
      </c>
      <c r="AI959">
        <v>771</v>
      </c>
      <c r="AJ959">
        <v>3608</v>
      </c>
    </row>
    <row r="960" spans="1:36" hidden="1" x14ac:dyDescent="0.25">
      <c r="A960" t="s">
        <v>462</v>
      </c>
      <c r="B960" t="s">
        <v>398</v>
      </c>
      <c r="C960">
        <v>1690</v>
      </c>
      <c r="D960">
        <v>637</v>
      </c>
      <c r="E960">
        <v>52</v>
      </c>
      <c r="F960">
        <v>842</v>
      </c>
      <c r="G960">
        <v>69</v>
      </c>
      <c r="H960">
        <v>9047</v>
      </c>
      <c r="I960">
        <v>3146</v>
      </c>
      <c r="J960">
        <v>10738</v>
      </c>
      <c r="K960">
        <v>3692</v>
      </c>
      <c r="L960">
        <v>860</v>
      </c>
      <c r="M960">
        <v>1061</v>
      </c>
      <c r="N960">
        <v>7045</v>
      </c>
      <c r="O960">
        <v>3014</v>
      </c>
      <c r="AF960">
        <v>277</v>
      </c>
      <c r="AH960">
        <v>0</v>
      </c>
      <c r="AI960">
        <v>734</v>
      </c>
      <c r="AJ960">
        <v>3692</v>
      </c>
    </row>
    <row r="961" spans="1:36" hidden="1" x14ac:dyDescent="0.25">
      <c r="A961" t="s">
        <v>463</v>
      </c>
      <c r="B961" t="s">
        <v>398</v>
      </c>
      <c r="C961">
        <v>1433</v>
      </c>
      <c r="D961">
        <v>424</v>
      </c>
      <c r="E961">
        <v>69</v>
      </c>
      <c r="F961">
        <v>809</v>
      </c>
      <c r="G961">
        <v>66</v>
      </c>
      <c r="H961">
        <v>8482</v>
      </c>
      <c r="I961">
        <v>3228</v>
      </c>
      <c r="J961">
        <v>9915</v>
      </c>
      <c r="K961">
        <v>3286</v>
      </c>
      <c r="L961">
        <v>782</v>
      </c>
      <c r="M961">
        <v>1010</v>
      </c>
      <c r="N961">
        <v>6628</v>
      </c>
      <c r="O961">
        <v>3014</v>
      </c>
      <c r="AF961">
        <v>310</v>
      </c>
      <c r="AH961">
        <v>0</v>
      </c>
      <c r="AI961">
        <v>722</v>
      </c>
      <c r="AJ961">
        <v>3286</v>
      </c>
    </row>
    <row r="962" spans="1:36" x14ac:dyDescent="0.25">
      <c r="A962" t="s">
        <v>454</v>
      </c>
      <c r="B962" t="s">
        <v>402</v>
      </c>
      <c r="C962">
        <v>6279</v>
      </c>
      <c r="D962">
        <v>969</v>
      </c>
      <c r="E962">
        <v>3496</v>
      </c>
      <c r="F962">
        <v>1183</v>
      </c>
      <c r="G962">
        <v>225</v>
      </c>
      <c r="H962">
        <v>11187</v>
      </c>
      <c r="I962">
        <v>10085</v>
      </c>
      <c r="J962">
        <v>17466</v>
      </c>
      <c r="K962">
        <v>8440</v>
      </c>
      <c r="L962">
        <v>1326</v>
      </c>
      <c r="M962">
        <v>4602</v>
      </c>
      <c r="N962">
        <v>9026</v>
      </c>
      <c r="O962">
        <v>3237</v>
      </c>
      <c r="AF962">
        <v>230</v>
      </c>
      <c r="AH962">
        <v>0</v>
      </c>
      <c r="AI962">
        <v>1622</v>
      </c>
      <c r="AJ962">
        <v>8440</v>
      </c>
    </row>
    <row r="963" spans="1:36" x14ac:dyDescent="0.25">
      <c r="A963" t="s">
        <v>455</v>
      </c>
      <c r="B963" t="s">
        <v>402</v>
      </c>
      <c r="C963">
        <v>6532</v>
      </c>
      <c r="D963">
        <v>1094</v>
      </c>
      <c r="E963">
        <v>3475</v>
      </c>
      <c r="F963">
        <v>1410</v>
      </c>
      <c r="G963">
        <v>208</v>
      </c>
      <c r="H963">
        <v>10434</v>
      </c>
      <c r="I963">
        <v>8929</v>
      </c>
      <c r="J963">
        <v>16965</v>
      </c>
      <c r="K963">
        <v>8290</v>
      </c>
      <c r="L963">
        <v>706</v>
      </c>
      <c r="M963">
        <v>4674</v>
      </c>
      <c r="N963">
        <v>8675</v>
      </c>
      <c r="O963">
        <v>3237</v>
      </c>
      <c r="AF963">
        <v>403</v>
      </c>
      <c r="AH963">
        <v>0</v>
      </c>
      <c r="AI963">
        <v>1494</v>
      </c>
      <c r="AJ963">
        <v>8290</v>
      </c>
    </row>
    <row r="964" spans="1:36" x14ac:dyDescent="0.25">
      <c r="A964" t="s">
        <v>456</v>
      </c>
      <c r="B964" t="s">
        <v>402</v>
      </c>
      <c r="C964">
        <v>6512</v>
      </c>
      <c r="D964">
        <v>1175</v>
      </c>
      <c r="E964">
        <v>3475</v>
      </c>
      <c r="F964">
        <v>1410</v>
      </c>
      <c r="G964">
        <v>183</v>
      </c>
      <c r="H964">
        <v>8641</v>
      </c>
      <c r="I964">
        <v>7688</v>
      </c>
      <c r="J964">
        <v>15152</v>
      </c>
      <c r="K964">
        <v>6735</v>
      </c>
      <c r="L964">
        <v>1075</v>
      </c>
      <c r="M964">
        <v>3050</v>
      </c>
      <c r="N964">
        <v>8418</v>
      </c>
      <c r="O964">
        <v>3237</v>
      </c>
      <c r="AF964">
        <v>349</v>
      </c>
      <c r="AH964">
        <v>0</v>
      </c>
      <c r="AI964">
        <v>2086</v>
      </c>
      <c r="AJ964">
        <v>6735</v>
      </c>
    </row>
    <row r="965" spans="1:36" x14ac:dyDescent="0.25">
      <c r="A965" t="s">
        <v>457</v>
      </c>
      <c r="B965" t="s">
        <v>402</v>
      </c>
      <c r="C965">
        <v>6248</v>
      </c>
      <c r="D965">
        <v>1257</v>
      </c>
      <c r="E965">
        <v>3171</v>
      </c>
      <c r="F965">
        <v>1420</v>
      </c>
      <c r="G965">
        <v>165</v>
      </c>
      <c r="H965">
        <v>7928</v>
      </c>
      <c r="I965">
        <v>6968</v>
      </c>
      <c r="J965">
        <v>14176</v>
      </c>
      <c r="K965">
        <v>5926</v>
      </c>
      <c r="L965">
        <v>962</v>
      </c>
      <c r="M965">
        <v>2613</v>
      </c>
      <c r="N965">
        <v>8250</v>
      </c>
      <c r="O965">
        <v>3237</v>
      </c>
      <c r="AF965">
        <v>205</v>
      </c>
      <c r="AH965">
        <v>0</v>
      </c>
      <c r="AI965">
        <v>2066</v>
      </c>
      <c r="AJ965">
        <v>5926</v>
      </c>
    </row>
    <row r="966" spans="1:36" x14ac:dyDescent="0.25">
      <c r="A966" t="s">
        <v>458</v>
      </c>
      <c r="B966" t="s">
        <v>402</v>
      </c>
      <c r="C966">
        <v>6203</v>
      </c>
      <c r="D966">
        <v>1922</v>
      </c>
      <c r="E966">
        <v>2584</v>
      </c>
      <c r="F966">
        <v>1291</v>
      </c>
      <c r="G966">
        <v>179</v>
      </c>
      <c r="H966">
        <v>8044</v>
      </c>
      <c r="I966">
        <v>7260</v>
      </c>
      <c r="J966">
        <v>14247</v>
      </c>
      <c r="K966">
        <v>6229</v>
      </c>
      <c r="L966">
        <v>887</v>
      </c>
      <c r="M966">
        <v>2798</v>
      </c>
      <c r="N966">
        <v>8018</v>
      </c>
      <c r="O966">
        <v>3237</v>
      </c>
      <c r="AF966">
        <v>365</v>
      </c>
      <c r="AH966">
        <v>0</v>
      </c>
      <c r="AI966">
        <v>2012</v>
      </c>
      <c r="AJ966">
        <v>6229</v>
      </c>
    </row>
    <row r="967" spans="1:36" x14ac:dyDescent="0.25">
      <c r="A967" t="s">
        <v>459</v>
      </c>
      <c r="B967" t="s">
        <v>402</v>
      </c>
      <c r="C967">
        <v>5977</v>
      </c>
      <c r="D967">
        <v>1804</v>
      </c>
      <c r="E967">
        <v>1891</v>
      </c>
      <c r="F967">
        <v>1929</v>
      </c>
      <c r="G967">
        <v>165</v>
      </c>
      <c r="H967">
        <v>8273</v>
      </c>
      <c r="I967">
        <v>7663</v>
      </c>
      <c r="J967">
        <v>14250</v>
      </c>
      <c r="K967">
        <v>6615</v>
      </c>
      <c r="L967">
        <v>939</v>
      </c>
      <c r="M967">
        <v>3056</v>
      </c>
      <c r="N967">
        <v>7635</v>
      </c>
      <c r="O967">
        <v>3237</v>
      </c>
      <c r="AF967">
        <v>310</v>
      </c>
      <c r="AH967">
        <v>0</v>
      </c>
      <c r="AI967">
        <v>1921</v>
      </c>
      <c r="AJ967">
        <v>6615</v>
      </c>
    </row>
    <row r="968" spans="1:36" x14ac:dyDescent="0.25">
      <c r="A968" t="s">
        <v>460</v>
      </c>
      <c r="B968" t="s">
        <v>402</v>
      </c>
      <c r="C968">
        <v>5522</v>
      </c>
      <c r="D968">
        <v>1783</v>
      </c>
      <c r="E968">
        <v>1769</v>
      </c>
      <c r="F968">
        <v>1607</v>
      </c>
      <c r="G968">
        <v>177</v>
      </c>
      <c r="H968">
        <v>8178</v>
      </c>
      <c r="I968">
        <v>7569</v>
      </c>
      <c r="J968">
        <v>13700</v>
      </c>
      <c r="K968">
        <v>6382</v>
      </c>
      <c r="L968">
        <v>914</v>
      </c>
      <c r="M968">
        <v>2952</v>
      </c>
      <c r="N968">
        <v>7318</v>
      </c>
      <c r="O968">
        <v>3237</v>
      </c>
      <c r="AF968">
        <v>292</v>
      </c>
      <c r="AH968">
        <v>0</v>
      </c>
      <c r="AI968">
        <v>1816</v>
      </c>
      <c r="AJ968">
        <v>6382</v>
      </c>
    </row>
    <row r="969" spans="1:36" x14ac:dyDescent="0.25">
      <c r="A969" t="s">
        <v>461</v>
      </c>
      <c r="B969" t="s">
        <v>402</v>
      </c>
      <c r="C969">
        <v>4857</v>
      </c>
      <c r="D969">
        <v>1470</v>
      </c>
      <c r="E969">
        <v>1728</v>
      </c>
      <c r="F969">
        <v>1326</v>
      </c>
      <c r="G969">
        <v>150</v>
      </c>
      <c r="H969">
        <v>7964</v>
      </c>
      <c r="I969">
        <v>6991</v>
      </c>
      <c r="J969">
        <v>12821</v>
      </c>
      <c r="K969">
        <v>5658</v>
      </c>
      <c r="L969">
        <v>823</v>
      </c>
      <c r="M969">
        <v>2692</v>
      </c>
      <c r="N969">
        <v>7163</v>
      </c>
      <c r="O969">
        <v>3237</v>
      </c>
      <c r="AF969">
        <v>227</v>
      </c>
      <c r="AH969">
        <v>0</v>
      </c>
      <c r="AI969">
        <v>1810</v>
      </c>
      <c r="AJ969">
        <v>5658</v>
      </c>
    </row>
    <row r="970" spans="1:36" x14ac:dyDescent="0.25">
      <c r="A970" t="s">
        <v>462</v>
      </c>
      <c r="B970" t="s">
        <v>402</v>
      </c>
      <c r="C970">
        <v>4798</v>
      </c>
      <c r="D970">
        <v>1349</v>
      </c>
      <c r="E970">
        <v>1726</v>
      </c>
      <c r="F970">
        <v>1421</v>
      </c>
      <c r="G970">
        <v>142</v>
      </c>
      <c r="H970">
        <v>7639</v>
      </c>
      <c r="I970">
        <v>6976</v>
      </c>
      <c r="J970">
        <v>12437</v>
      </c>
      <c r="K970">
        <v>5483</v>
      </c>
      <c r="L970">
        <v>777</v>
      </c>
      <c r="M970">
        <v>2465</v>
      </c>
      <c r="N970">
        <v>6954</v>
      </c>
      <c r="O970">
        <v>3237</v>
      </c>
      <c r="AF970">
        <v>224</v>
      </c>
      <c r="AH970">
        <v>0</v>
      </c>
      <c r="AI970">
        <v>1777</v>
      </c>
      <c r="AJ970">
        <v>5483</v>
      </c>
    </row>
    <row r="971" spans="1:36" x14ac:dyDescent="0.25">
      <c r="A971" t="s">
        <v>463</v>
      </c>
      <c r="B971" t="s">
        <v>402</v>
      </c>
      <c r="C971">
        <v>5076</v>
      </c>
      <c r="D971">
        <v>1575</v>
      </c>
      <c r="E971">
        <v>1730</v>
      </c>
      <c r="F971">
        <v>1469</v>
      </c>
      <c r="G971">
        <v>149</v>
      </c>
      <c r="H971">
        <v>7909</v>
      </c>
      <c r="I971">
        <v>7120</v>
      </c>
      <c r="J971">
        <v>12985</v>
      </c>
      <c r="K971">
        <v>6346</v>
      </c>
      <c r="L971">
        <v>661</v>
      </c>
      <c r="M971">
        <v>2738</v>
      </c>
      <c r="N971">
        <v>6639</v>
      </c>
      <c r="O971">
        <v>3237</v>
      </c>
      <c r="AF971">
        <v>606</v>
      </c>
      <c r="AH971">
        <v>0</v>
      </c>
      <c r="AI971">
        <v>1653</v>
      </c>
      <c r="AJ971">
        <v>6346</v>
      </c>
    </row>
    <row r="972" spans="1:36" hidden="1" x14ac:dyDescent="0.25">
      <c r="A972" t="s">
        <v>454</v>
      </c>
      <c r="B972" t="s">
        <v>406</v>
      </c>
      <c r="C972">
        <v>1873</v>
      </c>
      <c r="D972">
        <v>548</v>
      </c>
      <c r="E972">
        <v>473</v>
      </c>
      <c r="F972">
        <v>686</v>
      </c>
      <c r="G972">
        <v>11</v>
      </c>
      <c r="H972">
        <v>5730</v>
      </c>
      <c r="I972">
        <v>2868</v>
      </c>
      <c r="J972">
        <v>7603</v>
      </c>
      <c r="K972">
        <v>2803</v>
      </c>
      <c r="L972">
        <v>344</v>
      </c>
      <c r="M972">
        <v>1884</v>
      </c>
      <c r="N972">
        <v>4800</v>
      </c>
      <c r="O972">
        <v>1583</v>
      </c>
      <c r="AF972">
        <v>167</v>
      </c>
      <c r="AH972">
        <v>0</v>
      </c>
      <c r="AI972">
        <v>878</v>
      </c>
      <c r="AJ972">
        <v>2803</v>
      </c>
    </row>
    <row r="973" spans="1:36" hidden="1" x14ac:dyDescent="0.25">
      <c r="A973" t="s">
        <v>455</v>
      </c>
      <c r="B973" t="s">
        <v>406</v>
      </c>
      <c r="C973">
        <v>1696</v>
      </c>
      <c r="D973">
        <v>430</v>
      </c>
      <c r="E973">
        <v>606</v>
      </c>
      <c r="F973">
        <v>551</v>
      </c>
      <c r="G973">
        <v>8</v>
      </c>
      <c r="H973">
        <v>4399</v>
      </c>
      <c r="I973">
        <v>1368</v>
      </c>
      <c r="J973">
        <v>6095</v>
      </c>
      <c r="K973">
        <v>1797</v>
      </c>
      <c r="L973">
        <v>505</v>
      </c>
      <c r="M973">
        <v>814</v>
      </c>
      <c r="N973">
        <v>4298</v>
      </c>
      <c r="O973">
        <v>1217</v>
      </c>
      <c r="AF973">
        <v>161</v>
      </c>
      <c r="AH973">
        <v>0</v>
      </c>
      <c r="AI973">
        <v>422</v>
      </c>
      <c r="AJ973">
        <v>1797</v>
      </c>
    </row>
    <row r="974" spans="1:36" hidden="1" x14ac:dyDescent="0.25">
      <c r="A974" t="s">
        <v>456</v>
      </c>
      <c r="B974" t="s">
        <v>406</v>
      </c>
      <c r="C974">
        <v>1794</v>
      </c>
      <c r="D974">
        <v>450</v>
      </c>
      <c r="E974">
        <v>594</v>
      </c>
      <c r="F974">
        <v>627</v>
      </c>
      <c r="G974">
        <v>16</v>
      </c>
      <c r="H974">
        <v>4210</v>
      </c>
      <c r="I974">
        <v>1087</v>
      </c>
      <c r="J974">
        <v>6004</v>
      </c>
      <c r="K974">
        <v>1761</v>
      </c>
      <c r="L974">
        <v>384</v>
      </c>
      <c r="M974">
        <v>911</v>
      </c>
      <c r="N974">
        <v>4243</v>
      </c>
      <c r="O974">
        <v>1217</v>
      </c>
      <c r="AF974">
        <v>162</v>
      </c>
      <c r="AH974">
        <v>0</v>
      </c>
      <c r="AI974">
        <v>423</v>
      </c>
      <c r="AJ974">
        <v>1761</v>
      </c>
    </row>
    <row r="975" spans="1:36" hidden="1" x14ac:dyDescent="0.25">
      <c r="A975" t="s">
        <v>457</v>
      </c>
      <c r="B975" t="s">
        <v>406</v>
      </c>
      <c r="C975">
        <v>1948</v>
      </c>
      <c r="D975">
        <v>337</v>
      </c>
      <c r="E975">
        <v>464</v>
      </c>
      <c r="F975">
        <v>1067</v>
      </c>
      <c r="G975">
        <v>9</v>
      </c>
      <c r="H975">
        <v>4063</v>
      </c>
      <c r="I975">
        <v>1140</v>
      </c>
      <c r="J975">
        <v>6011</v>
      </c>
      <c r="K975">
        <v>1774</v>
      </c>
      <c r="L975">
        <v>318</v>
      </c>
      <c r="M975">
        <v>567</v>
      </c>
      <c r="N975">
        <v>4237</v>
      </c>
      <c r="O975">
        <v>1217</v>
      </c>
      <c r="AF975">
        <v>503</v>
      </c>
      <c r="AH975">
        <v>0</v>
      </c>
      <c r="AI975">
        <v>406</v>
      </c>
      <c r="AJ975">
        <v>1774</v>
      </c>
    </row>
    <row r="976" spans="1:36" hidden="1" x14ac:dyDescent="0.25">
      <c r="A976" t="s">
        <v>458</v>
      </c>
      <c r="B976" t="s">
        <v>406</v>
      </c>
      <c r="C976">
        <v>1837</v>
      </c>
      <c r="D976">
        <v>561</v>
      </c>
      <c r="E976">
        <v>537</v>
      </c>
      <c r="F976">
        <v>680</v>
      </c>
      <c r="G976">
        <v>10</v>
      </c>
      <c r="H976">
        <v>3839</v>
      </c>
      <c r="I976">
        <v>1248</v>
      </c>
      <c r="J976">
        <v>5676</v>
      </c>
      <c r="K976">
        <v>1462</v>
      </c>
      <c r="L976">
        <v>327</v>
      </c>
      <c r="M976">
        <v>573</v>
      </c>
      <c r="N976">
        <v>4214</v>
      </c>
      <c r="O976">
        <v>1059</v>
      </c>
      <c r="AF976">
        <v>216</v>
      </c>
      <c r="AH976">
        <v>0</v>
      </c>
      <c r="AI976">
        <v>421</v>
      </c>
      <c r="AJ976">
        <v>1462</v>
      </c>
    </row>
    <row r="977" spans="1:36" hidden="1" x14ac:dyDescent="0.25">
      <c r="A977" t="s">
        <v>459</v>
      </c>
      <c r="B977" t="s">
        <v>406</v>
      </c>
      <c r="C977">
        <v>2158</v>
      </c>
      <c r="D977">
        <v>689</v>
      </c>
      <c r="E977">
        <v>636</v>
      </c>
      <c r="F977">
        <v>762</v>
      </c>
      <c r="G977">
        <v>9</v>
      </c>
      <c r="H977">
        <v>3590</v>
      </c>
      <c r="I977">
        <v>1215</v>
      </c>
      <c r="J977">
        <v>5748</v>
      </c>
      <c r="K977">
        <v>1725</v>
      </c>
      <c r="L977">
        <v>433</v>
      </c>
      <c r="M977">
        <v>464</v>
      </c>
      <c r="N977">
        <v>4022</v>
      </c>
      <c r="O977">
        <v>1059</v>
      </c>
      <c r="AF977">
        <v>418</v>
      </c>
      <c r="AH977">
        <v>0</v>
      </c>
      <c r="AI977">
        <v>402</v>
      </c>
      <c r="AJ977">
        <v>1725</v>
      </c>
    </row>
    <row r="978" spans="1:36" hidden="1" x14ac:dyDescent="0.25">
      <c r="A978" t="s">
        <v>460</v>
      </c>
      <c r="B978" t="s">
        <v>406</v>
      </c>
      <c r="C978">
        <v>2056</v>
      </c>
      <c r="D978">
        <v>644</v>
      </c>
      <c r="E978">
        <v>678</v>
      </c>
      <c r="F978">
        <v>658</v>
      </c>
      <c r="G978">
        <v>19</v>
      </c>
      <c r="H978">
        <v>3604</v>
      </c>
      <c r="I978">
        <v>1249</v>
      </c>
      <c r="J978">
        <v>5661</v>
      </c>
      <c r="K978">
        <v>1759</v>
      </c>
      <c r="L978">
        <v>413</v>
      </c>
      <c r="M978">
        <v>573</v>
      </c>
      <c r="N978">
        <v>3902</v>
      </c>
      <c r="O978">
        <v>1059</v>
      </c>
      <c r="AF978">
        <v>378</v>
      </c>
      <c r="AH978">
        <v>0</v>
      </c>
      <c r="AI978">
        <v>385</v>
      </c>
      <c r="AJ978">
        <v>1759</v>
      </c>
    </row>
    <row r="979" spans="1:36" hidden="1" x14ac:dyDescent="0.25">
      <c r="A979" t="s">
        <v>461</v>
      </c>
      <c r="B979" t="s">
        <v>406</v>
      </c>
      <c r="C979">
        <v>2564</v>
      </c>
      <c r="D979">
        <v>803</v>
      </c>
      <c r="E979">
        <v>454</v>
      </c>
      <c r="F979">
        <v>1234</v>
      </c>
      <c r="G979">
        <v>19</v>
      </c>
      <c r="H979">
        <v>3407</v>
      </c>
      <c r="I979">
        <v>1016</v>
      </c>
      <c r="J979">
        <v>5971</v>
      </c>
      <c r="K979">
        <v>2210</v>
      </c>
      <c r="L979">
        <v>245</v>
      </c>
      <c r="M979">
        <v>597</v>
      </c>
      <c r="N979">
        <v>3761</v>
      </c>
      <c r="O979">
        <v>1059</v>
      </c>
      <c r="AF979">
        <v>152</v>
      </c>
      <c r="AH979">
        <v>0</v>
      </c>
      <c r="AI979">
        <v>407</v>
      </c>
      <c r="AJ979">
        <v>2210</v>
      </c>
    </row>
    <row r="980" spans="1:36" hidden="1" x14ac:dyDescent="0.25">
      <c r="A980" t="s">
        <v>462</v>
      </c>
      <c r="B980" t="s">
        <v>406</v>
      </c>
      <c r="C980">
        <v>2568</v>
      </c>
      <c r="D980">
        <v>1036</v>
      </c>
      <c r="E980">
        <v>233</v>
      </c>
      <c r="F980">
        <v>1257</v>
      </c>
      <c r="G980">
        <v>8</v>
      </c>
      <c r="H980">
        <v>3143</v>
      </c>
      <c r="I980">
        <v>1061</v>
      </c>
      <c r="J980">
        <v>5711</v>
      </c>
      <c r="K980">
        <v>2140</v>
      </c>
      <c r="L980">
        <v>432</v>
      </c>
      <c r="M980">
        <v>869</v>
      </c>
      <c r="N980">
        <v>3571</v>
      </c>
      <c r="O980">
        <v>1059</v>
      </c>
      <c r="AF980">
        <v>351</v>
      </c>
      <c r="AH980">
        <v>0</v>
      </c>
      <c r="AI980">
        <v>341</v>
      </c>
      <c r="AJ980">
        <v>2140</v>
      </c>
    </row>
    <row r="981" spans="1:36" hidden="1" x14ac:dyDescent="0.25">
      <c r="A981" t="s">
        <v>463</v>
      </c>
      <c r="B981" t="s">
        <v>406</v>
      </c>
      <c r="C981">
        <v>2181</v>
      </c>
      <c r="D981">
        <v>735</v>
      </c>
      <c r="E981">
        <v>321</v>
      </c>
      <c r="F981">
        <v>1060</v>
      </c>
      <c r="G981">
        <v>45</v>
      </c>
      <c r="H981">
        <v>2443</v>
      </c>
      <c r="I981">
        <v>1062</v>
      </c>
      <c r="J981">
        <v>4624</v>
      </c>
      <c r="K981">
        <v>2036</v>
      </c>
      <c r="L981">
        <v>250</v>
      </c>
      <c r="M981">
        <v>789</v>
      </c>
      <c r="N981">
        <v>2588</v>
      </c>
      <c r="O981">
        <v>814</v>
      </c>
      <c r="AF981">
        <v>360</v>
      </c>
      <c r="AH981">
        <v>0</v>
      </c>
      <c r="AI981">
        <v>316</v>
      </c>
      <c r="AJ981">
        <v>2036</v>
      </c>
    </row>
    <row r="982" spans="1:36" hidden="1" x14ac:dyDescent="0.25">
      <c r="A982" t="s">
        <v>454</v>
      </c>
      <c r="B982" t="s">
        <v>410</v>
      </c>
      <c r="C982">
        <v>9522</v>
      </c>
      <c r="D982">
        <v>3023</v>
      </c>
      <c r="E982">
        <v>1132</v>
      </c>
      <c r="F982">
        <v>3777</v>
      </c>
      <c r="G982">
        <v>1354</v>
      </c>
      <c r="H982">
        <v>25388</v>
      </c>
      <c r="I982">
        <v>14917</v>
      </c>
      <c r="J982">
        <v>34910</v>
      </c>
      <c r="K982">
        <v>14140</v>
      </c>
      <c r="L982">
        <v>1233</v>
      </c>
      <c r="M982">
        <v>9510</v>
      </c>
      <c r="N982">
        <v>20770</v>
      </c>
      <c r="O982">
        <v>4097</v>
      </c>
      <c r="AF982">
        <v>472</v>
      </c>
      <c r="AH982">
        <v>0</v>
      </c>
      <c r="AI982">
        <v>3451</v>
      </c>
      <c r="AJ982">
        <v>14140</v>
      </c>
    </row>
    <row r="983" spans="1:36" hidden="1" x14ac:dyDescent="0.25">
      <c r="A983" t="s">
        <v>455</v>
      </c>
      <c r="B983" t="s">
        <v>410</v>
      </c>
      <c r="C983">
        <v>9367</v>
      </c>
      <c r="D983">
        <v>2085</v>
      </c>
      <c r="E983">
        <v>1436</v>
      </c>
      <c r="F983">
        <v>4297</v>
      </c>
      <c r="G983">
        <v>1328</v>
      </c>
      <c r="H983">
        <v>25222</v>
      </c>
      <c r="I983">
        <v>15158</v>
      </c>
      <c r="J983">
        <v>34589</v>
      </c>
      <c r="K983">
        <v>14072</v>
      </c>
      <c r="L983">
        <v>1993</v>
      </c>
      <c r="M983">
        <v>8858</v>
      </c>
      <c r="N983">
        <v>20517</v>
      </c>
      <c r="O983">
        <v>4097</v>
      </c>
      <c r="AF983">
        <v>279</v>
      </c>
      <c r="AH983">
        <v>0</v>
      </c>
      <c r="AI983">
        <v>3701</v>
      </c>
      <c r="AJ983">
        <v>14072</v>
      </c>
    </row>
    <row r="984" spans="1:36" hidden="1" x14ac:dyDescent="0.25">
      <c r="A984" t="s">
        <v>456</v>
      </c>
      <c r="B984" t="s">
        <v>410</v>
      </c>
      <c r="C984">
        <v>8932</v>
      </c>
      <c r="D984">
        <v>1620</v>
      </c>
      <c r="E984">
        <v>1410</v>
      </c>
      <c r="F984">
        <v>4291</v>
      </c>
      <c r="G984">
        <v>1386</v>
      </c>
      <c r="H984">
        <v>25340</v>
      </c>
      <c r="I984">
        <v>15423</v>
      </c>
      <c r="J984">
        <v>34272</v>
      </c>
      <c r="K984">
        <v>14213</v>
      </c>
      <c r="L984">
        <v>1213</v>
      </c>
      <c r="M984">
        <v>9581</v>
      </c>
      <c r="N984">
        <v>20060</v>
      </c>
      <c r="O984">
        <v>4097</v>
      </c>
      <c r="AF984">
        <v>485</v>
      </c>
      <c r="AH984">
        <v>0</v>
      </c>
      <c r="AI984">
        <v>3694</v>
      </c>
      <c r="AJ984">
        <v>14213</v>
      </c>
    </row>
    <row r="985" spans="1:36" hidden="1" x14ac:dyDescent="0.25">
      <c r="A985" t="s">
        <v>457</v>
      </c>
      <c r="B985" t="s">
        <v>410</v>
      </c>
      <c r="C985">
        <v>9047</v>
      </c>
      <c r="D985">
        <v>1396</v>
      </c>
      <c r="E985">
        <v>1310</v>
      </c>
      <c r="F985">
        <v>4697</v>
      </c>
      <c r="G985">
        <v>1412</v>
      </c>
      <c r="H985">
        <v>25275</v>
      </c>
      <c r="I985">
        <v>15604</v>
      </c>
      <c r="J985">
        <v>34322</v>
      </c>
      <c r="K985">
        <v>14524</v>
      </c>
      <c r="L985">
        <v>1161</v>
      </c>
      <c r="M985">
        <v>10001</v>
      </c>
      <c r="N985">
        <v>19798</v>
      </c>
      <c r="O985">
        <v>3564</v>
      </c>
      <c r="AF985">
        <v>599</v>
      </c>
      <c r="AH985">
        <v>0</v>
      </c>
      <c r="AI985">
        <v>3921</v>
      </c>
      <c r="AJ985">
        <v>14524</v>
      </c>
    </row>
    <row r="986" spans="1:36" hidden="1" x14ac:dyDescent="0.25">
      <c r="A986" t="s">
        <v>458</v>
      </c>
      <c r="B986" t="s">
        <v>410</v>
      </c>
      <c r="C986">
        <v>8586</v>
      </c>
      <c r="D986">
        <v>1151</v>
      </c>
      <c r="E986">
        <v>1749</v>
      </c>
      <c r="F986">
        <v>4013</v>
      </c>
      <c r="G986">
        <v>1422</v>
      </c>
      <c r="H986">
        <v>25342</v>
      </c>
      <c r="I986">
        <v>15842</v>
      </c>
      <c r="J986">
        <v>33928</v>
      </c>
      <c r="K986">
        <v>14717</v>
      </c>
      <c r="L986">
        <v>1455</v>
      </c>
      <c r="M986">
        <v>9946</v>
      </c>
      <c r="N986">
        <v>19211</v>
      </c>
      <c r="O986">
        <v>3564</v>
      </c>
      <c r="AF986">
        <v>212</v>
      </c>
      <c r="AH986">
        <v>0</v>
      </c>
      <c r="AI986">
        <v>3703</v>
      </c>
      <c r="AJ986">
        <v>14717</v>
      </c>
    </row>
    <row r="987" spans="1:36" hidden="1" x14ac:dyDescent="0.25">
      <c r="A987" t="s">
        <v>459</v>
      </c>
      <c r="B987" t="s">
        <v>410</v>
      </c>
      <c r="C987">
        <v>7507</v>
      </c>
      <c r="D987">
        <v>1062</v>
      </c>
      <c r="E987">
        <v>1635</v>
      </c>
      <c r="F987">
        <v>3289</v>
      </c>
      <c r="G987">
        <v>1255</v>
      </c>
      <c r="H987">
        <v>25538</v>
      </c>
      <c r="I987">
        <v>15875</v>
      </c>
      <c r="J987">
        <v>33045</v>
      </c>
      <c r="K987">
        <v>14814</v>
      </c>
      <c r="L987">
        <v>1171</v>
      </c>
      <c r="M987">
        <v>10350</v>
      </c>
      <c r="N987">
        <v>18230</v>
      </c>
      <c r="O987">
        <v>3564</v>
      </c>
      <c r="AF987">
        <v>168</v>
      </c>
      <c r="AH987">
        <v>0</v>
      </c>
      <c r="AI987">
        <v>3441</v>
      </c>
      <c r="AJ987">
        <v>14814</v>
      </c>
    </row>
    <row r="988" spans="1:36" hidden="1" x14ac:dyDescent="0.25">
      <c r="A988" t="s">
        <v>460</v>
      </c>
      <c r="B988" t="s">
        <v>410</v>
      </c>
      <c r="C988">
        <v>7625</v>
      </c>
      <c r="D988">
        <v>1607</v>
      </c>
      <c r="E988">
        <v>1522</v>
      </c>
      <c r="F988">
        <v>3221</v>
      </c>
      <c r="G988">
        <v>1020</v>
      </c>
      <c r="H988">
        <v>24877</v>
      </c>
      <c r="I988">
        <v>15589</v>
      </c>
      <c r="J988">
        <v>32502</v>
      </c>
      <c r="K988">
        <v>14931</v>
      </c>
      <c r="L988">
        <v>1345</v>
      </c>
      <c r="M988">
        <v>10303</v>
      </c>
      <c r="N988">
        <v>17570</v>
      </c>
      <c r="O988">
        <v>3564</v>
      </c>
      <c r="AF988">
        <v>114</v>
      </c>
      <c r="AH988">
        <v>0</v>
      </c>
      <c r="AI988">
        <v>3298</v>
      </c>
      <c r="AJ988">
        <v>14931</v>
      </c>
    </row>
    <row r="989" spans="1:36" hidden="1" x14ac:dyDescent="0.25">
      <c r="A989" t="s">
        <v>461</v>
      </c>
      <c r="B989" t="s">
        <v>410</v>
      </c>
      <c r="C989">
        <v>7460</v>
      </c>
      <c r="D989">
        <v>1777</v>
      </c>
      <c r="E989">
        <v>1239</v>
      </c>
      <c r="F989">
        <v>3278</v>
      </c>
      <c r="G989">
        <v>910</v>
      </c>
      <c r="H989">
        <v>24943</v>
      </c>
      <c r="I989">
        <v>15803</v>
      </c>
      <c r="J989">
        <v>32402</v>
      </c>
      <c r="K989">
        <v>15457</v>
      </c>
      <c r="L989">
        <v>1237</v>
      </c>
      <c r="M989">
        <v>10702</v>
      </c>
      <c r="N989">
        <v>16946</v>
      </c>
      <c r="O989">
        <v>3101</v>
      </c>
      <c r="AF989">
        <v>436</v>
      </c>
      <c r="AH989">
        <v>0</v>
      </c>
      <c r="AI989">
        <v>3263</v>
      </c>
      <c r="AJ989">
        <v>15457</v>
      </c>
    </row>
    <row r="990" spans="1:36" hidden="1" x14ac:dyDescent="0.25">
      <c r="A990" t="s">
        <v>462</v>
      </c>
      <c r="B990" t="s">
        <v>410</v>
      </c>
      <c r="C990">
        <v>6756</v>
      </c>
      <c r="D990">
        <v>1831</v>
      </c>
      <c r="E990">
        <v>864</v>
      </c>
      <c r="F990">
        <v>2986</v>
      </c>
      <c r="G990">
        <v>799</v>
      </c>
      <c r="H990">
        <v>25071</v>
      </c>
      <c r="I990">
        <v>16058</v>
      </c>
      <c r="J990">
        <v>31826</v>
      </c>
      <c r="K990">
        <v>15470</v>
      </c>
      <c r="L990">
        <v>1324</v>
      </c>
      <c r="M990">
        <v>10650</v>
      </c>
      <c r="N990">
        <v>16356</v>
      </c>
      <c r="O990">
        <v>3101</v>
      </c>
      <c r="AF990">
        <v>143</v>
      </c>
      <c r="AH990">
        <v>0</v>
      </c>
      <c r="AI990">
        <v>3055</v>
      </c>
      <c r="AJ990">
        <v>15470</v>
      </c>
    </row>
    <row r="991" spans="1:36" hidden="1" x14ac:dyDescent="0.25">
      <c r="A991" t="s">
        <v>463</v>
      </c>
      <c r="B991" t="s">
        <v>410</v>
      </c>
      <c r="C991">
        <v>6645</v>
      </c>
      <c r="D991">
        <v>2075</v>
      </c>
      <c r="E991">
        <v>587</v>
      </c>
      <c r="F991">
        <v>2752</v>
      </c>
      <c r="G991">
        <v>850</v>
      </c>
      <c r="H991">
        <v>24284</v>
      </c>
      <c r="I991">
        <v>12723</v>
      </c>
      <c r="J991">
        <v>30929</v>
      </c>
      <c r="K991">
        <v>15265</v>
      </c>
      <c r="L991">
        <v>853</v>
      </c>
      <c r="M991">
        <v>10702</v>
      </c>
      <c r="N991">
        <v>15665</v>
      </c>
      <c r="O991">
        <v>3101</v>
      </c>
      <c r="AF991">
        <v>145</v>
      </c>
      <c r="AH991">
        <v>0</v>
      </c>
      <c r="AI991">
        <v>3156</v>
      </c>
      <c r="AJ991">
        <v>15265</v>
      </c>
    </row>
    <row r="992" spans="1:36" hidden="1" x14ac:dyDescent="0.25">
      <c r="A992" t="s">
        <v>454</v>
      </c>
      <c r="B992" t="s">
        <v>1170</v>
      </c>
      <c r="C992">
        <v>625</v>
      </c>
      <c r="D992">
        <v>264</v>
      </c>
      <c r="E992">
        <v>119</v>
      </c>
      <c r="F992">
        <v>67</v>
      </c>
      <c r="G992">
        <v>175</v>
      </c>
      <c r="H992">
        <v>269</v>
      </c>
      <c r="I992">
        <v>210</v>
      </c>
      <c r="J992">
        <v>894</v>
      </c>
      <c r="K992">
        <v>460</v>
      </c>
      <c r="L992">
        <v>213</v>
      </c>
      <c r="M992">
        <v>0</v>
      </c>
      <c r="N992">
        <v>434</v>
      </c>
      <c r="O992">
        <v>224</v>
      </c>
      <c r="AF992">
        <v>1</v>
      </c>
      <c r="AH992">
        <v>0</v>
      </c>
      <c r="AI992">
        <v>0</v>
      </c>
      <c r="AJ992">
        <v>460</v>
      </c>
    </row>
    <row r="993" spans="1:36" hidden="1" x14ac:dyDescent="0.25">
      <c r="A993" t="s">
        <v>455</v>
      </c>
      <c r="B993" t="s">
        <v>1170</v>
      </c>
      <c r="C993">
        <v>707</v>
      </c>
      <c r="D993">
        <v>153</v>
      </c>
      <c r="E993">
        <v>297</v>
      </c>
      <c r="F993">
        <v>32</v>
      </c>
      <c r="G993">
        <v>223</v>
      </c>
      <c r="H993">
        <v>269</v>
      </c>
      <c r="I993">
        <v>213</v>
      </c>
      <c r="J993">
        <v>976</v>
      </c>
      <c r="K993">
        <v>515</v>
      </c>
      <c r="L993">
        <v>263</v>
      </c>
      <c r="M993">
        <v>0</v>
      </c>
      <c r="N993">
        <v>461</v>
      </c>
      <c r="O993">
        <v>224</v>
      </c>
      <c r="AF993">
        <v>8</v>
      </c>
      <c r="AH993">
        <v>0</v>
      </c>
      <c r="AI993">
        <v>0</v>
      </c>
      <c r="AJ993">
        <v>515</v>
      </c>
    </row>
    <row r="994" spans="1:36" hidden="1" x14ac:dyDescent="0.25">
      <c r="A994" t="s">
        <v>456</v>
      </c>
      <c r="B994" t="s">
        <v>1170</v>
      </c>
      <c r="C994">
        <v>646</v>
      </c>
      <c r="D994">
        <v>171</v>
      </c>
      <c r="E994">
        <v>228</v>
      </c>
      <c r="F994">
        <v>44</v>
      </c>
      <c r="G994">
        <v>201</v>
      </c>
      <c r="H994">
        <v>268</v>
      </c>
      <c r="I994">
        <v>217</v>
      </c>
      <c r="J994">
        <v>914</v>
      </c>
      <c r="K994">
        <v>504</v>
      </c>
      <c r="L994">
        <v>221</v>
      </c>
      <c r="M994">
        <v>0</v>
      </c>
      <c r="N994">
        <v>410</v>
      </c>
      <c r="O994">
        <v>224</v>
      </c>
      <c r="AF994">
        <v>7</v>
      </c>
      <c r="AH994">
        <v>0</v>
      </c>
      <c r="AI994">
        <v>0</v>
      </c>
      <c r="AJ994">
        <v>504</v>
      </c>
    </row>
    <row r="995" spans="1:36" hidden="1" x14ac:dyDescent="0.25">
      <c r="A995" t="s">
        <v>457</v>
      </c>
      <c r="B995" t="s">
        <v>1170</v>
      </c>
      <c r="C995">
        <v>460</v>
      </c>
      <c r="D995">
        <v>125</v>
      </c>
      <c r="E995">
        <v>73</v>
      </c>
      <c r="F995">
        <v>95</v>
      </c>
      <c r="G995">
        <v>166</v>
      </c>
      <c r="H995">
        <v>273</v>
      </c>
      <c r="I995">
        <v>222</v>
      </c>
      <c r="J995">
        <v>733</v>
      </c>
      <c r="K995">
        <v>383</v>
      </c>
      <c r="L995">
        <v>114</v>
      </c>
      <c r="M995">
        <v>0</v>
      </c>
      <c r="N995">
        <v>351</v>
      </c>
      <c r="O995">
        <v>224</v>
      </c>
      <c r="AF995">
        <v>8</v>
      </c>
      <c r="AH995">
        <v>0</v>
      </c>
      <c r="AI995">
        <v>0</v>
      </c>
      <c r="AJ995">
        <v>383</v>
      </c>
    </row>
    <row r="996" spans="1:36" hidden="1" x14ac:dyDescent="0.25">
      <c r="A996" t="s">
        <v>458</v>
      </c>
      <c r="B996" t="s">
        <v>1170</v>
      </c>
      <c r="C996">
        <v>481</v>
      </c>
      <c r="D996">
        <v>192</v>
      </c>
      <c r="E996">
        <v>7</v>
      </c>
      <c r="F996">
        <v>74</v>
      </c>
      <c r="G996">
        <v>205</v>
      </c>
      <c r="H996">
        <v>278</v>
      </c>
      <c r="I996">
        <v>227</v>
      </c>
      <c r="J996">
        <v>759</v>
      </c>
      <c r="K996">
        <v>425</v>
      </c>
      <c r="L996">
        <v>143</v>
      </c>
      <c r="M996">
        <v>0</v>
      </c>
      <c r="N996">
        <v>334</v>
      </c>
      <c r="O996">
        <v>224</v>
      </c>
      <c r="AF996">
        <v>4</v>
      </c>
      <c r="AH996">
        <v>0</v>
      </c>
      <c r="AI996">
        <v>0</v>
      </c>
      <c r="AJ996">
        <v>425</v>
      </c>
    </row>
    <row r="997" spans="1:36" hidden="1" x14ac:dyDescent="0.25">
      <c r="A997" t="s">
        <v>459</v>
      </c>
      <c r="B997" t="s">
        <v>1170</v>
      </c>
      <c r="C997">
        <v>389</v>
      </c>
      <c r="D997">
        <v>135</v>
      </c>
      <c r="E997">
        <v>8</v>
      </c>
      <c r="F997">
        <v>99</v>
      </c>
      <c r="G997">
        <v>147</v>
      </c>
      <c r="H997">
        <v>286</v>
      </c>
      <c r="I997">
        <v>231</v>
      </c>
      <c r="J997">
        <v>675</v>
      </c>
      <c r="K997">
        <v>365</v>
      </c>
      <c r="L997">
        <v>42</v>
      </c>
      <c r="M997">
        <v>0</v>
      </c>
      <c r="N997">
        <v>310</v>
      </c>
      <c r="O997">
        <v>224</v>
      </c>
      <c r="AF997">
        <v>63</v>
      </c>
      <c r="AH997">
        <v>0</v>
      </c>
      <c r="AI997">
        <v>0</v>
      </c>
      <c r="AJ997">
        <v>365</v>
      </c>
    </row>
    <row r="998" spans="1:36" hidden="1" x14ac:dyDescent="0.25">
      <c r="A998" t="s">
        <v>460</v>
      </c>
      <c r="B998" t="s">
        <v>1170</v>
      </c>
      <c r="C998">
        <v>386</v>
      </c>
      <c r="D998">
        <v>139</v>
      </c>
      <c r="E998">
        <v>24</v>
      </c>
      <c r="F998">
        <v>19</v>
      </c>
      <c r="G998">
        <v>202</v>
      </c>
      <c r="H998">
        <v>288</v>
      </c>
      <c r="I998">
        <v>236</v>
      </c>
      <c r="J998">
        <v>674</v>
      </c>
      <c r="K998">
        <v>270</v>
      </c>
      <c r="L998">
        <v>21</v>
      </c>
      <c r="M998">
        <v>0</v>
      </c>
      <c r="N998">
        <v>404</v>
      </c>
      <c r="O998">
        <v>224</v>
      </c>
      <c r="AF998">
        <v>5</v>
      </c>
      <c r="AH998">
        <v>0</v>
      </c>
      <c r="AI998">
        <v>0</v>
      </c>
      <c r="AJ998">
        <v>270</v>
      </c>
    </row>
    <row r="999" spans="1:36" hidden="1" x14ac:dyDescent="0.25">
      <c r="A999" t="s">
        <v>461</v>
      </c>
      <c r="B999" t="s">
        <v>1170</v>
      </c>
      <c r="C999">
        <v>344</v>
      </c>
      <c r="D999">
        <v>45</v>
      </c>
      <c r="E999">
        <v>72</v>
      </c>
      <c r="F999">
        <v>38</v>
      </c>
      <c r="G999">
        <v>189</v>
      </c>
      <c r="H999">
        <v>293</v>
      </c>
      <c r="I999">
        <v>241</v>
      </c>
      <c r="J999">
        <v>637</v>
      </c>
      <c r="K999">
        <v>257</v>
      </c>
      <c r="L999">
        <v>23</v>
      </c>
      <c r="M999">
        <v>0</v>
      </c>
      <c r="N999">
        <v>380</v>
      </c>
      <c r="O999">
        <v>224</v>
      </c>
      <c r="AF999">
        <v>5</v>
      </c>
      <c r="AH999">
        <v>0</v>
      </c>
      <c r="AI999">
        <v>0</v>
      </c>
      <c r="AJ999">
        <v>257</v>
      </c>
    </row>
    <row r="1000" spans="1:36" hidden="1" x14ac:dyDescent="0.25">
      <c r="A1000" t="s">
        <v>462</v>
      </c>
      <c r="B1000" t="s">
        <v>1170</v>
      </c>
      <c r="C1000">
        <v>406</v>
      </c>
      <c r="D1000">
        <v>41</v>
      </c>
      <c r="E1000">
        <v>95</v>
      </c>
      <c r="F1000">
        <v>67</v>
      </c>
      <c r="G1000">
        <v>202</v>
      </c>
      <c r="H1000">
        <v>299</v>
      </c>
      <c r="I1000">
        <v>246</v>
      </c>
      <c r="J1000">
        <v>705</v>
      </c>
      <c r="K1000">
        <v>346</v>
      </c>
      <c r="L1000">
        <v>20</v>
      </c>
      <c r="M1000">
        <v>0</v>
      </c>
      <c r="N1000">
        <v>358</v>
      </c>
      <c r="O1000">
        <v>224</v>
      </c>
      <c r="AF1000">
        <v>5</v>
      </c>
      <c r="AH1000">
        <v>0</v>
      </c>
      <c r="AI1000">
        <v>0</v>
      </c>
      <c r="AJ1000">
        <v>346</v>
      </c>
    </row>
    <row r="1001" spans="1:36" hidden="1" x14ac:dyDescent="0.25">
      <c r="A1001" t="s">
        <v>463</v>
      </c>
      <c r="B1001" t="s">
        <v>1170</v>
      </c>
      <c r="C1001">
        <v>417</v>
      </c>
      <c r="D1001">
        <v>129</v>
      </c>
      <c r="E1001">
        <v>45</v>
      </c>
      <c r="F1001">
        <v>54</v>
      </c>
      <c r="G1001">
        <v>188</v>
      </c>
      <c r="H1001">
        <v>292</v>
      </c>
      <c r="I1001">
        <v>238</v>
      </c>
      <c r="J1001">
        <v>709</v>
      </c>
      <c r="K1001">
        <v>246</v>
      </c>
      <c r="L1001">
        <v>35</v>
      </c>
      <c r="M1001">
        <v>0</v>
      </c>
      <c r="N1001">
        <v>463</v>
      </c>
      <c r="O1001">
        <v>224</v>
      </c>
      <c r="AF1001">
        <v>13</v>
      </c>
      <c r="AH1001">
        <v>0</v>
      </c>
      <c r="AI1001">
        <v>0</v>
      </c>
      <c r="AJ1001">
        <v>246</v>
      </c>
    </row>
    <row r="1002" spans="1:36" hidden="1" x14ac:dyDescent="0.25">
      <c r="A1002" t="s">
        <v>454</v>
      </c>
      <c r="B1002" t="s">
        <v>371</v>
      </c>
      <c r="C1002">
        <v>19889</v>
      </c>
      <c r="D1002">
        <v>2842</v>
      </c>
      <c r="E1002">
        <v>1768</v>
      </c>
      <c r="F1002">
        <v>11845</v>
      </c>
      <c r="G1002">
        <v>2603</v>
      </c>
      <c r="H1002">
        <v>1762</v>
      </c>
      <c r="I1002">
        <v>475</v>
      </c>
      <c r="J1002">
        <v>21652</v>
      </c>
      <c r="K1002">
        <v>13244</v>
      </c>
      <c r="L1002">
        <v>582</v>
      </c>
      <c r="M1002">
        <v>496</v>
      </c>
      <c r="N1002">
        <v>8407</v>
      </c>
      <c r="O1002">
        <v>1036</v>
      </c>
      <c r="AF1002">
        <v>870</v>
      </c>
      <c r="AH1002">
        <v>0</v>
      </c>
      <c r="AI1002">
        <v>1</v>
      </c>
      <c r="AJ1002">
        <v>13244</v>
      </c>
    </row>
    <row r="1003" spans="1:36" hidden="1" x14ac:dyDescent="0.25">
      <c r="A1003" t="s">
        <v>455</v>
      </c>
      <c r="B1003" t="s">
        <v>371</v>
      </c>
      <c r="C1003">
        <v>18917</v>
      </c>
      <c r="D1003">
        <v>2225</v>
      </c>
      <c r="E1003">
        <v>1854</v>
      </c>
      <c r="F1003">
        <v>11280</v>
      </c>
      <c r="G1003">
        <v>2928</v>
      </c>
      <c r="H1003">
        <v>1633</v>
      </c>
      <c r="I1003">
        <v>492</v>
      </c>
      <c r="J1003">
        <v>20551</v>
      </c>
      <c r="K1003">
        <v>12213</v>
      </c>
      <c r="L1003">
        <v>636</v>
      </c>
      <c r="M1003">
        <v>497</v>
      </c>
      <c r="N1003">
        <v>8338</v>
      </c>
      <c r="O1003">
        <v>1036</v>
      </c>
      <c r="AF1003">
        <v>406</v>
      </c>
      <c r="AH1003">
        <v>0</v>
      </c>
      <c r="AI1003">
        <v>1</v>
      </c>
      <c r="AJ1003">
        <v>12213</v>
      </c>
    </row>
    <row r="1004" spans="1:36" hidden="1" x14ac:dyDescent="0.25">
      <c r="A1004" t="s">
        <v>456</v>
      </c>
      <c r="B1004" t="s">
        <v>371</v>
      </c>
      <c r="C1004">
        <v>19884</v>
      </c>
      <c r="D1004">
        <v>1883</v>
      </c>
      <c r="E1004">
        <v>2180</v>
      </c>
      <c r="F1004">
        <v>12079</v>
      </c>
      <c r="G1004">
        <v>3148</v>
      </c>
      <c r="H1004">
        <v>1491</v>
      </c>
      <c r="I1004">
        <v>523</v>
      </c>
      <c r="J1004">
        <v>21375</v>
      </c>
      <c r="K1004">
        <v>13103</v>
      </c>
      <c r="L1004">
        <v>697</v>
      </c>
      <c r="M1004">
        <v>498</v>
      </c>
      <c r="N1004">
        <v>8272</v>
      </c>
      <c r="O1004">
        <v>788</v>
      </c>
      <c r="AF1004">
        <v>1435</v>
      </c>
      <c r="AH1004">
        <v>0</v>
      </c>
      <c r="AI1004">
        <v>1</v>
      </c>
      <c r="AJ1004">
        <v>13103</v>
      </c>
    </row>
    <row r="1005" spans="1:36" hidden="1" x14ac:dyDescent="0.25">
      <c r="A1005" t="s">
        <v>457</v>
      </c>
      <c r="B1005" t="s">
        <v>371</v>
      </c>
      <c r="C1005">
        <v>18568</v>
      </c>
      <c r="D1005">
        <v>1984</v>
      </c>
      <c r="E1005">
        <v>2240</v>
      </c>
      <c r="F1005">
        <v>11317</v>
      </c>
      <c r="G1005">
        <v>2529</v>
      </c>
      <c r="H1005">
        <v>1473</v>
      </c>
      <c r="I1005">
        <v>536</v>
      </c>
      <c r="J1005">
        <v>20042</v>
      </c>
      <c r="K1005">
        <v>11806</v>
      </c>
      <c r="L1005">
        <v>665</v>
      </c>
      <c r="M1005">
        <v>498</v>
      </c>
      <c r="N1005">
        <v>8236</v>
      </c>
      <c r="O1005">
        <v>788</v>
      </c>
      <c r="AF1005">
        <v>1166</v>
      </c>
      <c r="AH1005">
        <v>0</v>
      </c>
      <c r="AI1005">
        <v>1</v>
      </c>
      <c r="AJ1005">
        <v>11806</v>
      </c>
    </row>
    <row r="1006" spans="1:36" hidden="1" x14ac:dyDescent="0.25">
      <c r="A1006" t="s">
        <v>458</v>
      </c>
      <c r="B1006" t="s">
        <v>371</v>
      </c>
      <c r="C1006">
        <v>17465</v>
      </c>
      <c r="D1006">
        <v>1064</v>
      </c>
      <c r="E1006">
        <v>1780</v>
      </c>
      <c r="F1006">
        <v>11231</v>
      </c>
      <c r="G1006">
        <v>2838</v>
      </c>
      <c r="H1006">
        <v>1500</v>
      </c>
      <c r="I1006">
        <v>560</v>
      </c>
      <c r="J1006">
        <v>18965</v>
      </c>
      <c r="K1006">
        <v>10751</v>
      </c>
      <c r="L1006">
        <v>553</v>
      </c>
      <c r="M1006">
        <v>524</v>
      </c>
      <c r="N1006">
        <v>8214</v>
      </c>
      <c r="O1006">
        <v>788</v>
      </c>
      <c r="AF1006">
        <v>14</v>
      </c>
      <c r="AH1006">
        <v>0</v>
      </c>
      <c r="AI1006">
        <v>1</v>
      </c>
      <c r="AJ1006">
        <v>10751</v>
      </c>
    </row>
    <row r="1007" spans="1:36" hidden="1" x14ac:dyDescent="0.25">
      <c r="A1007" t="s">
        <v>459</v>
      </c>
      <c r="B1007" t="s">
        <v>371</v>
      </c>
      <c r="C1007">
        <v>16646</v>
      </c>
      <c r="D1007">
        <v>416</v>
      </c>
      <c r="E1007">
        <v>2221</v>
      </c>
      <c r="F1007">
        <v>10310</v>
      </c>
      <c r="G1007">
        <v>3197</v>
      </c>
      <c r="H1007">
        <v>1111</v>
      </c>
      <c r="I1007">
        <v>573</v>
      </c>
      <c r="J1007">
        <v>17757</v>
      </c>
      <c r="K1007">
        <v>9562</v>
      </c>
      <c r="L1007">
        <v>939</v>
      </c>
      <c r="M1007">
        <v>525</v>
      </c>
      <c r="N1007">
        <v>8195</v>
      </c>
      <c r="O1007">
        <v>793</v>
      </c>
      <c r="AF1007">
        <v>17</v>
      </c>
      <c r="AH1007">
        <v>0</v>
      </c>
      <c r="AI1007">
        <v>1</v>
      </c>
      <c r="AJ1007">
        <v>9562</v>
      </c>
    </row>
    <row r="1008" spans="1:36" hidden="1" x14ac:dyDescent="0.25">
      <c r="A1008" t="s">
        <v>460</v>
      </c>
      <c r="B1008" t="s">
        <v>371</v>
      </c>
      <c r="C1008">
        <v>15471</v>
      </c>
      <c r="D1008">
        <v>913</v>
      </c>
      <c r="E1008">
        <v>2784</v>
      </c>
      <c r="F1008">
        <v>9231</v>
      </c>
      <c r="G1008">
        <v>2112</v>
      </c>
      <c r="H1008">
        <v>1085</v>
      </c>
      <c r="I1008">
        <v>543</v>
      </c>
      <c r="J1008">
        <v>16556</v>
      </c>
      <c r="K1008">
        <v>8357</v>
      </c>
      <c r="L1008">
        <v>789</v>
      </c>
      <c r="M1008">
        <v>525</v>
      </c>
      <c r="N1008">
        <v>8199</v>
      </c>
      <c r="O1008">
        <v>793</v>
      </c>
      <c r="AF1008">
        <v>13</v>
      </c>
      <c r="AH1008">
        <v>0</v>
      </c>
      <c r="AI1008">
        <v>1</v>
      </c>
      <c r="AJ1008">
        <v>8357</v>
      </c>
    </row>
    <row r="1009" spans="1:36" hidden="1" x14ac:dyDescent="0.25">
      <c r="A1009" t="s">
        <v>461</v>
      </c>
      <c r="B1009" t="s">
        <v>371</v>
      </c>
      <c r="C1009">
        <v>14094</v>
      </c>
      <c r="D1009">
        <v>529</v>
      </c>
      <c r="E1009">
        <v>3097</v>
      </c>
      <c r="F1009">
        <v>8438</v>
      </c>
      <c r="G1009">
        <v>1640</v>
      </c>
      <c r="H1009">
        <v>1214</v>
      </c>
      <c r="I1009">
        <v>549</v>
      </c>
      <c r="J1009">
        <v>15308</v>
      </c>
      <c r="K1009">
        <v>7031</v>
      </c>
      <c r="L1009">
        <v>135</v>
      </c>
      <c r="M1009">
        <v>499</v>
      </c>
      <c r="N1009">
        <v>8277</v>
      </c>
      <c r="O1009">
        <v>793</v>
      </c>
      <c r="AF1009">
        <v>10</v>
      </c>
      <c r="AH1009">
        <v>0</v>
      </c>
      <c r="AI1009">
        <v>55</v>
      </c>
      <c r="AJ1009">
        <v>7031</v>
      </c>
    </row>
    <row r="1010" spans="1:36" hidden="1" x14ac:dyDescent="0.25">
      <c r="A1010" t="s">
        <v>462</v>
      </c>
      <c r="B1010" t="s">
        <v>371</v>
      </c>
      <c r="C1010">
        <v>13519</v>
      </c>
      <c r="D1010">
        <v>885</v>
      </c>
      <c r="E1010">
        <v>2401</v>
      </c>
      <c r="F1010">
        <v>8327</v>
      </c>
      <c r="G1010">
        <v>1558</v>
      </c>
      <c r="H1010">
        <v>1174</v>
      </c>
      <c r="I1010">
        <v>531</v>
      </c>
      <c r="J1010">
        <v>14693</v>
      </c>
      <c r="K1010">
        <v>6445</v>
      </c>
      <c r="L1010">
        <v>2</v>
      </c>
      <c r="M1010">
        <v>0</v>
      </c>
      <c r="N1010">
        <v>8248</v>
      </c>
      <c r="O1010">
        <v>793</v>
      </c>
      <c r="AF1010">
        <v>13</v>
      </c>
      <c r="AH1010">
        <v>0</v>
      </c>
      <c r="AI1010">
        <v>55</v>
      </c>
      <c r="AJ1010">
        <v>6445</v>
      </c>
    </row>
    <row r="1011" spans="1:36" hidden="1" x14ac:dyDescent="0.25">
      <c r="A1011" t="s">
        <v>463</v>
      </c>
      <c r="B1011" t="s">
        <v>371</v>
      </c>
      <c r="C1011">
        <v>11816</v>
      </c>
      <c r="D1011">
        <v>1225</v>
      </c>
      <c r="E1011">
        <v>1765</v>
      </c>
      <c r="F1011">
        <v>6875</v>
      </c>
      <c r="G1011">
        <v>1623</v>
      </c>
      <c r="H1011">
        <v>1196</v>
      </c>
      <c r="I1011">
        <v>548</v>
      </c>
      <c r="J1011">
        <v>13011</v>
      </c>
      <c r="K1011">
        <v>4700</v>
      </c>
      <c r="L1011">
        <v>0</v>
      </c>
      <c r="M1011">
        <v>0</v>
      </c>
      <c r="N1011">
        <v>8311</v>
      </c>
      <c r="O1011">
        <v>793</v>
      </c>
      <c r="AF1011">
        <v>81</v>
      </c>
      <c r="AH1011">
        <v>0</v>
      </c>
      <c r="AI1011">
        <v>55</v>
      </c>
      <c r="AJ1011">
        <v>4700</v>
      </c>
    </row>
    <row r="1012" spans="1:36" hidden="1" x14ac:dyDescent="0.25">
      <c r="A1012" t="s">
        <v>454</v>
      </c>
      <c r="B1012" t="s">
        <v>1210</v>
      </c>
      <c r="C1012">
        <v>1792</v>
      </c>
      <c r="D1012">
        <v>277</v>
      </c>
      <c r="E1012">
        <v>324</v>
      </c>
      <c r="F1012">
        <v>980</v>
      </c>
      <c r="G1012">
        <v>209</v>
      </c>
      <c r="H1012">
        <v>866</v>
      </c>
      <c r="I1012">
        <v>265</v>
      </c>
      <c r="J1012">
        <v>2658</v>
      </c>
      <c r="K1012">
        <v>546</v>
      </c>
      <c r="L1012">
        <v>166</v>
      </c>
      <c r="M1012">
        <v>0</v>
      </c>
      <c r="N1012">
        <v>2113</v>
      </c>
      <c r="O1012">
        <v>266</v>
      </c>
      <c r="AF1012">
        <v>4</v>
      </c>
      <c r="AH1012">
        <v>0</v>
      </c>
      <c r="AI1012">
        <v>0</v>
      </c>
      <c r="AJ1012">
        <v>546</v>
      </c>
    </row>
    <row r="1013" spans="1:36" hidden="1" x14ac:dyDescent="0.25">
      <c r="A1013" t="s">
        <v>455</v>
      </c>
      <c r="B1013" t="s">
        <v>1210</v>
      </c>
      <c r="C1013">
        <v>2134</v>
      </c>
      <c r="D1013">
        <v>214</v>
      </c>
      <c r="E1013">
        <v>259</v>
      </c>
      <c r="F1013">
        <v>1405</v>
      </c>
      <c r="G1013">
        <v>254</v>
      </c>
      <c r="H1013">
        <v>360</v>
      </c>
      <c r="I1013">
        <v>277</v>
      </c>
      <c r="J1013">
        <v>2494</v>
      </c>
      <c r="K1013">
        <v>524</v>
      </c>
      <c r="L1013">
        <v>207</v>
      </c>
      <c r="M1013">
        <v>0</v>
      </c>
      <c r="N1013">
        <v>1970</v>
      </c>
      <c r="O1013">
        <v>266</v>
      </c>
      <c r="AF1013">
        <v>3</v>
      </c>
      <c r="AH1013">
        <v>0</v>
      </c>
      <c r="AI1013">
        <v>0</v>
      </c>
      <c r="AJ1013">
        <v>524</v>
      </c>
    </row>
    <row r="1014" spans="1:36" hidden="1" x14ac:dyDescent="0.25">
      <c r="A1014" t="s">
        <v>456</v>
      </c>
      <c r="B1014" t="s">
        <v>1210</v>
      </c>
      <c r="C1014">
        <v>1934</v>
      </c>
      <c r="D1014">
        <v>450</v>
      </c>
      <c r="E1014">
        <v>90</v>
      </c>
      <c r="F1014">
        <v>1096</v>
      </c>
      <c r="G1014">
        <v>296</v>
      </c>
      <c r="H1014">
        <v>310</v>
      </c>
      <c r="I1014">
        <v>289</v>
      </c>
      <c r="J1014">
        <v>2244</v>
      </c>
      <c r="K1014">
        <v>386</v>
      </c>
      <c r="L1014">
        <v>77</v>
      </c>
      <c r="M1014">
        <v>0</v>
      </c>
      <c r="N1014">
        <v>1858</v>
      </c>
      <c r="O1014">
        <v>266</v>
      </c>
      <c r="AF1014">
        <v>3</v>
      </c>
      <c r="AH1014">
        <v>0</v>
      </c>
      <c r="AI1014">
        <v>0</v>
      </c>
      <c r="AJ1014">
        <v>386</v>
      </c>
    </row>
    <row r="1015" spans="1:36" hidden="1" x14ac:dyDescent="0.25">
      <c r="A1015" t="s">
        <v>457</v>
      </c>
      <c r="B1015" t="s">
        <v>1210</v>
      </c>
      <c r="C1015">
        <v>1758</v>
      </c>
      <c r="D1015">
        <v>261</v>
      </c>
      <c r="E1015">
        <v>60</v>
      </c>
      <c r="F1015">
        <v>1118</v>
      </c>
      <c r="G1015">
        <v>317</v>
      </c>
      <c r="H1015">
        <v>325</v>
      </c>
      <c r="I1015">
        <v>301</v>
      </c>
      <c r="J1015">
        <v>2083</v>
      </c>
      <c r="K1015">
        <v>347</v>
      </c>
      <c r="L1015">
        <v>137</v>
      </c>
      <c r="M1015">
        <v>0</v>
      </c>
      <c r="N1015">
        <v>1736</v>
      </c>
      <c r="O1015">
        <v>266</v>
      </c>
      <c r="AF1015">
        <v>3</v>
      </c>
      <c r="AH1015">
        <v>0</v>
      </c>
      <c r="AI1015">
        <v>0</v>
      </c>
      <c r="AJ1015">
        <v>347</v>
      </c>
    </row>
    <row r="1016" spans="1:36" hidden="1" x14ac:dyDescent="0.25">
      <c r="A1016" t="s">
        <v>458</v>
      </c>
      <c r="B1016" t="s">
        <v>1210</v>
      </c>
      <c r="C1016">
        <v>1770</v>
      </c>
      <c r="D1016">
        <v>221</v>
      </c>
      <c r="E1016">
        <v>0</v>
      </c>
      <c r="F1016">
        <v>1175</v>
      </c>
      <c r="G1016">
        <v>373</v>
      </c>
      <c r="H1016">
        <v>336</v>
      </c>
      <c r="I1016">
        <v>314</v>
      </c>
      <c r="J1016">
        <v>2106</v>
      </c>
      <c r="K1016">
        <v>443</v>
      </c>
      <c r="L1016">
        <v>252</v>
      </c>
      <c r="M1016">
        <v>0</v>
      </c>
      <c r="N1016">
        <v>1663</v>
      </c>
      <c r="O1016">
        <v>266</v>
      </c>
      <c r="AF1016">
        <v>3</v>
      </c>
      <c r="AH1016">
        <v>0</v>
      </c>
      <c r="AI1016">
        <v>0</v>
      </c>
      <c r="AJ1016">
        <v>443</v>
      </c>
    </row>
    <row r="1017" spans="1:36" hidden="1" x14ac:dyDescent="0.25">
      <c r="A1017" t="s">
        <v>459</v>
      </c>
      <c r="B1017" t="s">
        <v>1210</v>
      </c>
      <c r="C1017">
        <v>1597</v>
      </c>
      <c r="D1017">
        <v>130</v>
      </c>
      <c r="E1017">
        <v>0</v>
      </c>
      <c r="F1017">
        <v>1125</v>
      </c>
      <c r="G1017">
        <v>340</v>
      </c>
      <c r="H1017">
        <v>350</v>
      </c>
      <c r="I1017">
        <v>324</v>
      </c>
      <c r="J1017">
        <v>1947</v>
      </c>
      <c r="K1017">
        <v>392</v>
      </c>
      <c r="L1017">
        <v>78</v>
      </c>
      <c r="M1017">
        <v>0</v>
      </c>
      <c r="N1017">
        <v>1556</v>
      </c>
      <c r="O1017">
        <v>266</v>
      </c>
      <c r="AF1017">
        <v>3</v>
      </c>
      <c r="AH1017">
        <v>0</v>
      </c>
      <c r="AI1017">
        <v>0</v>
      </c>
      <c r="AJ1017">
        <v>392</v>
      </c>
    </row>
    <row r="1018" spans="1:36" hidden="1" x14ac:dyDescent="0.25">
      <c r="A1018" t="s">
        <v>460</v>
      </c>
      <c r="B1018" t="s">
        <v>1210</v>
      </c>
      <c r="C1018">
        <v>1466</v>
      </c>
      <c r="D1018">
        <v>229</v>
      </c>
      <c r="E1018">
        <v>0</v>
      </c>
      <c r="F1018">
        <v>794</v>
      </c>
      <c r="G1018">
        <v>434</v>
      </c>
      <c r="H1018">
        <v>416</v>
      </c>
      <c r="I1018">
        <v>379</v>
      </c>
      <c r="J1018">
        <v>1882</v>
      </c>
      <c r="K1018">
        <v>430</v>
      </c>
      <c r="L1018">
        <v>114</v>
      </c>
      <c r="M1018">
        <v>0</v>
      </c>
      <c r="N1018">
        <v>1453</v>
      </c>
      <c r="O1018">
        <v>266</v>
      </c>
      <c r="AF1018">
        <v>4</v>
      </c>
      <c r="AH1018">
        <v>0</v>
      </c>
      <c r="AI1018">
        <v>1</v>
      </c>
      <c r="AJ1018">
        <v>430</v>
      </c>
    </row>
    <row r="1019" spans="1:36" hidden="1" x14ac:dyDescent="0.25">
      <c r="A1019" t="s">
        <v>461</v>
      </c>
      <c r="B1019" t="s">
        <v>1210</v>
      </c>
      <c r="C1019">
        <v>1325</v>
      </c>
      <c r="D1019">
        <v>284</v>
      </c>
      <c r="E1019">
        <v>0</v>
      </c>
      <c r="F1019">
        <v>597</v>
      </c>
      <c r="G1019">
        <v>434</v>
      </c>
      <c r="H1019">
        <v>433</v>
      </c>
      <c r="I1019">
        <v>395</v>
      </c>
      <c r="J1019">
        <v>1758</v>
      </c>
      <c r="K1019">
        <v>413</v>
      </c>
      <c r="L1019">
        <v>217</v>
      </c>
      <c r="M1019">
        <v>0</v>
      </c>
      <c r="N1019">
        <v>1345</v>
      </c>
      <c r="O1019">
        <v>266</v>
      </c>
      <c r="AF1019">
        <v>4</v>
      </c>
      <c r="AH1019">
        <v>0</v>
      </c>
      <c r="AI1019">
        <v>1</v>
      </c>
      <c r="AJ1019">
        <v>413</v>
      </c>
    </row>
    <row r="1020" spans="1:36" hidden="1" x14ac:dyDescent="0.25">
      <c r="A1020" t="s">
        <v>462</v>
      </c>
      <c r="B1020" t="s">
        <v>1210</v>
      </c>
      <c r="C1020">
        <v>1497</v>
      </c>
      <c r="D1020">
        <v>1124</v>
      </c>
      <c r="E1020">
        <v>0</v>
      </c>
      <c r="F1020">
        <v>131</v>
      </c>
      <c r="G1020">
        <v>233</v>
      </c>
      <c r="H1020">
        <v>449</v>
      </c>
      <c r="I1020">
        <v>411</v>
      </c>
      <c r="J1020">
        <v>1946</v>
      </c>
      <c r="K1020">
        <v>683</v>
      </c>
      <c r="L1020">
        <v>323</v>
      </c>
      <c r="M1020">
        <v>0</v>
      </c>
      <c r="N1020">
        <v>1262</v>
      </c>
      <c r="O1020">
        <v>266</v>
      </c>
      <c r="AF1020">
        <v>4</v>
      </c>
      <c r="AH1020">
        <v>0</v>
      </c>
      <c r="AI1020">
        <v>2</v>
      </c>
      <c r="AJ1020">
        <v>683</v>
      </c>
    </row>
    <row r="1021" spans="1:36" hidden="1" x14ac:dyDescent="0.25">
      <c r="A1021" t="s">
        <v>463</v>
      </c>
      <c r="B1021" t="s">
        <v>1210</v>
      </c>
      <c r="C1021">
        <v>1702</v>
      </c>
      <c r="D1021">
        <v>199</v>
      </c>
      <c r="E1021">
        <v>5</v>
      </c>
      <c r="F1021">
        <v>1174</v>
      </c>
      <c r="G1021">
        <v>314</v>
      </c>
      <c r="H1021">
        <v>461</v>
      </c>
      <c r="I1021">
        <v>418</v>
      </c>
      <c r="J1021">
        <v>2164</v>
      </c>
      <c r="K1021">
        <v>436</v>
      </c>
      <c r="L1021">
        <v>148</v>
      </c>
      <c r="M1021">
        <v>0</v>
      </c>
      <c r="N1021">
        <v>1727</v>
      </c>
      <c r="O1021">
        <v>266</v>
      </c>
      <c r="AF1021">
        <v>3</v>
      </c>
      <c r="AH1021">
        <v>0</v>
      </c>
      <c r="AI1021">
        <v>2</v>
      </c>
      <c r="AJ1021">
        <v>436</v>
      </c>
    </row>
    <row r="1022" spans="1:36" hidden="1" x14ac:dyDescent="0.25">
      <c r="A1022" t="s">
        <v>454</v>
      </c>
      <c r="B1022" t="s">
        <v>1251</v>
      </c>
      <c r="C1022">
        <v>191577</v>
      </c>
      <c r="D1022">
        <v>3412</v>
      </c>
      <c r="E1022">
        <v>44</v>
      </c>
      <c r="F1022">
        <v>47747</v>
      </c>
      <c r="G1022">
        <v>138598</v>
      </c>
      <c r="H1022">
        <v>49799</v>
      </c>
      <c r="I1022">
        <v>2385</v>
      </c>
      <c r="J1022">
        <v>241376</v>
      </c>
      <c r="K1022">
        <v>195874</v>
      </c>
      <c r="L1022">
        <v>26933</v>
      </c>
      <c r="M1022">
        <v>30772</v>
      </c>
      <c r="N1022">
        <v>45502</v>
      </c>
      <c r="O1022">
        <v>19501</v>
      </c>
      <c r="AF1022">
        <v>23001</v>
      </c>
      <c r="AH1022">
        <v>0</v>
      </c>
      <c r="AI1022">
        <v>7256</v>
      </c>
      <c r="AJ1022">
        <v>195874</v>
      </c>
    </row>
    <row r="1023" spans="1:36" hidden="1" x14ac:dyDescent="0.25">
      <c r="A1023" t="s">
        <v>455</v>
      </c>
      <c r="B1023" t="s">
        <v>1251</v>
      </c>
      <c r="C1023">
        <v>199430</v>
      </c>
      <c r="D1023">
        <v>3435</v>
      </c>
      <c r="E1023">
        <v>49</v>
      </c>
      <c r="F1023">
        <v>56499</v>
      </c>
      <c r="G1023">
        <v>137594</v>
      </c>
      <c r="H1023">
        <v>49892</v>
      </c>
      <c r="I1023">
        <v>3829</v>
      </c>
      <c r="J1023">
        <v>249322</v>
      </c>
      <c r="K1023">
        <v>205462</v>
      </c>
      <c r="L1023">
        <v>30108</v>
      </c>
      <c r="M1023">
        <v>28836</v>
      </c>
      <c r="N1023">
        <v>43859</v>
      </c>
      <c r="O1023">
        <v>19501</v>
      </c>
      <c r="AF1023">
        <v>19054</v>
      </c>
      <c r="AH1023">
        <v>0</v>
      </c>
      <c r="AI1023">
        <v>7260</v>
      </c>
      <c r="AJ1023">
        <v>205462</v>
      </c>
    </row>
    <row r="1024" spans="1:36" hidden="1" x14ac:dyDescent="0.25">
      <c r="A1024" t="s">
        <v>456</v>
      </c>
      <c r="B1024" t="s">
        <v>1251</v>
      </c>
      <c r="C1024">
        <v>198376</v>
      </c>
      <c r="D1024">
        <v>4036</v>
      </c>
      <c r="E1024">
        <v>51</v>
      </c>
      <c r="F1024">
        <v>53504</v>
      </c>
      <c r="G1024">
        <v>138854</v>
      </c>
      <c r="H1024">
        <v>58444</v>
      </c>
      <c r="I1024">
        <v>3861</v>
      </c>
      <c r="J1024">
        <v>256820</v>
      </c>
      <c r="K1024">
        <v>213097</v>
      </c>
      <c r="L1024">
        <v>24537</v>
      </c>
      <c r="M1024">
        <v>37053</v>
      </c>
      <c r="N1024">
        <v>43723</v>
      </c>
      <c r="O1024">
        <v>19501</v>
      </c>
      <c r="AF1024">
        <v>11202</v>
      </c>
      <c r="AH1024">
        <v>0</v>
      </c>
      <c r="AI1024">
        <v>7294</v>
      </c>
      <c r="AJ1024">
        <v>213097</v>
      </c>
    </row>
    <row r="1025" spans="1:36" hidden="1" x14ac:dyDescent="0.25">
      <c r="A1025" t="s">
        <v>457</v>
      </c>
      <c r="B1025" t="s">
        <v>1251</v>
      </c>
      <c r="C1025">
        <v>197806</v>
      </c>
      <c r="D1025">
        <v>5364</v>
      </c>
      <c r="E1025">
        <v>117</v>
      </c>
      <c r="F1025">
        <v>53544</v>
      </c>
      <c r="G1025">
        <v>136905</v>
      </c>
      <c r="H1025">
        <v>58388</v>
      </c>
      <c r="I1025">
        <v>3888</v>
      </c>
      <c r="J1025">
        <v>256194</v>
      </c>
      <c r="K1025">
        <v>211787</v>
      </c>
      <c r="L1025">
        <v>29889</v>
      </c>
      <c r="M1025">
        <v>32840</v>
      </c>
      <c r="N1025">
        <v>44407</v>
      </c>
      <c r="O1025">
        <v>19501</v>
      </c>
      <c r="AF1025">
        <v>12667</v>
      </c>
      <c r="AH1025">
        <v>0</v>
      </c>
      <c r="AI1025">
        <v>7335</v>
      </c>
      <c r="AJ1025">
        <v>211787</v>
      </c>
    </row>
    <row r="1026" spans="1:36" hidden="1" x14ac:dyDescent="0.25">
      <c r="A1026" t="s">
        <v>458</v>
      </c>
      <c r="B1026" t="s">
        <v>1251</v>
      </c>
      <c r="C1026">
        <v>198276</v>
      </c>
      <c r="D1026">
        <v>8600</v>
      </c>
      <c r="E1026">
        <v>327</v>
      </c>
      <c r="F1026">
        <v>52982</v>
      </c>
      <c r="G1026">
        <v>134485</v>
      </c>
      <c r="H1026">
        <v>59089</v>
      </c>
      <c r="I1026">
        <v>3938</v>
      </c>
      <c r="J1026">
        <v>257365</v>
      </c>
      <c r="K1026">
        <v>212436</v>
      </c>
      <c r="L1026">
        <v>25517</v>
      </c>
      <c r="M1026">
        <v>39060</v>
      </c>
      <c r="N1026">
        <v>44930</v>
      </c>
      <c r="O1026">
        <v>19501</v>
      </c>
      <c r="AF1026">
        <v>13491</v>
      </c>
      <c r="AH1026">
        <v>0</v>
      </c>
      <c r="AI1026">
        <v>7386</v>
      </c>
      <c r="AJ1026">
        <v>212436</v>
      </c>
    </row>
    <row r="1027" spans="1:36" hidden="1" x14ac:dyDescent="0.25">
      <c r="A1027" t="s">
        <v>459</v>
      </c>
      <c r="B1027" t="s">
        <v>1251</v>
      </c>
      <c r="C1027">
        <v>205125</v>
      </c>
      <c r="D1027">
        <v>21168</v>
      </c>
      <c r="E1027">
        <v>999</v>
      </c>
      <c r="F1027">
        <v>51618</v>
      </c>
      <c r="G1027">
        <v>129636</v>
      </c>
      <c r="H1027">
        <v>54465</v>
      </c>
      <c r="I1027">
        <v>2126</v>
      </c>
      <c r="J1027">
        <v>259590</v>
      </c>
      <c r="K1027">
        <v>214923</v>
      </c>
      <c r="L1027">
        <v>30120</v>
      </c>
      <c r="M1027">
        <v>41622</v>
      </c>
      <c r="N1027">
        <v>44668</v>
      </c>
      <c r="O1027">
        <v>19498</v>
      </c>
      <c r="AF1027">
        <v>17126</v>
      </c>
      <c r="AH1027">
        <v>0</v>
      </c>
      <c r="AI1027">
        <v>7388</v>
      </c>
      <c r="AJ1027">
        <v>214923</v>
      </c>
    </row>
    <row r="1028" spans="1:36" hidden="1" x14ac:dyDescent="0.25">
      <c r="A1028" t="s">
        <v>460</v>
      </c>
      <c r="B1028" t="s">
        <v>1251</v>
      </c>
      <c r="C1028">
        <v>189030</v>
      </c>
      <c r="D1028">
        <v>17005</v>
      </c>
      <c r="E1028">
        <v>685</v>
      </c>
      <c r="F1028">
        <v>44212</v>
      </c>
      <c r="G1028">
        <v>125506</v>
      </c>
      <c r="H1028">
        <v>50247</v>
      </c>
      <c r="I1028">
        <v>2129</v>
      </c>
      <c r="J1028">
        <v>239277</v>
      </c>
      <c r="K1028">
        <v>194813</v>
      </c>
      <c r="L1028">
        <v>23332</v>
      </c>
      <c r="M1028">
        <v>45235</v>
      </c>
      <c r="N1028">
        <v>44464</v>
      </c>
      <c r="O1028">
        <v>19498</v>
      </c>
      <c r="AF1028">
        <v>13000</v>
      </c>
      <c r="AH1028">
        <v>0</v>
      </c>
      <c r="AI1028">
        <v>7373</v>
      </c>
      <c r="AJ1028">
        <v>194813</v>
      </c>
    </row>
    <row r="1029" spans="1:36" hidden="1" x14ac:dyDescent="0.25">
      <c r="A1029" t="s">
        <v>461</v>
      </c>
      <c r="B1029" t="s">
        <v>1251</v>
      </c>
      <c r="C1029">
        <v>177219</v>
      </c>
      <c r="D1029">
        <v>17724</v>
      </c>
      <c r="E1029">
        <v>788</v>
      </c>
      <c r="F1029">
        <v>36650</v>
      </c>
      <c r="G1029">
        <v>120457</v>
      </c>
      <c r="H1029">
        <v>46914</v>
      </c>
      <c r="I1029">
        <v>2256</v>
      </c>
      <c r="J1029">
        <v>224133</v>
      </c>
      <c r="K1029">
        <v>180681</v>
      </c>
      <c r="L1029">
        <v>25319</v>
      </c>
      <c r="M1029">
        <v>44328</v>
      </c>
      <c r="N1029">
        <v>43452</v>
      </c>
      <c r="O1029">
        <v>19305</v>
      </c>
      <c r="AF1029">
        <v>10333</v>
      </c>
      <c r="AH1029">
        <v>0</v>
      </c>
      <c r="AI1029">
        <v>7337</v>
      </c>
      <c r="AJ1029">
        <v>180681</v>
      </c>
    </row>
    <row r="1030" spans="1:36" hidden="1" x14ac:dyDescent="0.25">
      <c r="A1030" t="s">
        <v>462</v>
      </c>
      <c r="B1030" t="s">
        <v>1251</v>
      </c>
      <c r="C1030">
        <v>155627</v>
      </c>
      <c r="D1030">
        <v>17249</v>
      </c>
      <c r="E1030">
        <v>837</v>
      </c>
      <c r="F1030">
        <v>26410</v>
      </c>
      <c r="G1030">
        <v>109765</v>
      </c>
      <c r="H1030">
        <v>45893</v>
      </c>
      <c r="I1030">
        <v>1572</v>
      </c>
      <c r="J1030">
        <v>201520</v>
      </c>
      <c r="K1030">
        <v>160341</v>
      </c>
      <c r="L1030">
        <v>19088</v>
      </c>
      <c r="M1030">
        <v>41431</v>
      </c>
      <c r="N1030">
        <v>41179</v>
      </c>
      <c r="O1030">
        <v>19304</v>
      </c>
      <c r="AF1030">
        <v>9796</v>
      </c>
      <c r="AH1030">
        <v>0</v>
      </c>
      <c r="AI1030">
        <v>6138</v>
      </c>
      <c r="AJ1030">
        <v>160341</v>
      </c>
    </row>
    <row r="1031" spans="1:36" hidden="1" x14ac:dyDescent="0.25">
      <c r="A1031" t="s">
        <v>463</v>
      </c>
      <c r="B1031" t="s">
        <v>1251</v>
      </c>
      <c r="C1031">
        <v>144695</v>
      </c>
      <c r="D1031">
        <v>15223</v>
      </c>
      <c r="E1031">
        <v>1027</v>
      </c>
      <c r="F1031">
        <v>21267</v>
      </c>
      <c r="G1031">
        <v>105858</v>
      </c>
      <c r="H1031">
        <v>39367</v>
      </c>
      <c r="I1031">
        <v>785</v>
      </c>
      <c r="J1031">
        <v>184062</v>
      </c>
      <c r="K1031">
        <v>143577</v>
      </c>
      <c r="L1031">
        <v>15731</v>
      </c>
      <c r="M1031">
        <v>40331</v>
      </c>
      <c r="N1031">
        <v>40485</v>
      </c>
      <c r="O1031">
        <v>14736</v>
      </c>
      <c r="AF1031">
        <v>7368</v>
      </c>
      <c r="AH1031">
        <v>0</v>
      </c>
      <c r="AI1031">
        <v>6262</v>
      </c>
      <c r="AJ1031">
        <v>143577</v>
      </c>
    </row>
    <row r="1035" spans="1:36" x14ac:dyDescent="0.25">
      <c r="I1035" t="str">
        <f>A962</f>
        <v>2023-Q4</v>
      </c>
      <c r="J1035">
        <f>J962/J963-1</f>
        <v>2.9531388152077787E-2</v>
      </c>
    </row>
    <row r="1036" spans="1:36" x14ac:dyDescent="0.25">
      <c r="E1036">
        <f>E272+D272</f>
        <v>24303</v>
      </c>
      <c r="I1036" t="str">
        <f t="shared" ref="I1036:I1044" si="0">A963</f>
        <v>2023-Q3</v>
      </c>
      <c r="J1036">
        <f t="shared" ref="J1036:J1043" si="1">J963/J964-1</f>
        <v>0.11965417106652576</v>
      </c>
    </row>
    <row r="1037" spans="1:36" x14ac:dyDescent="0.25">
      <c r="I1037" t="str">
        <f t="shared" si="0"/>
        <v>2023-Q2</v>
      </c>
      <c r="J1037">
        <f t="shared" si="1"/>
        <v>6.8848758465011262E-2</v>
      </c>
    </row>
    <row r="1038" spans="1:36" x14ac:dyDescent="0.25">
      <c r="I1038" t="str">
        <f t="shared" si="0"/>
        <v>2023-Q1</v>
      </c>
      <c r="J1038">
        <f t="shared" si="1"/>
        <v>-4.9835052993613127E-3</v>
      </c>
    </row>
    <row r="1039" spans="1:36" x14ac:dyDescent="0.25">
      <c r="I1039" t="str">
        <f t="shared" si="0"/>
        <v>2022-Q4</v>
      </c>
      <c r="J1039">
        <f t="shared" si="1"/>
        <v>-2.1052631578943881E-4</v>
      </c>
    </row>
    <row r="1040" spans="1:36" x14ac:dyDescent="0.25">
      <c r="I1040" t="str">
        <f t="shared" si="0"/>
        <v>2022-Q3</v>
      </c>
      <c r="J1040">
        <f t="shared" si="1"/>
        <v>4.014598540145986E-2</v>
      </c>
    </row>
    <row r="1041" spans="9:10" x14ac:dyDescent="0.25">
      <c r="I1041" t="str">
        <f t="shared" si="0"/>
        <v>2022-Q2</v>
      </c>
      <c r="J1041">
        <f t="shared" si="1"/>
        <v>6.8559394742999658E-2</v>
      </c>
    </row>
    <row r="1042" spans="9:10" x14ac:dyDescent="0.25">
      <c r="I1042" t="str">
        <f t="shared" si="0"/>
        <v>2022-Q1</v>
      </c>
      <c r="J1042">
        <f t="shared" si="1"/>
        <v>3.0875613089973442E-2</v>
      </c>
    </row>
    <row r="1043" spans="9:10" x14ac:dyDescent="0.25">
      <c r="I1043" t="str">
        <f t="shared" si="0"/>
        <v>2021-Q4</v>
      </c>
      <c r="J1043">
        <f t="shared" si="1"/>
        <v>-4.2202541393916104E-2</v>
      </c>
    </row>
    <row r="1044" spans="9:10" x14ac:dyDescent="0.25">
      <c r="I1044" t="str">
        <f t="shared" si="0"/>
        <v>2021-Q3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7929-53A9-467A-B54B-1121075493F9}">
  <sheetPr codeName="Sheet5"/>
  <dimension ref="A1:G1034"/>
  <sheetViews>
    <sheetView workbookViewId="0">
      <selection activeCell="G554" sqref="G554"/>
    </sheetView>
  </sheetViews>
  <sheetFormatPr defaultRowHeight="13.8" x14ac:dyDescent="0.25"/>
  <cols>
    <col min="1" max="1" width="7.8984375" bestFit="1" customWidth="1"/>
    <col min="2" max="2" width="7.796875" bestFit="1" customWidth="1"/>
    <col min="3" max="3" width="12.296875" bestFit="1" customWidth="1"/>
    <col min="4" max="4" width="12.3984375" bestFit="1" customWidth="1"/>
    <col min="5" max="5" width="14.796875" bestFit="1" customWidth="1"/>
    <col min="6" max="6" width="10.796875" bestFit="1" customWidth="1"/>
    <col min="7" max="7" width="15.09765625" bestFit="1" customWidth="1"/>
  </cols>
  <sheetData>
    <row r="1" spans="1:7" x14ac:dyDescent="0.25">
      <c r="A1" t="s">
        <v>414</v>
      </c>
      <c r="B1" t="s">
        <v>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 spans="1:7" hidden="1" x14ac:dyDescent="0.25">
      <c r="A2" t="s">
        <v>454</v>
      </c>
      <c r="B2" t="s">
        <v>22</v>
      </c>
      <c r="C2">
        <v>-18</v>
      </c>
      <c r="D2">
        <v>-16</v>
      </c>
      <c r="E2">
        <v>12755</v>
      </c>
      <c r="F2">
        <v>-12656</v>
      </c>
      <c r="G2">
        <v>-2404</v>
      </c>
    </row>
    <row r="3" spans="1:7" hidden="1" x14ac:dyDescent="0.25">
      <c r="A3" t="s">
        <v>455</v>
      </c>
      <c r="B3" t="s">
        <v>22</v>
      </c>
      <c r="C3">
        <v>-52</v>
      </c>
      <c r="D3">
        <v>250</v>
      </c>
      <c r="E3">
        <v>4143</v>
      </c>
      <c r="F3">
        <v>-4137</v>
      </c>
      <c r="G3">
        <v>904</v>
      </c>
    </row>
    <row r="4" spans="1:7" hidden="1" x14ac:dyDescent="0.25">
      <c r="A4" t="s">
        <v>456</v>
      </c>
      <c r="B4" t="s">
        <v>22</v>
      </c>
      <c r="C4">
        <v>-12</v>
      </c>
      <c r="D4">
        <v>-110</v>
      </c>
      <c r="E4">
        <v>-3447</v>
      </c>
      <c r="F4">
        <v>3570</v>
      </c>
      <c r="G4">
        <v>312</v>
      </c>
    </row>
    <row r="5" spans="1:7" hidden="1" x14ac:dyDescent="0.25">
      <c r="A5" t="s">
        <v>457</v>
      </c>
      <c r="B5" t="s">
        <v>22</v>
      </c>
      <c r="C5">
        <v>-17</v>
      </c>
      <c r="D5">
        <v>-197</v>
      </c>
      <c r="E5">
        <v>392</v>
      </c>
      <c r="F5">
        <v>-1470</v>
      </c>
      <c r="G5">
        <v>806</v>
      </c>
    </row>
    <row r="6" spans="1:7" hidden="1" x14ac:dyDescent="0.25">
      <c r="A6" t="s">
        <v>458</v>
      </c>
      <c r="B6" t="s">
        <v>22</v>
      </c>
      <c r="C6">
        <v>-41</v>
      </c>
      <c r="D6">
        <v>238</v>
      </c>
      <c r="E6">
        <v>6504</v>
      </c>
      <c r="F6">
        <v>-5939</v>
      </c>
      <c r="G6">
        <v>3321</v>
      </c>
    </row>
    <row r="7" spans="1:7" hidden="1" x14ac:dyDescent="0.25">
      <c r="A7" t="s">
        <v>459</v>
      </c>
      <c r="B7" t="s">
        <v>22</v>
      </c>
      <c r="C7">
        <v>-49</v>
      </c>
      <c r="D7">
        <v>482</v>
      </c>
      <c r="E7">
        <v>2045</v>
      </c>
      <c r="F7">
        <v>-2150</v>
      </c>
      <c r="G7">
        <v>2428</v>
      </c>
    </row>
    <row r="8" spans="1:7" hidden="1" x14ac:dyDescent="0.25">
      <c r="A8" t="s">
        <v>460</v>
      </c>
      <c r="B8" t="s">
        <v>22</v>
      </c>
      <c r="C8">
        <v>-56</v>
      </c>
      <c r="D8">
        <v>1364</v>
      </c>
      <c r="E8">
        <v>-7370</v>
      </c>
      <c r="F8">
        <v>5439</v>
      </c>
      <c r="G8">
        <v>2098</v>
      </c>
    </row>
    <row r="9" spans="1:7" hidden="1" x14ac:dyDescent="0.25">
      <c r="A9" t="s">
        <v>461</v>
      </c>
      <c r="B9" t="s">
        <v>22</v>
      </c>
      <c r="C9">
        <v>-34</v>
      </c>
      <c r="D9">
        <v>2005</v>
      </c>
      <c r="E9">
        <v>2184</v>
      </c>
      <c r="F9">
        <v>-4499</v>
      </c>
      <c r="G9">
        <v>4755</v>
      </c>
    </row>
    <row r="10" spans="1:7" hidden="1" x14ac:dyDescent="0.25">
      <c r="A10" t="s">
        <v>462</v>
      </c>
      <c r="B10" t="s">
        <v>22</v>
      </c>
      <c r="C10">
        <v>-93</v>
      </c>
      <c r="D10">
        <v>2422</v>
      </c>
      <c r="E10">
        <v>-1982</v>
      </c>
      <c r="F10">
        <v>385</v>
      </c>
      <c r="G10">
        <v>-2212</v>
      </c>
    </row>
    <row r="11" spans="1:7" hidden="1" x14ac:dyDescent="0.25">
      <c r="A11" t="s">
        <v>463</v>
      </c>
      <c r="B11" t="s">
        <v>22</v>
      </c>
      <c r="C11">
        <v>-28</v>
      </c>
      <c r="D11">
        <v>-293</v>
      </c>
      <c r="E11">
        <v>5989</v>
      </c>
      <c r="F11">
        <v>-6007</v>
      </c>
      <c r="G11">
        <v>3578</v>
      </c>
    </row>
    <row r="12" spans="1:7" hidden="1" x14ac:dyDescent="0.25">
      <c r="A12" t="s">
        <v>454</v>
      </c>
      <c r="B12" t="s">
        <v>31</v>
      </c>
      <c r="C12">
        <v>-62</v>
      </c>
      <c r="D12">
        <v>-88</v>
      </c>
      <c r="E12">
        <v>1529</v>
      </c>
      <c r="F12">
        <v>-702</v>
      </c>
      <c r="G12">
        <v>7250</v>
      </c>
    </row>
    <row r="13" spans="1:7" hidden="1" x14ac:dyDescent="0.25">
      <c r="A13" t="s">
        <v>455</v>
      </c>
      <c r="B13" t="s">
        <v>31</v>
      </c>
      <c r="C13">
        <v>56</v>
      </c>
      <c r="D13">
        <v>274</v>
      </c>
      <c r="E13">
        <v>1220</v>
      </c>
      <c r="F13">
        <v>-1107</v>
      </c>
      <c r="G13">
        <v>1361</v>
      </c>
    </row>
    <row r="14" spans="1:7" hidden="1" x14ac:dyDescent="0.25">
      <c r="A14" t="s">
        <v>456</v>
      </c>
      <c r="B14" t="s">
        <v>31</v>
      </c>
      <c r="C14">
        <v>-112</v>
      </c>
      <c r="D14">
        <v>171</v>
      </c>
      <c r="E14">
        <v>-532</v>
      </c>
      <c r="F14">
        <v>131</v>
      </c>
      <c r="G14">
        <v>-8</v>
      </c>
    </row>
    <row r="15" spans="1:7" hidden="1" x14ac:dyDescent="0.25">
      <c r="A15" t="s">
        <v>457</v>
      </c>
      <c r="B15" t="s">
        <v>31</v>
      </c>
      <c r="C15">
        <v>-29</v>
      </c>
      <c r="D15">
        <v>8</v>
      </c>
      <c r="E15">
        <v>596</v>
      </c>
      <c r="F15">
        <v>-1238</v>
      </c>
      <c r="G15">
        <v>2301</v>
      </c>
    </row>
    <row r="16" spans="1:7" hidden="1" x14ac:dyDescent="0.25">
      <c r="A16" t="s">
        <v>458</v>
      </c>
      <c r="B16" t="s">
        <v>31</v>
      </c>
      <c r="C16">
        <v>-72</v>
      </c>
      <c r="D16">
        <v>-90</v>
      </c>
      <c r="E16">
        <v>-223</v>
      </c>
      <c r="F16">
        <v>-47</v>
      </c>
      <c r="G16">
        <v>850</v>
      </c>
    </row>
    <row r="17" spans="1:7" hidden="1" x14ac:dyDescent="0.25">
      <c r="A17" t="s">
        <v>459</v>
      </c>
      <c r="B17" t="s">
        <v>31</v>
      </c>
      <c r="C17">
        <v>31</v>
      </c>
      <c r="D17">
        <v>65</v>
      </c>
      <c r="E17">
        <v>-698</v>
      </c>
      <c r="F17">
        <v>-621</v>
      </c>
      <c r="G17">
        <v>3116</v>
      </c>
    </row>
    <row r="18" spans="1:7" hidden="1" x14ac:dyDescent="0.25">
      <c r="A18" t="s">
        <v>460</v>
      </c>
      <c r="B18" t="s">
        <v>31</v>
      </c>
      <c r="C18">
        <v>-46</v>
      </c>
      <c r="D18">
        <v>-602</v>
      </c>
      <c r="E18">
        <v>-204</v>
      </c>
      <c r="F18">
        <v>-367</v>
      </c>
      <c r="G18">
        <v>2068</v>
      </c>
    </row>
    <row r="19" spans="1:7" hidden="1" x14ac:dyDescent="0.25">
      <c r="A19" t="s">
        <v>461</v>
      </c>
      <c r="B19" t="s">
        <v>31</v>
      </c>
      <c r="C19">
        <v>-16</v>
      </c>
      <c r="D19">
        <v>-67</v>
      </c>
      <c r="E19">
        <v>-594</v>
      </c>
      <c r="F19">
        <v>1683</v>
      </c>
      <c r="G19">
        <v>-154</v>
      </c>
    </row>
    <row r="20" spans="1:7" hidden="1" x14ac:dyDescent="0.25">
      <c r="A20" t="s">
        <v>462</v>
      </c>
      <c r="B20" t="s">
        <v>31</v>
      </c>
      <c r="C20">
        <v>-45</v>
      </c>
      <c r="D20">
        <v>-1139</v>
      </c>
      <c r="E20">
        <v>-317</v>
      </c>
      <c r="F20">
        <v>1617</v>
      </c>
      <c r="G20">
        <v>928</v>
      </c>
    </row>
    <row r="21" spans="1:7" hidden="1" x14ac:dyDescent="0.25">
      <c r="A21" t="s">
        <v>463</v>
      </c>
      <c r="B21" t="s">
        <v>31</v>
      </c>
      <c r="C21">
        <v>-1</v>
      </c>
      <c r="D21">
        <v>29</v>
      </c>
      <c r="E21">
        <v>133</v>
      </c>
      <c r="F21">
        <v>-686</v>
      </c>
      <c r="G21">
        <v>1804</v>
      </c>
    </row>
    <row r="22" spans="1:7" hidden="1" x14ac:dyDescent="0.25">
      <c r="A22" t="s">
        <v>454</v>
      </c>
      <c r="B22" t="s">
        <v>39</v>
      </c>
      <c r="C22">
        <v>-1433</v>
      </c>
      <c r="D22">
        <v>-6836</v>
      </c>
      <c r="E22">
        <v>13816</v>
      </c>
      <c r="F22">
        <v>4214</v>
      </c>
      <c r="G22">
        <v>30189</v>
      </c>
    </row>
    <row r="23" spans="1:7" hidden="1" x14ac:dyDescent="0.25">
      <c r="A23" t="s">
        <v>455</v>
      </c>
      <c r="B23" t="s">
        <v>39</v>
      </c>
      <c r="C23">
        <v>-4215</v>
      </c>
      <c r="D23">
        <v>-16637</v>
      </c>
      <c r="E23">
        <v>-133</v>
      </c>
      <c r="F23">
        <v>14574</v>
      </c>
      <c r="G23">
        <v>30546</v>
      </c>
    </row>
    <row r="24" spans="1:7" hidden="1" x14ac:dyDescent="0.25">
      <c r="A24" t="s">
        <v>456</v>
      </c>
      <c r="B24" t="s">
        <v>39</v>
      </c>
      <c r="C24">
        <v>-3761</v>
      </c>
      <c r="D24">
        <v>-2806</v>
      </c>
      <c r="E24">
        <v>4110</v>
      </c>
      <c r="F24">
        <v>1912</v>
      </c>
      <c r="G24">
        <v>51702</v>
      </c>
    </row>
    <row r="25" spans="1:7" hidden="1" x14ac:dyDescent="0.25">
      <c r="A25" t="s">
        <v>457</v>
      </c>
      <c r="B25" t="s">
        <v>39</v>
      </c>
      <c r="C25">
        <v>-4293</v>
      </c>
      <c r="D25">
        <v>-6991</v>
      </c>
      <c r="E25">
        <v>3462</v>
      </c>
      <c r="F25">
        <v>-5398</v>
      </c>
      <c r="G25">
        <v>42030</v>
      </c>
    </row>
    <row r="26" spans="1:7" hidden="1" x14ac:dyDescent="0.25">
      <c r="A26" t="s">
        <v>458</v>
      </c>
      <c r="B26" t="s">
        <v>39</v>
      </c>
      <c r="C26">
        <v>-14202</v>
      </c>
      <c r="D26">
        <v>-28332</v>
      </c>
      <c r="E26">
        <v>7102</v>
      </c>
      <c r="F26">
        <v>17299</v>
      </c>
      <c r="G26">
        <v>2150</v>
      </c>
    </row>
    <row r="27" spans="1:7" hidden="1" x14ac:dyDescent="0.25">
      <c r="A27" t="s">
        <v>459</v>
      </c>
      <c r="B27" t="s">
        <v>39</v>
      </c>
      <c r="C27">
        <v>-3216</v>
      </c>
      <c r="D27">
        <v>-3114</v>
      </c>
      <c r="E27">
        <v>0</v>
      </c>
      <c r="F27">
        <v>-11956</v>
      </c>
      <c r="G27">
        <v>60557</v>
      </c>
    </row>
    <row r="28" spans="1:7" hidden="1" x14ac:dyDescent="0.25">
      <c r="A28" t="s">
        <v>460</v>
      </c>
      <c r="B28" t="s">
        <v>39</v>
      </c>
      <c r="C28">
        <v>-6005</v>
      </c>
      <c r="D28">
        <v>-4061</v>
      </c>
      <c r="E28">
        <v>-3784</v>
      </c>
      <c r="F28">
        <v>32030</v>
      </c>
      <c r="G28">
        <v>-8987</v>
      </c>
    </row>
    <row r="29" spans="1:7" hidden="1" x14ac:dyDescent="0.25">
      <c r="A29" t="s">
        <v>461</v>
      </c>
      <c r="B29" t="s">
        <v>39</v>
      </c>
      <c r="C29">
        <v>-6155</v>
      </c>
      <c r="D29">
        <v>-3052</v>
      </c>
      <c r="E29">
        <v>-690</v>
      </c>
      <c r="F29">
        <v>4745</v>
      </c>
      <c r="G29">
        <v>29053</v>
      </c>
    </row>
    <row r="30" spans="1:7" hidden="1" x14ac:dyDescent="0.25">
      <c r="A30" t="s">
        <v>462</v>
      </c>
      <c r="B30" t="s">
        <v>39</v>
      </c>
      <c r="C30">
        <v>1078</v>
      </c>
      <c r="D30">
        <v>-474</v>
      </c>
      <c r="E30">
        <v>-1544</v>
      </c>
      <c r="F30">
        <v>2337</v>
      </c>
      <c r="G30">
        <v>35207</v>
      </c>
    </row>
    <row r="31" spans="1:7" hidden="1" x14ac:dyDescent="0.25">
      <c r="A31" t="s">
        <v>463</v>
      </c>
      <c r="B31" t="s">
        <v>39</v>
      </c>
      <c r="C31">
        <v>-13078</v>
      </c>
      <c r="D31">
        <v>-10662</v>
      </c>
      <c r="E31">
        <v>96</v>
      </c>
      <c r="F31">
        <v>6652</v>
      </c>
      <c r="G31">
        <v>28000</v>
      </c>
    </row>
    <row r="32" spans="1:7" hidden="1" x14ac:dyDescent="0.25">
      <c r="A32" t="s">
        <v>454</v>
      </c>
      <c r="B32" t="s">
        <v>43</v>
      </c>
      <c r="C32">
        <v>-16735</v>
      </c>
      <c r="D32">
        <v>-9217</v>
      </c>
      <c r="E32">
        <v>20559</v>
      </c>
      <c r="F32">
        <v>1065</v>
      </c>
      <c r="G32">
        <v>-9122</v>
      </c>
    </row>
    <row r="33" spans="1:7" hidden="1" x14ac:dyDescent="0.25">
      <c r="A33" t="s">
        <v>455</v>
      </c>
      <c r="B33" t="s">
        <v>43</v>
      </c>
      <c r="C33">
        <v>-15067</v>
      </c>
      <c r="D33">
        <v>-19090</v>
      </c>
      <c r="E33">
        <v>13099</v>
      </c>
      <c r="F33">
        <v>4371</v>
      </c>
      <c r="G33">
        <v>-682</v>
      </c>
    </row>
    <row r="34" spans="1:7" hidden="1" x14ac:dyDescent="0.25">
      <c r="A34" t="s">
        <v>456</v>
      </c>
      <c r="B34" t="s">
        <v>43</v>
      </c>
      <c r="C34">
        <v>-12295</v>
      </c>
      <c r="D34">
        <v>-385</v>
      </c>
      <c r="E34">
        <v>5297</v>
      </c>
      <c r="F34">
        <v>-3859</v>
      </c>
      <c r="G34">
        <v>6921</v>
      </c>
    </row>
    <row r="35" spans="1:7" hidden="1" x14ac:dyDescent="0.25">
      <c r="A35" t="s">
        <v>457</v>
      </c>
      <c r="B35" t="s">
        <v>43</v>
      </c>
      <c r="C35">
        <v>-14720</v>
      </c>
      <c r="D35">
        <v>-9603</v>
      </c>
      <c r="E35">
        <v>10831</v>
      </c>
      <c r="F35">
        <v>-9992</v>
      </c>
      <c r="G35">
        <v>6512</v>
      </c>
    </row>
    <row r="36" spans="1:7" hidden="1" x14ac:dyDescent="0.25">
      <c r="A36" t="s">
        <v>458</v>
      </c>
      <c r="B36" t="s">
        <v>43</v>
      </c>
      <c r="C36">
        <v>-16381</v>
      </c>
      <c r="D36">
        <v>8895</v>
      </c>
      <c r="E36">
        <v>-8162</v>
      </c>
      <c r="F36">
        <v>-973</v>
      </c>
      <c r="G36">
        <v>-39348</v>
      </c>
    </row>
    <row r="37" spans="1:7" hidden="1" x14ac:dyDescent="0.25">
      <c r="A37" t="s">
        <v>459</v>
      </c>
      <c r="B37" t="s">
        <v>43</v>
      </c>
      <c r="C37">
        <v>-24119</v>
      </c>
      <c r="D37">
        <v>-12805</v>
      </c>
      <c r="E37">
        <v>14463</v>
      </c>
      <c r="F37">
        <v>-17404</v>
      </c>
      <c r="G37">
        <v>4695</v>
      </c>
    </row>
    <row r="38" spans="1:7" hidden="1" x14ac:dyDescent="0.25">
      <c r="A38" t="s">
        <v>460</v>
      </c>
      <c r="B38" t="s">
        <v>43</v>
      </c>
      <c r="C38">
        <v>-20594</v>
      </c>
      <c r="D38">
        <v>-5152</v>
      </c>
      <c r="E38">
        <v>11866</v>
      </c>
      <c r="F38">
        <v>20239</v>
      </c>
      <c r="G38">
        <v>-39117</v>
      </c>
    </row>
    <row r="39" spans="1:7" hidden="1" x14ac:dyDescent="0.25">
      <c r="A39" t="s">
        <v>461</v>
      </c>
      <c r="B39" t="s">
        <v>43</v>
      </c>
      <c r="C39">
        <v>-18425</v>
      </c>
      <c r="D39">
        <v>-11431</v>
      </c>
      <c r="E39">
        <v>10083</v>
      </c>
      <c r="F39">
        <v>-1762</v>
      </c>
      <c r="G39">
        <v>-14630</v>
      </c>
    </row>
    <row r="40" spans="1:7" hidden="1" x14ac:dyDescent="0.25">
      <c r="A40" t="s">
        <v>462</v>
      </c>
      <c r="B40" t="s">
        <v>43</v>
      </c>
      <c r="C40">
        <v>-9389</v>
      </c>
      <c r="D40">
        <v>-9655</v>
      </c>
      <c r="E40">
        <v>-1884</v>
      </c>
      <c r="F40">
        <v>9930</v>
      </c>
      <c r="G40">
        <v>-14360</v>
      </c>
    </row>
    <row r="41" spans="1:7" hidden="1" x14ac:dyDescent="0.25">
      <c r="A41" t="s">
        <v>463</v>
      </c>
      <c r="B41" t="s">
        <v>43</v>
      </c>
      <c r="C41">
        <v>-18954</v>
      </c>
      <c r="D41">
        <v>5822</v>
      </c>
      <c r="E41">
        <v>1713</v>
      </c>
      <c r="F41">
        <v>-9577</v>
      </c>
      <c r="G41">
        <v>-1114</v>
      </c>
    </row>
    <row r="42" spans="1:7" hidden="1" x14ac:dyDescent="0.25">
      <c r="A42" t="s">
        <v>454</v>
      </c>
      <c r="B42" t="s">
        <v>47</v>
      </c>
      <c r="C42">
        <v>-6299</v>
      </c>
      <c r="D42">
        <v>-4701</v>
      </c>
      <c r="E42">
        <v>1777</v>
      </c>
      <c r="F42">
        <v>260</v>
      </c>
      <c r="G42">
        <v>-967</v>
      </c>
    </row>
    <row r="43" spans="1:7" hidden="1" x14ac:dyDescent="0.25">
      <c r="A43" t="s">
        <v>455</v>
      </c>
      <c r="B43" t="s">
        <v>47</v>
      </c>
      <c r="C43">
        <v>-72</v>
      </c>
      <c r="D43">
        <v>-1796</v>
      </c>
      <c r="E43">
        <v>-5</v>
      </c>
      <c r="F43">
        <v>1052</v>
      </c>
      <c r="G43">
        <v>4843</v>
      </c>
    </row>
    <row r="44" spans="1:7" hidden="1" x14ac:dyDescent="0.25">
      <c r="A44" t="s">
        <v>456</v>
      </c>
      <c r="B44" t="s">
        <v>47</v>
      </c>
      <c r="C44">
        <v>-25</v>
      </c>
      <c r="D44">
        <v>178</v>
      </c>
      <c r="E44">
        <v>-1055</v>
      </c>
      <c r="F44">
        <v>1098</v>
      </c>
      <c r="G44">
        <v>3983</v>
      </c>
    </row>
    <row r="45" spans="1:7" hidden="1" x14ac:dyDescent="0.25">
      <c r="A45" t="s">
        <v>457</v>
      </c>
      <c r="B45" t="s">
        <v>47</v>
      </c>
      <c r="C45">
        <v>-1926</v>
      </c>
      <c r="D45">
        <v>-1202</v>
      </c>
      <c r="E45">
        <v>-5</v>
      </c>
      <c r="F45">
        <v>1483</v>
      </c>
      <c r="G45">
        <v>1755</v>
      </c>
    </row>
    <row r="46" spans="1:7" hidden="1" x14ac:dyDescent="0.25">
      <c r="A46" t="s">
        <v>458</v>
      </c>
      <c r="B46" t="s">
        <v>47</v>
      </c>
      <c r="C46">
        <v>-78</v>
      </c>
      <c r="D46">
        <v>370</v>
      </c>
      <c r="E46">
        <v>-21</v>
      </c>
      <c r="F46">
        <v>2537</v>
      </c>
      <c r="G46">
        <v>960</v>
      </c>
    </row>
    <row r="47" spans="1:7" hidden="1" x14ac:dyDescent="0.25">
      <c r="A47" t="s">
        <v>459</v>
      </c>
      <c r="B47" t="s">
        <v>47</v>
      </c>
      <c r="C47">
        <v>-2128</v>
      </c>
      <c r="D47">
        <v>-1790</v>
      </c>
      <c r="E47">
        <v>11</v>
      </c>
      <c r="F47">
        <v>1013</v>
      </c>
      <c r="G47">
        <v>463</v>
      </c>
    </row>
    <row r="48" spans="1:7" hidden="1" x14ac:dyDescent="0.25">
      <c r="A48" t="s">
        <v>460</v>
      </c>
      <c r="B48" t="s">
        <v>47</v>
      </c>
      <c r="C48">
        <v>103</v>
      </c>
      <c r="D48">
        <v>268</v>
      </c>
      <c r="E48">
        <v>-11</v>
      </c>
      <c r="F48">
        <v>755</v>
      </c>
      <c r="G48">
        <v>2129</v>
      </c>
    </row>
    <row r="49" spans="1:7" hidden="1" x14ac:dyDescent="0.25">
      <c r="A49" t="s">
        <v>461</v>
      </c>
      <c r="B49" t="s">
        <v>47</v>
      </c>
      <c r="C49">
        <v>-435</v>
      </c>
      <c r="D49">
        <v>-212</v>
      </c>
      <c r="E49">
        <v>0</v>
      </c>
      <c r="F49">
        <v>804</v>
      </c>
      <c r="G49">
        <v>689</v>
      </c>
    </row>
    <row r="50" spans="1:7" hidden="1" x14ac:dyDescent="0.25">
      <c r="A50" t="s">
        <v>462</v>
      </c>
      <c r="B50" t="s">
        <v>47</v>
      </c>
      <c r="C50">
        <v>23</v>
      </c>
      <c r="D50">
        <v>241</v>
      </c>
      <c r="E50">
        <v>0</v>
      </c>
      <c r="F50">
        <v>366</v>
      </c>
      <c r="G50">
        <v>1897</v>
      </c>
    </row>
    <row r="51" spans="1:7" hidden="1" x14ac:dyDescent="0.25">
      <c r="A51" t="s">
        <v>463</v>
      </c>
      <c r="B51" t="s">
        <v>47</v>
      </c>
      <c r="C51">
        <v>-95</v>
      </c>
      <c r="D51">
        <v>488</v>
      </c>
      <c r="E51">
        <v>11</v>
      </c>
      <c r="F51">
        <v>-119</v>
      </c>
      <c r="G51">
        <v>2760</v>
      </c>
    </row>
    <row r="52" spans="1:7" hidden="1" x14ac:dyDescent="0.25">
      <c r="A52" t="s">
        <v>454</v>
      </c>
      <c r="B52" t="s">
        <v>51</v>
      </c>
      <c r="C52">
        <v>-12</v>
      </c>
      <c r="D52">
        <v>-11185</v>
      </c>
      <c r="E52">
        <v>895</v>
      </c>
      <c r="F52">
        <v>2736</v>
      </c>
      <c r="G52">
        <v>1784</v>
      </c>
    </row>
    <row r="53" spans="1:7" hidden="1" x14ac:dyDescent="0.25">
      <c r="A53" t="s">
        <v>455</v>
      </c>
      <c r="B53" t="s">
        <v>51</v>
      </c>
      <c r="C53">
        <v>-134</v>
      </c>
      <c r="D53">
        <v>12991</v>
      </c>
      <c r="E53">
        <v>-10478</v>
      </c>
      <c r="F53">
        <v>2776</v>
      </c>
      <c r="G53">
        <v>782</v>
      </c>
    </row>
    <row r="54" spans="1:7" hidden="1" x14ac:dyDescent="0.25">
      <c r="A54" t="s">
        <v>456</v>
      </c>
      <c r="B54" t="s">
        <v>51</v>
      </c>
      <c r="C54">
        <v>16</v>
      </c>
      <c r="D54">
        <v>8397</v>
      </c>
      <c r="E54">
        <v>-5018</v>
      </c>
      <c r="F54">
        <v>1027</v>
      </c>
      <c r="G54">
        <v>2060</v>
      </c>
    </row>
    <row r="55" spans="1:7" hidden="1" x14ac:dyDescent="0.25">
      <c r="A55" t="s">
        <v>457</v>
      </c>
      <c r="B55" t="s">
        <v>51</v>
      </c>
      <c r="C55">
        <v>-28</v>
      </c>
      <c r="D55">
        <v>-14415</v>
      </c>
      <c r="E55">
        <v>13264</v>
      </c>
      <c r="F55">
        <v>1592</v>
      </c>
      <c r="G55">
        <v>2501</v>
      </c>
    </row>
    <row r="56" spans="1:7" hidden="1" x14ac:dyDescent="0.25">
      <c r="A56" t="s">
        <v>458</v>
      </c>
      <c r="B56" t="s">
        <v>51</v>
      </c>
      <c r="C56">
        <v>-4</v>
      </c>
      <c r="D56">
        <v>-4778</v>
      </c>
      <c r="E56">
        <v>2067</v>
      </c>
      <c r="F56">
        <v>2662</v>
      </c>
      <c r="G56">
        <v>6849</v>
      </c>
    </row>
    <row r="57" spans="1:7" hidden="1" x14ac:dyDescent="0.25">
      <c r="A57" t="s">
        <v>459</v>
      </c>
      <c r="B57" t="s">
        <v>51</v>
      </c>
      <c r="C57">
        <v>-26</v>
      </c>
      <c r="D57">
        <v>4330</v>
      </c>
      <c r="E57">
        <v>-9017</v>
      </c>
      <c r="F57">
        <v>3803</v>
      </c>
      <c r="G57">
        <v>1558</v>
      </c>
    </row>
    <row r="58" spans="1:7" hidden="1" x14ac:dyDescent="0.25">
      <c r="A58" t="s">
        <v>460</v>
      </c>
      <c r="B58" t="s">
        <v>51</v>
      </c>
      <c r="C58">
        <v>-52</v>
      </c>
      <c r="D58">
        <v>-19100</v>
      </c>
      <c r="E58">
        <v>11746</v>
      </c>
      <c r="F58">
        <v>-270</v>
      </c>
      <c r="G58">
        <v>5698</v>
      </c>
    </row>
    <row r="59" spans="1:7" hidden="1" x14ac:dyDescent="0.25">
      <c r="A59" t="s">
        <v>461</v>
      </c>
      <c r="B59" t="s">
        <v>51</v>
      </c>
      <c r="C59">
        <v>-34</v>
      </c>
      <c r="D59">
        <v>1513</v>
      </c>
      <c r="E59">
        <v>329</v>
      </c>
      <c r="F59">
        <v>3567</v>
      </c>
      <c r="G59">
        <v>1848</v>
      </c>
    </row>
    <row r="60" spans="1:7" hidden="1" x14ac:dyDescent="0.25">
      <c r="A60" t="s">
        <v>462</v>
      </c>
      <c r="B60" t="s">
        <v>51</v>
      </c>
      <c r="C60">
        <v>-82</v>
      </c>
      <c r="D60">
        <v>-12319</v>
      </c>
      <c r="E60">
        <v>436</v>
      </c>
      <c r="F60">
        <v>1364</v>
      </c>
      <c r="G60">
        <v>2105</v>
      </c>
    </row>
    <row r="61" spans="1:7" hidden="1" x14ac:dyDescent="0.25">
      <c r="A61" t="s">
        <v>463</v>
      </c>
      <c r="B61" t="s">
        <v>51</v>
      </c>
      <c r="C61">
        <v>-72</v>
      </c>
      <c r="D61">
        <v>-546</v>
      </c>
      <c r="E61">
        <v>11157</v>
      </c>
      <c r="F61">
        <v>2404</v>
      </c>
      <c r="G61">
        <v>-127</v>
      </c>
    </row>
    <row r="62" spans="1:7" hidden="1" x14ac:dyDescent="0.25">
      <c r="A62" t="s">
        <v>454</v>
      </c>
      <c r="B62" t="s">
        <v>59</v>
      </c>
      <c r="C62">
        <v>-4116</v>
      </c>
      <c r="D62">
        <v>-4551</v>
      </c>
      <c r="E62">
        <v>3452</v>
      </c>
      <c r="F62">
        <v>2160</v>
      </c>
      <c r="G62">
        <v>-1192</v>
      </c>
    </row>
    <row r="63" spans="1:7" hidden="1" x14ac:dyDescent="0.25">
      <c r="A63" t="s">
        <v>455</v>
      </c>
      <c r="B63" t="s">
        <v>59</v>
      </c>
      <c r="C63">
        <v>-582</v>
      </c>
      <c r="D63">
        <v>-1091</v>
      </c>
      <c r="E63">
        <v>905</v>
      </c>
      <c r="F63">
        <v>-458</v>
      </c>
      <c r="G63">
        <v>3205</v>
      </c>
    </row>
    <row r="64" spans="1:7" hidden="1" x14ac:dyDescent="0.25">
      <c r="A64" t="s">
        <v>456</v>
      </c>
      <c r="B64" t="s">
        <v>59</v>
      </c>
      <c r="C64">
        <v>-993</v>
      </c>
      <c r="D64">
        <v>-280</v>
      </c>
      <c r="E64">
        <v>211</v>
      </c>
      <c r="F64">
        <v>3149</v>
      </c>
      <c r="G64">
        <v>-1156</v>
      </c>
    </row>
    <row r="65" spans="1:7" hidden="1" x14ac:dyDescent="0.25">
      <c r="A65" t="s">
        <v>457</v>
      </c>
      <c r="B65" t="s">
        <v>59</v>
      </c>
      <c r="C65">
        <v>-488</v>
      </c>
      <c r="D65">
        <v>-336</v>
      </c>
      <c r="E65">
        <v>-1246</v>
      </c>
      <c r="F65">
        <v>-1594</v>
      </c>
      <c r="G65">
        <v>4890</v>
      </c>
    </row>
    <row r="66" spans="1:7" hidden="1" x14ac:dyDescent="0.25">
      <c r="A66" t="s">
        <v>458</v>
      </c>
      <c r="B66" t="s">
        <v>59</v>
      </c>
      <c r="C66">
        <v>-250</v>
      </c>
      <c r="D66">
        <v>-824</v>
      </c>
      <c r="E66">
        <v>-979</v>
      </c>
      <c r="F66">
        <v>1921</v>
      </c>
      <c r="G66">
        <v>4042</v>
      </c>
    </row>
    <row r="67" spans="1:7" hidden="1" x14ac:dyDescent="0.25">
      <c r="A67" t="s">
        <v>459</v>
      </c>
      <c r="B67" t="s">
        <v>59</v>
      </c>
      <c r="C67">
        <v>-85</v>
      </c>
      <c r="D67">
        <v>-403</v>
      </c>
      <c r="E67">
        <v>1143</v>
      </c>
      <c r="F67">
        <v>865</v>
      </c>
      <c r="G67">
        <v>2109</v>
      </c>
    </row>
    <row r="68" spans="1:7" hidden="1" x14ac:dyDescent="0.25">
      <c r="A68" t="s">
        <v>460</v>
      </c>
      <c r="B68" t="s">
        <v>59</v>
      </c>
      <c r="C68">
        <v>-2078</v>
      </c>
      <c r="D68">
        <v>-2054</v>
      </c>
      <c r="E68">
        <v>529</v>
      </c>
      <c r="F68">
        <v>1002</v>
      </c>
      <c r="G68">
        <v>599</v>
      </c>
    </row>
    <row r="69" spans="1:7" hidden="1" x14ac:dyDescent="0.25">
      <c r="A69" t="s">
        <v>461</v>
      </c>
      <c r="B69" t="s">
        <v>59</v>
      </c>
      <c r="C69">
        <v>-149</v>
      </c>
      <c r="D69">
        <v>-85</v>
      </c>
      <c r="E69">
        <v>-452</v>
      </c>
      <c r="F69">
        <v>-610</v>
      </c>
      <c r="G69">
        <v>4797</v>
      </c>
    </row>
    <row r="70" spans="1:7" hidden="1" x14ac:dyDescent="0.25">
      <c r="A70" t="s">
        <v>462</v>
      </c>
      <c r="B70" t="s">
        <v>59</v>
      </c>
      <c r="C70">
        <v>-32</v>
      </c>
      <c r="D70">
        <v>740</v>
      </c>
      <c r="E70">
        <v>-2209</v>
      </c>
      <c r="F70">
        <v>373</v>
      </c>
      <c r="G70">
        <v>2797</v>
      </c>
    </row>
    <row r="71" spans="1:7" hidden="1" x14ac:dyDescent="0.25">
      <c r="A71" t="s">
        <v>463</v>
      </c>
      <c r="B71" t="s">
        <v>59</v>
      </c>
      <c r="C71">
        <v>-162</v>
      </c>
      <c r="D71">
        <v>-364</v>
      </c>
      <c r="E71">
        <v>-1742</v>
      </c>
      <c r="F71">
        <v>4195</v>
      </c>
      <c r="G71">
        <v>368</v>
      </c>
    </row>
    <row r="72" spans="1:7" hidden="1" x14ac:dyDescent="0.25">
      <c r="A72" t="s">
        <v>454</v>
      </c>
      <c r="B72" t="s">
        <v>65</v>
      </c>
      <c r="C72">
        <v>-775</v>
      </c>
      <c r="D72">
        <v>-6128</v>
      </c>
      <c r="E72">
        <v>-2231</v>
      </c>
      <c r="F72">
        <v>3173</v>
      </c>
      <c r="G72">
        <v>12256</v>
      </c>
    </row>
    <row r="73" spans="1:7" hidden="1" x14ac:dyDescent="0.25">
      <c r="A73" t="s">
        <v>455</v>
      </c>
      <c r="B73" t="s">
        <v>65</v>
      </c>
      <c r="C73">
        <v>-218</v>
      </c>
      <c r="D73">
        <v>18</v>
      </c>
      <c r="E73">
        <v>-5188</v>
      </c>
      <c r="F73">
        <v>3522</v>
      </c>
      <c r="G73">
        <v>11660</v>
      </c>
    </row>
    <row r="74" spans="1:7" hidden="1" x14ac:dyDescent="0.25">
      <c r="A74" t="s">
        <v>456</v>
      </c>
      <c r="B74" t="s">
        <v>65</v>
      </c>
      <c r="C74">
        <v>-245</v>
      </c>
      <c r="D74">
        <v>-3869</v>
      </c>
      <c r="E74">
        <v>-57</v>
      </c>
      <c r="F74">
        <v>3706</v>
      </c>
      <c r="G74">
        <v>12975</v>
      </c>
    </row>
    <row r="75" spans="1:7" hidden="1" x14ac:dyDescent="0.25">
      <c r="A75" t="s">
        <v>457</v>
      </c>
      <c r="B75" t="s">
        <v>65</v>
      </c>
      <c r="C75">
        <v>-532</v>
      </c>
      <c r="D75">
        <v>-668</v>
      </c>
      <c r="E75">
        <v>10</v>
      </c>
      <c r="F75">
        <v>2824</v>
      </c>
      <c r="G75">
        <v>15982</v>
      </c>
    </row>
    <row r="76" spans="1:7" hidden="1" x14ac:dyDescent="0.25">
      <c r="A76" t="s">
        <v>458</v>
      </c>
      <c r="B76" t="s">
        <v>65</v>
      </c>
      <c r="C76">
        <v>-567</v>
      </c>
      <c r="D76">
        <v>1713</v>
      </c>
      <c r="E76">
        <v>-2856</v>
      </c>
      <c r="F76">
        <v>1494</v>
      </c>
      <c r="G76">
        <v>20380</v>
      </c>
    </row>
    <row r="77" spans="1:7" hidden="1" x14ac:dyDescent="0.25">
      <c r="A77" t="s">
        <v>459</v>
      </c>
      <c r="B77" t="s">
        <v>65</v>
      </c>
      <c r="C77">
        <v>-305</v>
      </c>
      <c r="D77">
        <v>2590</v>
      </c>
      <c r="E77">
        <v>-5120</v>
      </c>
      <c r="F77">
        <v>3677</v>
      </c>
      <c r="G77">
        <v>13176</v>
      </c>
    </row>
    <row r="78" spans="1:7" hidden="1" x14ac:dyDescent="0.25">
      <c r="A78" t="s">
        <v>460</v>
      </c>
      <c r="B78" t="s">
        <v>65</v>
      </c>
      <c r="C78">
        <v>-692</v>
      </c>
      <c r="D78">
        <v>-3260</v>
      </c>
      <c r="E78">
        <v>-409</v>
      </c>
      <c r="F78">
        <v>4076</v>
      </c>
      <c r="G78">
        <v>14851</v>
      </c>
    </row>
    <row r="79" spans="1:7" hidden="1" x14ac:dyDescent="0.25">
      <c r="A79" t="s">
        <v>461</v>
      </c>
      <c r="B79" t="s">
        <v>65</v>
      </c>
      <c r="C79">
        <v>-441</v>
      </c>
      <c r="D79">
        <v>-999</v>
      </c>
      <c r="E79">
        <v>616</v>
      </c>
      <c r="F79">
        <v>3193</v>
      </c>
      <c r="G79">
        <v>11755</v>
      </c>
    </row>
    <row r="80" spans="1:7" hidden="1" x14ac:dyDescent="0.25">
      <c r="A80" t="s">
        <v>462</v>
      </c>
      <c r="B80" t="s">
        <v>65</v>
      </c>
      <c r="C80">
        <v>-1142</v>
      </c>
      <c r="D80">
        <v>-1699</v>
      </c>
      <c r="E80">
        <v>-156</v>
      </c>
      <c r="F80">
        <v>1459</v>
      </c>
      <c r="G80">
        <v>10951</v>
      </c>
    </row>
    <row r="81" spans="1:7" hidden="1" x14ac:dyDescent="0.25">
      <c r="A81" t="s">
        <v>463</v>
      </c>
      <c r="B81" t="s">
        <v>65</v>
      </c>
      <c r="C81">
        <v>-658</v>
      </c>
      <c r="D81">
        <v>1930</v>
      </c>
      <c r="E81">
        <v>-3283</v>
      </c>
      <c r="F81">
        <v>1402</v>
      </c>
      <c r="G81">
        <v>9932</v>
      </c>
    </row>
    <row r="82" spans="1:7" hidden="1" x14ac:dyDescent="0.25">
      <c r="A82" t="s">
        <v>454</v>
      </c>
      <c r="B82" t="s">
        <v>70</v>
      </c>
      <c r="C82">
        <v>-779</v>
      </c>
      <c r="D82">
        <v>-771</v>
      </c>
      <c r="E82">
        <v>0</v>
      </c>
      <c r="F82">
        <v>24000</v>
      </c>
      <c r="G82">
        <v>0</v>
      </c>
    </row>
    <row r="83" spans="1:7" hidden="1" x14ac:dyDescent="0.25">
      <c r="A83" t="s">
        <v>455</v>
      </c>
      <c r="B83" t="s">
        <v>70</v>
      </c>
      <c r="C83">
        <v>-144</v>
      </c>
      <c r="D83">
        <v>-107</v>
      </c>
      <c r="E83">
        <v>0</v>
      </c>
      <c r="F83">
        <v>5154</v>
      </c>
      <c r="G83">
        <v>0</v>
      </c>
    </row>
    <row r="84" spans="1:7" hidden="1" x14ac:dyDescent="0.25">
      <c r="A84" t="s">
        <v>456</v>
      </c>
      <c r="B84" t="s">
        <v>70</v>
      </c>
      <c r="C84">
        <v>-214</v>
      </c>
      <c r="D84">
        <v>-212</v>
      </c>
      <c r="E84">
        <v>-3377</v>
      </c>
      <c r="F84">
        <v>14419</v>
      </c>
      <c r="G84">
        <v>0</v>
      </c>
    </row>
    <row r="85" spans="1:7" hidden="1" x14ac:dyDescent="0.25">
      <c r="A85" t="s">
        <v>457</v>
      </c>
      <c r="B85" t="s">
        <v>70</v>
      </c>
      <c r="C85">
        <v>-150</v>
      </c>
      <c r="D85">
        <v>-118</v>
      </c>
      <c r="E85">
        <v>0</v>
      </c>
      <c r="F85">
        <v>-6427</v>
      </c>
      <c r="G85">
        <v>0</v>
      </c>
    </row>
    <row r="86" spans="1:7" hidden="1" x14ac:dyDescent="0.25">
      <c r="A86" t="s">
        <v>458</v>
      </c>
      <c r="B86" t="s">
        <v>70</v>
      </c>
      <c r="C86">
        <v>-208</v>
      </c>
      <c r="D86">
        <v>-185</v>
      </c>
      <c r="E86">
        <v>0</v>
      </c>
      <c r="F86">
        <v>30967</v>
      </c>
      <c r="G86">
        <v>0</v>
      </c>
    </row>
    <row r="87" spans="1:7" hidden="1" x14ac:dyDescent="0.25">
      <c r="A87" t="s">
        <v>459</v>
      </c>
      <c r="B87" t="s">
        <v>70</v>
      </c>
      <c r="C87">
        <v>-177</v>
      </c>
      <c r="D87">
        <v>-78</v>
      </c>
      <c r="E87">
        <v>0</v>
      </c>
      <c r="F87">
        <v>2913</v>
      </c>
      <c r="G87">
        <v>0</v>
      </c>
    </row>
    <row r="88" spans="1:7" hidden="1" x14ac:dyDescent="0.25">
      <c r="A88" t="s">
        <v>460</v>
      </c>
      <c r="B88" t="s">
        <v>70</v>
      </c>
      <c r="C88">
        <v>-43</v>
      </c>
      <c r="D88">
        <v>-13</v>
      </c>
      <c r="E88">
        <v>0</v>
      </c>
      <c r="F88">
        <v>-4101</v>
      </c>
      <c r="G88">
        <v>0</v>
      </c>
    </row>
    <row r="89" spans="1:7" hidden="1" x14ac:dyDescent="0.25">
      <c r="A89" t="s">
        <v>461</v>
      </c>
      <c r="B89" t="s">
        <v>70</v>
      </c>
      <c r="C89">
        <v>-83</v>
      </c>
      <c r="D89">
        <v>-91</v>
      </c>
      <c r="E89">
        <v>0</v>
      </c>
      <c r="F89">
        <v>-8504</v>
      </c>
      <c r="G89">
        <v>0</v>
      </c>
    </row>
    <row r="90" spans="1:7" hidden="1" x14ac:dyDescent="0.25">
      <c r="A90" t="s">
        <v>462</v>
      </c>
      <c r="B90" t="s">
        <v>70</v>
      </c>
      <c r="C90">
        <v>-263</v>
      </c>
      <c r="D90">
        <v>-257</v>
      </c>
      <c r="E90">
        <v>-2884</v>
      </c>
      <c r="F90">
        <v>23630</v>
      </c>
      <c r="G90">
        <v>0</v>
      </c>
    </row>
    <row r="91" spans="1:7" hidden="1" x14ac:dyDescent="0.25">
      <c r="A91" t="s">
        <v>463</v>
      </c>
      <c r="B91" t="s">
        <v>70</v>
      </c>
      <c r="C91">
        <v>-50</v>
      </c>
      <c r="D91">
        <v>-40</v>
      </c>
      <c r="E91">
        <v>0</v>
      </c>
      <c r="F91">
        <v>12722</v>
      </c>
      <c r="G91">
        <v>0</v>
      </c>
    </row>
    <row r="92" spans="1:7" hidden="1" x14ac:dyDescent="0.25">
      <c r="A92" t="s">
        <v>454</v>
      </c>
      <c r="B92" t="s">
        <v>76</v>
      </c>
      <c r="C92">
        <v>-608</v>
      </c>
      <c r="D92">
        <v>-422</v>
      </c>
      <c r="E92">
        <v>-75</v>
      </c>
      <c r="F92">
        <v>28792</v>
      </c>
      <c r="G92">
        <v>0</v>
      </c>
    </row>
    <row r="93" spans="1:7" hidden="1" x14ac:dyDescent="0.25">
      <c r="A93" t="s">
        <v>455</v>
      </c>
      <c r="B93" t="s">
        <v>76</v>
      </c>
      <c r="C93">
        <v>126</v>
      </c>
      <c r="D93">
        <v>163</v>
      </c>
      <c r="E93">
        <v>-45</v>
      </c>
      <c r="F93">
        <v>-10520</v>
      </c>
      <c r="G93">
        <v>0</v>
      </c>
    </row>
    <row r="94" spans="1:7" hidden="1" x14ac:dyDescent="0.25">
      <c r="A94" t="s">
        <v>456</v>
      </c>
      <c r="B94" t="s">
        <v>76</v>
      </c>
      <c r="C94">
        <v>-1144</v>
      </c>
      <c r="D94">
        <v>-1093</v>
      </c>
      <c r="E94">
        <v>0</v>
      </c>
      <c r="F94">
        <v>-5194</v>
      </c>
      <c r="G94">
        <v>0</v>
      </c>
    </row>
    <row r="95" spans="1:7" hidden="1" x14ac:dyDescent="0.25">
      <c r="A95" t="s">
        <v>457</v>
      </c>
      <c r="B95" t="s">
        <v>76</v>
      </c>
      <c r="C95">
        <v>-208</v>
      </c>
      <c r="D95">
        <v>-163</v>
      </c>
      <c r="E95">
        <v>0</v>
      </c>
      <c r="F95">
        <v>-84391</v>
      </c>
      <c r="G95">
        <v>0</v>
      </c>
    </row>
    <row r="96" spans="1:7" hidden="1" x14ac:dyDescent="0.25">
      <c r="A96" t="s">
        <v>458</v>
      </c>
      <c r="B96" t="s">
        <v>76</v>
      </c>
      <c r="C96">
        <v>-406</v>
      </c>
      <c r="D96">
        <v>-325</v>
      </c>
      <c r="E96">
        <v>0</v>
      </c>
      <c r="F96">
        <v>42948</v>
      </c>
      <c r="G96">
        <v>0</v>
      </c>
    </row>
    <row r="97" spans="1:7" hidden="1" x14ac:dyDescent="0.25">
      <c r="A97" t="s">
        <v>459</v>
      </c>
      <c r="B97" t="s">
        <v>76</v>
      </c>
      <c r="C97">
        <v>-163</v>
      </c>
      <c r="D97">
        <v>-152</v>
      </c>
      <c r="E97">
        <v>0</v>
      </c>
      <c r="F97">
        <v>32846</v>
      </c>
      <c r="G97">
        <v>0</v>
      </c>
    </row>
    <row r="98" spans="1:7" hidden="1" x14ac:dyDescent="0.25">
      <c r="A98" t="s">
        <v>460</v>
      </c>
      <c r="B98" t="s">
        <v>76</v>
      </c>
      <c r="C98">
        <v>-248</v>
      </c>
      <c r="D98">
        <v>-168</v>
      </c>
      <c r="E98">
        <v>0</v>
      </c>
      <c r="F98">
        <v>42221</v>
      </c>
      <c r="G98">
        <v>0</v>
      </c>
    </row>
    <row r="99" spans="1:7" hidden="1" x14ac:dyDescent="0.25">
      <c r="A99" t="s">
        <v>461</v>
      </c>
      <c r="B99" t="s">
        <v>76</v>
      </c>
      <c r="C99">
        <v>-216</v>
      </c>
      <c r="D99">
        <v>-213</v>
      </c>
      <c r="E99">
        <v>-153</v>
      </c>
      <c r="F99">
        <v>15323</v>
      </c>
      <c r="G99">
        <v>0</v>
      </c>
    </row>
    <row r="100" spans="1:7" hidden="1" x14ac:dyDescent="0.25">
      <c r="A100" t="s">
        <v>462</v>
      </c>
      <c r="B100" t="s">
        <v>76</v>
      </c>
      <c r="C100">
        <v>-1226</v>
      </c>
      <c r="D100">
        <v>-1190</v>
      </c>
      <c r="E100">
        <v>-651</v>
      </c>
      <c r="F100">
        <v>22019</v>
      </c>
      <c r="G100">
        <v>0</v>
      </c>
    </row>
    <row r="101" spans="1:7" hidden="1" x14ac:dyDescent="0.25">
      <c r="A101" t="s">
        <v>463</v>
      </c>
      <c r="B101" t="s">
        <v>76</v>
      </c>
      <c r="C101">
        <v>-132</v>
      </c>
      <c r="D101">
        <v>-124</v>
      </c>
      <c r="E101">
        <v>0</v>
      </c>
      <c r="F101">
        <v>1140</v>
      </c>
      <c r="G101">
        <v>0</v>
      </c>
    </row>
    <row r="102" spans="1:7" hidden="1" x14ac:dyDescent="0.25">
      <c r="A102" t="s">
        <v>454</v>
      </c>
      <c r="B102" t="s">
        <v>80</v>
      </c>
      <c r="C102">
        <v>-364</v>
      </c>
      <c r="D102">
        <v>-344</v>
      </c>
      <c r="E102">
        <v>0</v>
      </c>
      <c r="F102">
        <v>7142</v>
      </c>
      <c r="G102">
        <v>0</v>
      </c>
    </row>
    <row r="103" spans="1:7" hidden="1" x14ac:dyDescent="0.25">
      <c r="A103" t="s">
        <v>455</v>
      </c>
      <c r="B103" t="s">
        <v>80</v>
      </c>
      <c r="C103">
        <v>-168</v>
      </c>
      <c r="D103">
        <v>-125</v>
      </c>
      <c r="E103">
        <v>0</v>
      </c>
      <c r="F103">
        <v>19184</v>
      </c>
      <c r="G103">
        <v>0</v>
      </c>
    </row>
    <row r="104" spans="1:7" hidden="1" x14ac:dyDescent="0.25">
      <c r="A104" t="s">
        <v>456</v>
      </c>
      <c r="B104" t="s">
        <v>80</v>
      </c>
      <c r="C104">
        <v>-242</v>
      </c>
      <c r="D104">
        <v>-240</v>
      </c>
      <c r="E104">
        <v>0</v>
      </c>
      <c r="F104">
        <v>14832</v>
      </c>
      <c r="G104">
        <v>0</v>
      </c>
    </row>
    <row r="105" spans="1:7" hidden="1" x14ac:dyDescent="0.25">
      <c r="A105" t="s">
        <v>457</v>
      </c>
      <c r="B105" t="s">
        <v>80</v>
      </c>
      <c r="C105">
        <v>-65</v>
      </c>
      <c r="D105">
        <v>-30</v>
      </c>
      <c r="E105">
        <v>0</v>
      </c>
      <c r="F105">
        <v>-12354</v>
      </c>
      <c r="G105">
        <v>0</v>
      </c>
    </row>
    <row r="106" spans="1:7" hidden="1" x14ac:dyDescent="0.25">
      <c r="A106" t="s">
        <v>458</v>
      </c>
      <c r="B106" t="s">
        <v>80</v>
      </c>
      <c r="C106">
        <v>-192</v>
      </c>
      <c r="D106">
        <v>-243</v>
      </c>
      <c r="E106">
        <v>0</v>
      </c>
      <c r="F106">
        <v>38532</v>
      </c>
      <c r="G106">
        <v>0</v>
      </c>
    </row>
    <row r="107" spans="1:7" hidden="1" x14ac:dyDescent="0.25">
      <c r="A107" t="s">
        <v>459</v>
      </c>
      <c r="B107" t="s">
        <v>80</v>
      </c>
      <c r="C107">
        <v>-161</v>
      </c>
      <c r="D107">
        <v>-139</v>
      </c>
      <c r="E107">
        <v>0</v>
      </c>
      <c r="F107">
        <v>20512</v>
      </c>
      <c r="G107">
        <v>0</v>
      </c>
    </row>
    <row r="108" spans="1:7" hidden="1" x14ac:dyDescent="0.25">
      <c r="A108" t="s">
        <v>460</v>
      </c>
      <c r="B108" t="s">
        <v>80</v>
      </c>
      <c r="C108">
        <v>-124</v>
      </c>
      <c r="D108">
        <v>-117</v>
      </c>
      <c r="E108">
        <v>0</v>
      </c>
      <c r="F108">
        <v>9975</v>
      </c>
      <c r="G108">
        <v>0</v>
      </c>
    </row>
    <row r="109" spans="1:7" hidden="1" x14ac:dyDescent="0.25">
      <c r="A109" t="s">
        <v>461</v>
      </c>
      <c r="B109" t="s">
        <v>80</v>
      </c>
      <c r="C109">
        <v>-77</v>
      </c>
      <c r="D109">
        <v>-14</v>
      </c>
      <c r="E109">
        <v>-3845</v>
      </c>
      <c r="F109">
        <v>16376</v>
      </c>
      <c r="G109">
        <v>0</v>
      </c>
    </row>
    <row r="110" spans="1:7" hidden="1" x14ac:dyDescent="0.25">
      <c r="A110" t="s">
        <v>462</v>
      </c>
      <c r="B110" t="s">
        <v>80</v>
      </c>
      <c r="C110">
        <v>-215</v>
      </c>
      <c r="D110">
        <v>-198</v>
      </c>
      <c r="E110">
        <v>0</v>
      </c>
      <c r="F110">
        <v>32547</v>
      </c>
      <c r="G110">
        <v>0</v>
      </c>
    </row>
    <row r="111" spans="1:7" hidden="1" x14ac:dyDescent="0.25">
      <c r="A111" t="s">
        <v>463</v>
      </c>
      <c r="B111" t="s">
        <v>80</v>
      </c>
      <c r="C111">
        <v>-270</v>
      </c>
      <c r="D111">
        <v>-244</v>
      </c>
      <c r="E111">
        <v>0</v>
      </c>
      <c r="F111">
        <v>-53734</v>
      </c>
      <c r="G111">
        <v>0</v>
      </c>
    </row>
    <row r="112" spans="1:7" hidden="1" x14ac:dyDescent="0.25">
      <c r="A112" t="s">
        <v>454</v>
      </c>
      <c r="B112" t="s">
        <v>84</v>
      </c>
      <c r="C112">
        <v>-138</v>
      </c>
      <c r="D112">
        <v>-138</v>
      </c>
      <c r="E112">
        <v>0</v>
      </c>
      <c r="F112">
        <v>52502</v>
      </c>
      <c r="G112">
        <v>0</v>
      </c>
    </row>
    <row r="113" spans="1:7" hidden="1" x14ac:dyDescent="0.25">
      <c r="A113" t="s">
        <v>455</v>
      </c>
      <c r="B113" t="s">
        <v>84</v>
      </c>
      <c r="C113">
        <v>-57</v>
      </c>
      <c r="D113">
        <v>-52</v>
      </c>
      <c r="E113">
        <v>0</v>
      </c>
      <c r="F113">
        <v>-17842</v>
      </c>
      <c r="G113">
        <v>0</v>
      </c>
    </row>
    <row r="114" spans="1:7" hidden="1" x14ac:dyDescent="0.25">
      <c r="A114" t="s">
        <v>456</v>
      </c>
      <c r="B114" t="s">
        <v>84</v>
      </c>
      <c r="C114">
        <v>-54</v>
      </c>
      <c r="D114">
        <v>-54</v>
      </c>
      <c r="E114">
        <v>-2515</v>
      </c>
      <c r="F114">
        <v>37439</v>
      </c>
      <c r="G114">
        <v>0</v>
      </c>
    </row>
    <row r="115" spans="1:7" hidden="1" x14ac:dyDescent="0.25">
      <c r="A115" t="s">
        <v>457</v>
      </c>
      <c r="B115" t="s">
        <v>84</v>
      </c>
      <c r="C115">
        <v>-25</v>
      </c>
      <c r="D115">
        <v>-20</v>
      </c>
      <c r="E115">
        <v>0</v>
      </c>
      <c r="F115">
        <v>8559</v>
      </c>
      <c r="G115">
        <v>0</v>
      </c>
    </row>
    <row r="116" spans="1:7" hidden="1" x14ac:dyDescent="0.25">
      <c r="A116" t="s">
        <v>458</v>
      </c>
      <c r="B116" t="s">
        <v>84</v>
      </c>
      <c r="C116">
        <v>-55</v>
      </c>
      <c r="D116">
        <v>-52</v>
      </c>
      <c r="E116">
        <v>0</v>
      </c>
      <c r="F116">
        <v>-5697</v>
      </c>
      <c r="G116">
        <v>0</v>
      </c>
    </row>
    <row r="117" spans="1:7" hidden="1" x14ac:dyDescent="0.25">
      <c r="A117" t="s">
        <v>459</v>
      </c>
      <c r="B117" t="s">
        <v>84</v>
      </c>
      <c r="C117">
        <v>-53</v>
      </c>
      <c r="D117">
        <v>-53</v>
      </c>
      <c r="E117">
        <v>0</v>
      </c>
      <c r="F117">
        <v>6466</v>
      </c>
      <c r="G117">
        <v>0</v>
      </c>
    </row>
    <row r="118" spans="1:7" hidden="1" x14ac:dyDescent="0.25">
      <c r="A118" t="s">
        <v>460</v>
      </c>
      <c r="B118" t="s">
        <v>84</v>
      </c>
      <c r="C118">
        <v>-8</v>
      </c>
      <c r="D118">
        <v>-3</v>
      </c>
      <c r="E118">
        <v>200</v>
      </c>
      <c r="F118">
        <v>-7821</v>
      </c>
      <c r="G118">
        <v>0</v>
      </c>
    </row>
    <row r="119" spans="1:7" hidden="1" x14ac:dyDescent="0.25">
      <c r="A119" t="s">
        <v>461</v>
      </c>
      <c r="B119" t="s">
        <v>84</v>
      </c>
      <c r="C119">
        <v>-6</v>
      </c>
      <c r="D119">
        <v>30</v>
      </c>
      <c r="E119">
        <v>0</v>
      </c>
      <c r="F119">
        <v>-8667</v>
      </c>
      <c r="G119">
        <v>0</v>
      </c>
    </row>
    <row r="120" spans="1:7" hidden="1" x14ac:dyDescent="0.25">
      <c r="A120" t="s">
        <v>462</v>
      </c>
      <c r="B120" t="s">
        <v>84</v>
      </c>
      <c r="C120">
        <v>-121</v>
      </c>
      <c r="D120">
        <v>-79</v>
      </c>
      <c r="E120">
        <v>0</v>
      </c>
      <c r="F120">
        <v>7213</v>
      </c>
      <c r="G120">
        <v>0</v>
      </c>
    </row>
    <row r="121" spans="1:7" hidden="1" x14ac:dyDescent="0.25">
      <c r="A121" t="s">
        <v>463</v>
      </c>
      <c r="B121" t="s">
        <v>84</v>
      </c>
      <c r="C121">
        <v>-51</v>
      </c>
      <c r="D121">
        <v>-35</v>
      </c>
      <c r="E121">
        <v>0</v>
      </c>
      <c r="F121">
        <v>7233</v>
      </c>
      <c r="G121">
        <v>0</v>
      </c>
    </row>
    <row r="122" spans="1:7" hidden="1" x14ac:dyDescent="0.25">
      <c r="A122" t="s">
        <v>454</v>
      </c>
      <c r="B122" t="s">
        <v>88</v>
      </c>
      <c r="C122">
        <v>-495</v>
      </c>
      <c r="D122">
        <v>-462</v>
      </c>
      <c r="E122">
        <v>3149</v>
      </c>
      <c r="F122">
        <v>50355</v>
      </c>
      <c r="G122">
        <v>0</v>
      </c>
    </row>
    <row r="123" spans="1:7" hidden="1" x14ac:dyDescent="0.25">
      <c r="A123" t="s">
        <v>455</v>
      </c>
      <c r="B123" t="s">
        <v>88</v>
      </c>
      <c r="C123">
        <v>-266</v>
      </c>
      <c r="D123">
        <v>-243</v>
      </c>
      <c r="E123">
        <v>-1967</v>
      </c>
      <c r="F123">
        <v>14595</v>
      </c>
      <c r="G123">
        <v>0</v>
      </c>
    </row>
    <row r="124" spans="1:7" hidden="1" x14ac:dyDescent="0.25">
      <c r="A124" t="s">
        <v>456</v>
      </c>
      <c r="B124" t="s">
        <v>88</v>
      </c>
      <c r="C124">
        <v>-538</v>
      </c>
      <c r="D124">
        <v>-505</v>
      </c>
      <c r="E124">
        <v>0</v>
      </c>
      <c r="F124">
        <v>-1889</v>
      </c>
      <c r="G124">
        <v>0</v>
      </c>
    </row>
    <row r="125" spans="1:7" hidden="1" x14ac:dyDescent="0.25">
      <c r="A125" t="s">
        <v>457</v>
      </c>
      <c r="B125" t="s">
        <v>88</v>
      </c>
      <c r="C125">
        <v>-357</v>
      </c>
      <c r="D125">
        <v>-396</v>
      </c>
      <c r="E125">
        <v>0</v>
      </c>
      <c r="F125">
        <v>-21765</v>
      </c>
      <c r="G125">
        <v>0</v>
      </c>
    </row>
    <row r="126" spans="1:7" hidden="1" x14ac:dyDescent="0.25">
      <c r="A126" t="s">
        <v>458</v>
      </c>
      <c r="B126" t="s">
        <v>88</v>
      </c>
      <c r="C126">
        <v>-962</v>
      </c>
      <c r="D126">
        <v>-1057</v>
      </c>
      <c r="E126">
        <v>200</v>
      </c>
      <c r="F126">
        <v>22377</v>
      </c>
      <c r="G126">
        <v>0</v>
      </c>
    </row>
    <row r="127" spans="1:7" hidden="1" x14ac:dyDescent="0.25">
      <c r="A127" t="s">
        <v>459</v>
      </c>
      <c r="B127" t="s">
        <v>88</v>
      </c>
      <c r="C127">
        <v>-318</v>
      </c>
      <c r="D127">
        <v>-312</v>
      </c>
      <c r="E127">
        <v>130</v>
      </c>
      <c r="F127">
        <v>-22193</v>
      </c>
      <c r="G127">
        <v>0</v>
      </c>
    </row>
    <row r="128" spans="1:7" hidden="1" x14ac:dyDescent="0.25">
      <c r="A128" t="s">
        <v>460</v>
      </c>
      <c r="B128" t="s">
        <v>88</v>
      </c>
      <c r="C128">
        <v>-276</v>
      </c>
      <c r="D128">
        <v>66</v>
      </c>
      <c r="E128">
        <v>1790</v>
      </c>
      <c r="F128">
        <v>10548</v>
      </c>
      <c r="G128">
        <v>0</v>
      </c>
    </row>
    <row r="129" spans="1:7" hidden="1" x14ac:dyDescent="0.25">
      <c r="A129" t="s">
        <v>461</v>
      </c>
      <c r="B129" t="s">
        <v>88</v>
      </c>
      <c r="C129">
        <v>-192</v>
      </c>
      <c r="D129">
        <v>-141</v>
      </c>
      <c r="E129">
        <v>0</v>
      </c>
      <c r="F129">
        <v>-8856</v>
      </c>
      <c r="G129">
        <v>0</v>
      </c>
    </row>
    <row r="130" spans="1:7" hidden="1" x14ac:dyDescent="0.25">
      <c r="A130" t="s">
        <v>462</v>
      </c>
      <c r="B130" t="s">
        <v>88</v>
      </c>
      <c r="C130">
        <v>-448</v>
      </c>
      <c r="D130">
        <v>-402</v>
      </c>
      <c r="E130">
        <v>0</v>
      </c>
      <c r="F130">
        <v>7188</v>
      </c>
      <c r="G130">
        <v>0</v>
      </c>
    </row>
    <row r="131" spans="1:7" hidden="1" x14ac:dyDescent="0.25">
      <c r="A131" t="s">
        <v>463</v>
      </c>
      <c r="B131" t="s">
        <v>88</v>
      </c>
      <c r="C131">
        <v>-238</v>
      </c>
      <c r="D131">
        <v>-222</v>
      </c>
      <c r="E131">
        <v>0</v>
      </c>
      <c r="F131">
        <v>15858</v>
      </c>
      <c r="G131">
        <v>0</v>
      </c>
    </row>
    <row r="132" spans="1:7" hidden="1" x14ac:dyDescent="0.25">
      <c r="A132" t="s">
        <v>454</v>
      </c>
      <c r="B132" t="s">
        <v>92</v>
      </c>
      <c r="C132">
        <v>-121</v>
      </c>
      <c r="D132">
        <v>-116</v>
      </c>
      <c r="E132">
        <v>504</v>
      </c>
      <c r="F132">
        <v>2571</v>
      </c>
      <c r="G132">
        <v>0</v>
      </c>
    </row>
    <row r="133" spans="1:7" hidden="1" x14ac:dyDescent="0.25">
      <c r="A133" t="s">
        <v>455</v>
      </c>
      <c r="B133" t="s">
        <v>92</v>
      </c>
      <c r="C133">
        <v>-41</v>
      </c>
      <c r="D133">
        <v>-34</v>
      </c>
      <c r="E133">
        <v>0</v>
      </c>
      <c r="F133">
        <v>-669</v>
      </c>
      <c r="G133">
        <v>0</v>
      </c>
    </row>
    <row r="134" spans="1:7" hidden="1" x14ac:dyDescent="0.25">
      <c r="A134" t="s">
        <v>456</v>
      </c>
      <c r="B134" t="s">
        <v>92</v>
      </c>
      <c r="C134">
        <v>-134</v>
      </c>
      <c r="D134">
        <v>-133</v>
      </c>
      <c r="E134">
        <v>0</v>
      </c>
      <c r="F134">
        <v>-4646</v>
      </c>
      <c r="G134">
        <v>0</v>
      </c>
    </row>
    <row r="135" spans="1:7" hidden="1" x14ac:dyDescent="0.25">
      <c r="A135" t="s">
        <v>457</v>
      </c>
      <c r="B135" t="s">
        <v>92</v>
      </c>
      <c r="C135">
        <v>-15</v>
      </c>
      <c r="D135">
        <v>-7</v>
      </c>
      <c r="E135">
        <v>0</v>
      </c>
      <c r="F135">
        <v>-337</v>
      </c>
      <c r="G135">
        <v>0</v>
      </c>
    </row>
    <row r="136" spans="1:7" hidden="1" x14ac:dyDescent="0.25">
      <c r="A136" t="s">
        <v>458</v>
      </c>
      <c r="B136" t="s">
        <v>92</v>
      </c>
      <c r="C136">
        <v>-170</v>
      </c>
      <c r="D136">
        <v>-170</v>
      </c>
      <c r="E136">
        <v>891</v>
      </c>
      <c r="F136">
        <v>-3486</v>
      </c>
      <c r="G136">
        <v>0</v>
      </c>
    </row>
    <row r="137" spans="1:7" hidden="1" x14ac:dyDescent="0.25">
      <c r="A137" t="s">
        <v>459</v>
      </c>
      <c r="B137" t="s">
        <v>92</v>
      </c>
      <c r="C137">
        <v>-33</v>
      </c>
      <c r="D137">
        <v>-9</v>
      </c>
      <c r="E137">
        <v>0</v>
      </c>
      <c r="F137">
        <v>2330</v>
      </c>
      <c r="G137">
        <v>0</v>
      </c>
    </row>
    <row r="138" spans="1:7" hidden="1" x14ac:dyDescent="0.25">
      <c r="A138" t="s">
        <v>460</v>
      </c>
      <c r="B138" t="s">
        <v>92</v>
      </c>
      <c r="C138">
        <v>-58</v>
      </c>
      <c r="D138">
        <v>-44</v>
      </c>
      <c r="E138">
        <v>0</v>
      </c>
      <c r="F138">
        <v>5645</v>
      </c>
      <c r="G138">
        <v>0</v>
      </c>
    </row>
    <row r="139" spans="1:7" hidden="1" x14ac:dyDescent="0.25">
      <c r="A139" t="s">
        <v>461</v>
      </c>
      <c r="B139" t="s">
        <v>92</v>
      </c>
      <c r="C139">
        <v>-35</v>
      </c>
      <c r="D139">
        <v>-35</v>
      </c>
      <c r="E139">
        <v>2720</v>
      </c>
      <c r="F139">
        <v>3377</v>
      </c>
      <c r="G139">
        <v>0</v>
      </c>
    </row>
    <row r="140" spans="1:7" hidden="1" x14ac:dyDescent="0.25">
      <c r="A140" t="s">
        <v>462</v>
      </c>
      <c r="B140" t="s">
        <v>92</v>
      </c>
      <c r="C140">
        <v>-63</v>
      </c>
      <c r="D140">
        <v>-40</v>
      </c>
      <c r="E140">
        <v>2040</v>
      </c>
      <c r="F140">
        <v>6015</v>
      </c>
      <c r="G140">
        <v>0</v>
      </c>
    </row>
    <row r="141" spans="1:7" hidden="1" x14ac:dyDescent="0.25">
      <c r="A141" t="s">
        <v>463</v>
      </c>
      <c r="B141" t="s">
        <v>92</v>
      </c>
      <c r="C141">
        <v>-9</v>
      </c>
      <c r="D141">
        <v>5</v>
      </c>
      <c r="E141">
        <v>366</v>
      </c>
      <c r="F141">
        <v>-3460</v>
      </c>
      <c r="G141">
        <v>0</v>
      </c>
    </row>
    <row r="142" spans="1:7" hidden="1" x14ac:dyDescent="0.25">
      <c r="A142" t="s">
        <v>454</v>
      </c>
      <c r="B142" t="s">
        <v>96</v>
      </c>
      <c r="C142">
        <v>-62</v>
      </c>
      <c r="D142">
        <v>11</v>
      </c>
      <c r="E142">
        <v>0</v>
      </c>
      <c r="F142">
        <v>25304</v>
      </c>
      <c r="G142">
        <v>0</v>
      </c>
    </row>
    <row r="143" spans="1:7" hidden="1" x14ac:dyDescent="0.25">
      <c r="A143" t="s">
        <v>455</v>
      </c>
      <c r="B143" t="s">
        <v>96</v>
      </c>
      <c r="C143">
        <v>-46</v>
      </c>
      <c r="D143">
        <v>-46</v>
      </c>
      <c r="E143">
        <v>5520</v>
      </c>
      <c r="F143">
        <v>-4141</v>
      </c>
      <c r="G143">
        <v>0</v>
      </c>
    </row>
    <row r="144" spans="1:7" hidden="1" x14ac:dyDescent="0.25">
      <c r="A144" t="s">
        <v>456</v>
      </c>
      <c r="B144" t="s">
        <v>96</v>
      </c>
      <c r="C144">
        <v>-71</v>
      </c>
      <c r="D144">
        <v>768</v>
      </c>
      <c r="E144">
        <v>0</v>
      </c>
      <c r="F144">
        <v>18443</v>
      </c>
      <c r="G144">
        <v>0</v>
      </c>
    </row>
    <row r="145" spans="1:7" hidden="1" x14ac:dyDescent="0.25">
      <c r="A145" t="s">
        <v>457</v>
      </c>
      <c r="B145" t="s">
        <v>96</v>
      </c>
      <c r="C145">
        <v>-61</v>
      </c>
      <c r="D145">
        <v>-60</v>
      </c>
      <c r="E145">
        <v>0</v>
      </c>
      <c r="F145">
        <v>-4339</v>
      </c>
      <c r="G145">
        <v>0</v>
      </c>
    </row>
    <row r="146" spans="1:7" hidden="1" x14ac:dyDescent="0.25">
      <c r="A146" t="s">
        <v>458</v>
      </c>
      <c r="B146" t="s">
        <v>96</v>
      </c>
      <c r="C146">
        <v>-41</v>
      </c>
      <c r="D146">
        <v>-39</v>
      </c>
      <c r="E146">
        <v>0</v>
      </c>
      <c r="F146">
        <v>20092</v>
      </c>
      <c r="G146">
        <v>0</v>
      </c>
    </row>
    <row r="147" spans="1:7" hidden="1" x14ac:dyDescent="0.25">
      <c r="A147" t="s">
        <v>459</v>
      </c>
      <c r="B147" t="s">
        <v>96</v>
      </c>
      <c r="C147">
        <v>-14</v>
      </c>
      <c r="D147">
        <v>-13</v>
      </c>
      <c r="E147">
        <v>0</v>
      </c>
      <c r="F147">
        <v>-2402</v>
      </c>
      <c r="G147">
        <v>0</v>
      </c>
    </row>
    <row r="148" spans="1:7" hidden="1" x14ac:dyDescent="0.25">
      <c r="A148" t="s">
        <v>460</v>
      </c>
      <c r="B148" t="s">
        <v>96</v>
      </c>
      <c r="C148">
        <v>-5</v>
      </c>
      <c r="D148">
        <v>1</v>
      </c>
      <c r="E148">
        <v>0</v>
      </c>
      <c r="F148">
        <v>-11270</v>
      </c>
      <c r="G148">
        <v>0</v>
      </c>
    </row>
    <row r="149" spans="1:7" hidden="1" x14ac:dyDescent="0.25">
      <c r="A149" t="s">
        <v>461</v>
      </c>
      <c r="B149" t="s">
        <v>96</v>
      </c>
      <c r="C149">
        <v>-10</v>
      </c>
      <c r="D149">
        <v>6</v>
      </c>
      <c r="E149">
        <v>0</v>
      </c>
      <c r="F149">
        <v>-8114</v>
      </c>
      <c r="G149">
        <v>0</v>
      </c>
    </row>
    <row r="150" spans="1:7" hidden="1" x14ac:dyDescent="0.25">
      <c r="A150" t="s">
        <v>462</v>
      </c>
      <c r="B150" t="s">
        <v>96</v>
      </c>
      <c r="C150">
        <v>-155</v>
      </c>
      <c r="D150">
        <v>-137</v>
      </c>
      <c r="E150">
        <v>8761</v>
      </c>
      <c r="F150">
        <v>6733</v>
      </c>
      <c r="G150">
        <v>0</v>
      </c>
    </row>
    <row r="151" spans="1:7" hidden="1" x14ac:dyDescent="0.25">
      <c r="A151" t="s">
        <v>463</v>
      </c>
      <c r="B151" t="s">
        <v>96</v>
      </c>
      <c r="C151">
        <v>-15</v>
      </c>
      <c r="D151">
        <v>-14</v>
      </c>
      <c r="E151">
        <v>0</v>
      </c>
      <c r="F151">
        <v>6039</v>
      </c>
      <c r="G151">
        <v>0</v>
      </c>
    </row>
    <row r="152" spans="1:7" hidden="1" x14ac:dyDescent="0.25">
      <c r="A152" t="s">
        <v>454</v>
      </c>
      <c r="B152" t="s">
        <v>98</v>
      </c>
      <c r="C152">
        <v>-1145</v>
      </c>
      <c r="D152">
        <v>-1142</v>
      </c>
      <c r="E152">
        <v>-3</v>
      </c>
      <c r="F152">
        <v>-661</v>
      </c>
      <c r="G152">
        <v>0</v>
      </c>
    </row>
    <row r="153" spans="1:7" hidden="1" x14ac:dyDescent="0.25">
      <c r="A153" t="s">
        <v>455</v>
      </c>
      <c r="B153" t="s">
        <v>98</v>
      </c>
      <c r="C153">
        <v>457</v>
      </c>
      <c r="D153">
        <v>473</v>
      </c>
      <c r="E153">
        <v>-6</v>
      </c>
      <c r="F153">
        <v>9785</v>
      </c>
      <c r="G153">
        <v>0</v>
      </c>
    </row>
    <row r="154" spans="1:7" hidden="1" x14ac:dyDescent="0.25">
      <c r="A154" t="s">
        <v>456</v>
      </c>
      <c r="B154" t="s">
        <v>98</v>
      </c>
      <c r="C154">
        <v>-304</v>
      </c>
      <c r="D154">
        <v>-303</v>
      </c>
      <c r="E154">
        <v>-3</v>
      </c>
      <c r="F154">
        <v>8322</v>
      </c>
      <c r="G154">
        <v>0</v>
      </c>
    </row>
    <row r="155" spans="1:7" hidden="1" x14ac:dyDescent="0.25">
      <c r="A155" t="s">
        <v>457</v>
      </c>
      <c r="B155" t="s">
        <v>98</v>
      </c>
      <c r="C155">
        <v>-291</v>
      </c>
      <c r="D155">
        <v>-278</v>
      </c>
      <c r="E155">
        <v>-24</v>
      </c>
      <c r="F155">
        <v>9301</v>
      </c>
      <c r="G155">
        <v>0</v>
      </c>
    </row>
    <row r="156" spans="1:7" hidden="1" x14ac:dyDescent="0.25">
      <c r="A156" t="s">
        <v>458</v>
      </c>
      <c r="B156" t="s">
        <v>98</v>
      </c>
      <c r="C156">
        <v>-459</v>
      </c>
      <c r="D156">
        <v>593</v>
      </c>
      <c r="E156">
        <v>-146</v>
      </c>
      <c r="F156">
        <v>4281</v>
      </c>
      <c r="G156">
        <v>0</v>
      </c>
    </row>
    <row r="157" spans="1:7" hidden="1" x14ac:dyDescent="0.25">
      <c r="A157" t="s">
        <v>459</v>
      </c>
      <c r="B157" t="s">
        <v>98</v>
      </c>
      <c r="C157">
        <v>-316</v>
      </c>
      <c r="D157">
        <v>-314</v>
      </c>
      <c r="E157">
        <v>589</v>
      </c>
      <c r="F157">
        <v>634</v>
      </c>
      <c r="G157">
        <v>0</v>
      </c>
    </row>
    <row r="158" spans="1:7" hidden="1" x14ac:dyDescent="0.25">
      <c r="A158" t="s">
        <v>460</v>
      </c>
      <c r="B158" t="s">
        <v>98</v>
      </c>
      <c r="C158">
        <v>-251</v>
      </c>
      <c r="D158">
        <v>1532</v>
      </c>
      <c r="E158">
        <v>-8</v>
      </c>
      <c r="F158">
        <v>3239</v>
      </c>
      <c r="G158">
        <v>0</v>
      </c>
    </row>
    <row r="159" spans="1:7" hidden="1" x14ac:dyDescent="0.25">
      <c r="A159" t="s">
        <v>461</v>
      </c>
      <c r="B159" t="s">
        <v>98</v>
      </c>
      <c r="C159">
        <v>-116</v>
      </c>
      <c r="D159">
        <v>-96</v>
      </c>
      <c r="E159">
        <v>-448</v>
      </c>
      <c r="F159">
        <v>7361</v>
      </c>
      <c r="G159">
        <v>0</v>
      </c>
    </row>
    <row r="160" spans="1:7" hidden="1" x14ac:dyDescent="0.25">
      <c r="A160" t="s">
        <v>462</v>
      </c>
      <c r="B160" t="s">
        <v>98</v>
      </c>
      <c r="C160">
        <v>-233</v>
      </c>
      <c r="D160">
        <v>-229</v>
      </c>
      <c r="E160">
        <v>0</v>
      </c>
      <c r="F160">
        <v>-3048</v>
      </c>
      <c r="G160">
        <v>0</v>
      </c>
    </row>
    <row r="161" spans="1:7" hidden="1" x14ac:dyDescent="0.25">
      <c r="A161" t="s">
        <v>463</v>
      </c>
      <c r="B161" t="s">
        <v>98</v>
      </c>
      <c r="C161">
        <v>-42</v>
      </c>
      <c r="D161">
        <v>399</v>
      </c>
      <c r="E161">
        <v>2435</v>
      </c>
      <c r="F161">
        <v>-5651</v>
      </c>
      <c r="G161">
        <v>0</v>
      </c>
    </row>
    <row r="162" spans="1:7" hidden="1" x14ac:dyDescent="0.25">
      <c r="A162" t="s">
        <v>454</v>
      </c>
      <c r="B162" t="s">
        <v>102</v>
      </c>
      <c r="C162">
        <v>-636</v>
      </c>
      <c r="D162">
        <v>-19</v>
      </c>
      <c r="E162">
        <v>53</v>
      </c>
      <c r="F162">
        <v>14261</v>
      </c>
      <c r="G162">
        <v>0</v>
      </c>
    </row>
    <row r="163" spans="1:7" hidden="1" x14ac:dyDescent="0.25">
      <c r="A163" t="s">
        <v>455</v>
      </c>
      <c r="B163" t="s">
        <v>102</v>
      </c>
      <c r="C163">
        <v>-129</v>
      </c>
      <c r="D163">
        <v>-111</v>
      </c>
      <c r="E163">
        <v>0</v>
      </c>
      <c r="F163">
        <v>22147</v>
      </c>
      <c r="G163">
        <v>0</v>
      </c>
    </row>
    <row r="164" spans="1:7" hidden="1" x14ac:dyDescent="0.25">
      <c r="A164" t="s">
        <v>456</v>
      </c>
      <c r="B164" t="s">
        <v>102</v>
      </c>
      <c r="C164">
        <v>-395</v>
      </c>
      <c r="D164">
        <v>-3042</v>
      </c>
      <c r="E164">
        <v>0</v>
      </c>
      <c r="F164">
        <v>-2480</v>
      </c>
      <c r="G164">
        <v>0</v>
      </c>
    </row>
    <row r="165" spans="1:7" hidden="1" x14ac:dyDescent="0.25">
      <c r="A165" t="s">
        <v>457</v>
      </c>
      <c r="B165" t="s">
        <v>102</v>
      </c>
      <c r="C165">
        <v>-73</v>
      </c>
      <c r="D165">
        <v>260</v>
      </c>
      <c r="E165">
        <v>1</v>
      </c>
      <c r="F165">
        <v>-21875</v>
      </c>
      <c r="G165">
        <v>0</v>
      </c>
    </row>
    <row r="166" spans="1:7" hidden="1" x14ac:dyDescent="0.25">
      <c r="A166" t="s">
        <v>458</v>
      </c>
      <c r="B166" t="s">
        <v>102</v>
      </c>
      <c r="C166">
        <v>-720</v>
      </c>
      <c r="D166">
        <v>-679</v>
      </c>
      <c r="E166">
        <v>-700</v>
      </c>
      <c r="F166">
        <v>19130</v>
      </c>
      <c r="G166">
        <v>0</v>
      </c>
    </row>
    <row r="167" spans="1:7" hidden="1" x14ac:dyDescent="0.25">
      <c r="A167" t="s">
        <v>459</v>
      </c>
      <c r="B167" t="s">
        <v>102</v>
      </c>
      <c r="C167">
        <v>-212</v>
      </c>
      <c r="D167">
        <v>-205</v>
      </c>
      <c r="E167">
        <v>63</v>
      </c>
      <c r="F167">
        <v>15950</v>
      </c>
      <c r="G167">
        <v>0</v>
      </c>
    </row>
    <row r="168" spans="1:7" hidden="1" x14ac:dyDescent="0.25">
      <c r="A168" t="s">
        <v>460</v>
      </c>
      <c r="B168" t="s">
        <v>102</v>
      </c>
      <c r="C168">
        <v>-65</v>
      </c>
      <c r="D168">
        <v>-62</v>
      </c>
      <c r="E168">
        <v>0</v>
      </c>
      <c r="F168">
        <v>-4020</v>
      </c>
      <c r="G168">
        <v>0</v>
      </c>
    </row>
    <row r="169" spans="1:7" hidden="1" x14ac:dyDescent="0.25">
      <c r="A169" t="s">
        <v>461</v>
      </c>
      <c r="B169" t="s">
        <v>102</v>
      </c>
      <c r="C169">
        <v>-113</v>
      </c>
      <c r="D169">
        <v>-111</v>
      </c>
      <c r="E169">
        <v>-73</v>
      </c>
      <c r="F169">
        <v>24408</v>
      </c>
      <c r="G169">
        <v>0</v>
      </c>
    </row>
    <row r="170" spans="1:7" hidden="1" x14ac:dyDescent="0.25">
      <c r="A170" t="s">
        <v>462</v>
      </c>
      <c r="B170" t="s">
        <v>102</v>
      </c>
      <c r="C170">
        <v>-280</v>
      </c>
      <c r="D170">
        <v>-276</v>
      </c>
      <c r="E170">
        <v>0</v>
      </c>
      <c r="F170">
        <v>-9328</v>
      </c>
      <c r="G170">
        <v>0</v>
      </c>
    </row>
    <row r="171" spans="1:7" hidden="1" x14ac:dyDescent="0.25">
      <c r="A171" t="s">
        <v>463</v>
      </c>
      <c r="B171" t="s">
        <v>102</v>
      </c>
      <c r="C171">
        <v>-180</v>
      </c>
      <c r="D171">
        <v>-179</v>
      </c>
      <c r="E171">
        <v>60</v>
      </c>
      <c r="F171">
        <v>17974</v>
      </c>
      <c r="G171">
        <v>0</v>
      </c>
    </row>
    <row r="172" spans="1:7" hidden="1" x14ac:dyDescent="0.25">
      <c r="A172" t="s">
        <v>454</v>
      </c>
      <c r="B172" t="s">
        <v>105</v>
      </c>
      <c r="C172">
        <v>-180</v>
      </c>
      <c r="D172">
        <v>-180</v>
      </c>
      <c r="E172">
        <v>6047</v>
      </c>
      <c r="F172">
        <v>-14023</v>
      </c>
      <c r="G172">
        <v>0</v>
      </c>
    </row>
    <row r="173" spans="1:7" hidden="1" x14ac:dyDescent="0.25">
      <c r="A173" t="s">
        <v>455</v>
      </c>
      <c r="B173" t="s">
        <v>105</v>
      </c>
      <c r="C173">
        <v>-305</v>
      </c>
      <c r="D173">
        <v>-305</v>
      </c>
      <c r="E173">
        <v>-4542</v>
      </c>
      <c r="F173">
        <v>6140</v>
      </c>
      <c r="G173">
        <v>0</v>
      </c>
    </row>
    <row r="174" spans="1:7" hidden="1" x14ac:dyDescent="0.25">
      <c r="A174" t="s">
        <v>456</v>
      </c>
      <c r="B174" t="s">
        <v>105</v>
      </c>
      <c r="C174">
        <v>-41</v>
      </c>
      <c r="D174">
        <v>-41</v>
      </c>
      <c r="E174">
        <v>-4076</v>
      </c>
      <c r="F174">
        <v>3704</v>
      </c>
      <c r="G174">
        <v>0</v>
      </c>
    </row>
    <row r="175" spans="1:7" hidden="1" x14ac:dyDescent="0.25">
      <c r="A175" t="s">
        <v>457</v>
      </c>
      <c r="B175" t="s">
        <v>105</v>
      </c>
      <c r="C175">
        <v>-109</v>
      </c>
      <c r="D175">
        <v>-109</v>
      </c>
      <c r="E175">
        <v>-426</v>
      </c>
      <c r="F175">
        <v>-594</v>
      </c>
      <c r="G175">
        <v>0</v>
      </c>
    </row>
    <row r="176" spans="1:7" hidden="1" x14ac:dyDescent="0.25">
      <c r="A176" t="s">
        <v>458</v>
      </c>
      <c r="B176" t="s">
        <v>105</v>
      </c>
      <c r="C176">
        <v>-82</v>
      </c>
      <c r="D176">
        <v>-82</v>
      </c>
      <c r="E176">
        <v>-1792</v>
      </c>
      <c r="F176">
        <v>11087</v>
      </c>
      <c r="G176">
        <v>0</v>
      </c>
    </row>
    <row r="177" spans="1:7" hidden="1" x14ac:dyDescent="0.25">
      <c r="A177" t="s">
        <v>459</v>
      </c>
      <c r="B177" t="s">
        <v>105</v>
      </c>
      <c r="C177">
        <v>-78</v>
      </c>
      <c r="D177">
        <v>-78</v>
      </c>
      <c r="E177">
        <v>-40</v>
      </c>
      <c r="F177">
        <v>257</v>
      </c>
      <c r="G177">
        <v>0</v>
      </c>
    </row>
    <row r="178" spans="1:7" hidden="1" x14ac:dyDescent="0.25">
      <c r="A178" t="s">
        <v>460</v>
      </c>
      <c r="B178" t="s">
        <v>105</v>
      </c>
      <c r="C178">
        <v>-189</v>
      </c>
      <c r="D178">
        <v>-189</v>
      </c>
      <c r="E178">
        <v>-112</v>
      </c>
      <c r="F178">
        <v>-2199</v>
      </c>
      <c r="G178">
        <v>0</v>
      </c>
    </row>
    <row r="179" spans="1:7" hidden="1" x14ac:dyDescent="0.25">
      <c r="A179" t="s">
        <v>461</v>
      </c>
      <c r="B179" t="s">
        <v>105</v>
      </c>
      <c r="C179">
        <v>-76</v>
      </c>
      <c r="D179">
        <v>-76</v>
      </c>
      <c r="E179">
        <v>-84</v>
      </c>
      <c r="F179">
        <v>-10852</v>
      </c>
      <c r="G179">
        <v>0</v>
      </c>
    </row>
    <row r="180" spans="1:7" hidden="1" x14ac:dyDescent="0.25">
      <c r="A180" t="s">
        <v>462</v>
      </c>
      <c r="B180" t="s">
        <v>105</v>
      </c>
      <c r="C180">
        <v>-303</v>
      </c>
      <c r="D180">
        <v>-303</v>
      </c>
      <c r="E180">
        <v>-1320</v>
      </c>
      <c r="F180">
        <v>16849</v>
      </c>
      <c r="G180">
        <v>0</v>
      </c>
    </row>
    <row r="181" spans="1:7" hidden="1" x14ac:dyDescent="0.25">
      <c r="A181" t="s">
        <v>463</v>
      </c>
      <c r="B181" t="s">
        <v>105</v>
      </c>
      <c r="C181">
        <v>-45</v>
      </c>
      <c r="D181">
        <v>-45</v>
      </c>
      <c r="E181">
        <v>3177</v>
      </c>
      <c r="F181">
        <v>5573</v>
      </c>
      <c r="G181">
        <v>0</v>
      </c>
    </row>
    <row r="182" spans="1:7" hidden="1" x14ac:dyDescent="0.25">
      <c r="A182" t="s">
        <v>454</v>
      </c>
      <c r="B182" t="s">
        <v>108</v>
      </c>
      <c r="C182">
        <v>-621</v>
      </c>
      <c r="D182">
        <v>-630</v>
      </c>
      <c r="E182">
        <v>-16</v>
      </c>
      <c r="F182">
        <v>8811</v>
      </c>
      <c r="G182">
        <v>0</v>
      </c>
    </row>
    <row r="183" spans="1:7" hidden="1" x14ac:dyDescent="0.25">
      <c r="A183" t="s">
        <v>455</v>
      </c>
      <c r="B183" t="s">
        <v>108</v>
      </c>
      <c r="C183">
        <v>-107</v>
      </c>
      <c r="D183">
        <v>11</v>
      </c>
      <c r="E183">
        <v>0</v>
      </c>
      <c r="F183">
        <v>38103</v>
      </c>
      <c r="G183">
        <v>0</v>
      </c>
    </row>
    <row r="184" spans="1:7" hidden="1" x14ac:dyDescent="0.25">
      <c r="A184" t="s">
        <v>456</v>
      </c>
      <c r="B184" t="s">
        <v>108</v>
      </c>
      <c r="C184">
        <v>-206</v>
      </c>
      <c r="D184">
        <v>-191</v>
      </c>
      <c r="E184">
        <v>0</v>
      </c>
      <c r="F184">
        <v>-134034</v>
      </c>
      <c r="G184">
        <v>0</v>
      </c>
    </row>
    <row r="185" spans="1:7" hidden="1" x14ac:dyDescent="0.25">
      <c r="A185" t="s">
        <v>457</v>
      </c>
      <c r="B185" t="s">
        <v>108</v>
      </c>
      <c r="C185">
        <v>-74</v>
      </c>
      <c r="D185">
        <v>-49</v>
      </c>
      <c r="E185">
        <v>0</v>
      </c>
      <c r="F185">
        <v>47586</v>
      </c>
      <c r="G185">
        <v>0</v>
      </c>
    </row>
    <row r="186" spans="1:7" hidden="1" x14ac:dyDescent="0.25">
      <c r="A186" t="s">
        <v>458</v>
      </c>
      <c r="B186" t="s">
        <v>108</v>
      </c>
      <c r="C186">
        <v>-641</v>
      </c>
      <c r="D186">
        <v>-634</v>
      </c>
      <c r="E186">
        <v>-19</v>
      </c>
      <c r="F186">
        <v>122479</v>
      </c>
      <c r="G186">
        <v>0</v>
      </c>
    </row>
    <row r="187" spans="1:7" hidden="1" x14ac:dyDescent="0.25">
      <c r="A187" t="s">
        <v>459</v>
      </c>
      <c r="B187" t="s">
        <v>108</v>
      </c>
      <c r="C187">
        <v>-3</v>
      </c>
      <c r="D187">
        <v>291</v>
      </c>
      <c r="E187">
        <v>0</v>
      </c>
      <c r="F187">
        <v>10616</v>
      </c>
      <c r="G187">
        <v>0</v>
      </c>
    </row>
    <row r="188" spans="1:7" hidden="1" x14ac:dyDescent="0.25">
      <c r="A188" t="s">
        <v>460</v>
      </c>
      <c r="B188" t="s">
        <v>108</v>
      </c>
      <c r="C188">
        <v>-46</v>
      </c>
      <c r="D188">
        <v>-31</v>
      </c>
      <c r="E188">
        <v>0</v>
      </c>
      <c r="F188">
        <v>67662</v>
      </c>
      <c r="G188">
        <v>0</v>
      </c>
    </row>
    <row r="189" spans="1:7" hidden="1" x14ac:dyDescent="0.25">
      <c r="A189" t="s">
        <v>461</v>
      </c>
      <c r="B189" t="s">
        <v>108</v>
      </c>
      <c r="C189">
        <v>-22</v>
      </c>
      <c r="D189">
        <v>-17</v>
      </c>
      <c r="E189">
        <v>-3329</v>
      </c>
      <c r="F189">
        <v>-17381</v>
      </c>
      <c r="G189">
        <v>0</v>
      </c>
    </row>
    <row r="190" spans="1:7" hidden="1" x14ac:dyDescent="0.25">
      <c r="A190" t="s">
        <v>462</v>
      </c>
      <c r="B190" t="s">
        <v>108</v>
      </c>
      <c r="C190">
        <v>-1108</v>
      </c>
      <c r="D190">
        <v>-1024</v>
      </c>
      <c r="E190">
        <v>-1139</v>
      </c>
      <c r="F190">
        <v>-11550</v>
      </c>
      <c r="G190">
        <v>0</v>
      </c>
    </row>
    <row r="191" spans="1:7" hidden="1" x14ac:dyDescent="0.25">
      <c r="A191" t="s">
        <v>463</v>
      </c>
      <c r="B191" t="s">
        <v>108</v>
      </c>
      <c r="C191">
        <v>-157</v>
      </c>
      <c r="D191">
        <v>-221</v>
      </c>
      <c r="E191">
        <v>0</v>
      </c>
      <c r="F191">
        <v>35042</v>
      </c>
      <c r="G191">
        <v>0</v>
      </c>
    </row>
    <row r="192" spans="1:7" hidden="1" x14ac:dyDescent="0.25">
      <c r="A192" t="s">
        <v>454</v>
      </c>
      <c r="B192" t="s">
        <v>111</v>
      </c>
      <c r="C192">
        <v>-75</v>
      </c>
      <c r="D192">
        <v>-74</v>
      </c>
      <c r="E192">
        <v>0</v>
      </c>
      <c r="F192">
        <v>871</v>
      </c>
      <c r="G192">
        <v>0</v>
      </c>
    </row>
    <row r="193" spans="1:7" hidden="1" x14ac:dyDescent="0.25">
      <c r="A193" t="s">
        <v>455</v>
      </c>
      <c r="B193" t="s">
        <v>111</v>
      </c>
      <c r="C193">
        <v>-74</v>
      </c>
      <c r="D193">
        <v>-71</v>
      </c>
      <c r="E193">
        <v>0</v>
      </c>
      <c r="F193">
        <v>1088</v>
      </c>
      <c r="G193">
        <v>0</v>
      </c>
    </row>
    <row r="194" spans="1:7" hidden="1" x14ac:dyDescent="0.25">
      <c r="A194" t="s">
        <v>456</v>
      </c>
      <c r="B194" t="s">
        <v>111</v>
      </c>
      <c r="C194">
        <v>-60</v>
      </c>
      <c r="D194">
        <v>-59</v>
      </c>
      <c r="E194">
        <v>-1054</v>
      </c>
      <c r="F194">
        <v>21437</v>
      </c>
      <c r="G194">
        <v>0</v>
      </c>
    </row>
    <row r="195" spans="1:7" hidden="1" x14ac:dyDescent="0.25">
      <c r="A195" t="s">
        <v>457</v>
      </c>
      <c r="B195" t="s">
        <v>111</v>
      </c>
      <c r="C195">
        <v>-14</v>
      </c>
      <c r="D195">
        <v>-14</v>
      </c>
      <c r="E195">
        <v>-2108</v>
      </c>
      <c r="F195">
        <v>6423</v>
      </c>
      <c r="G195">
        <v>0</v>
      </c>
    </row>
    <row r="196" spans="1:7" hidden="1" x14ac:dyDescent="0.25">
      <c r="A196" t="s">
        <v>458</v>
      </c>
      <c r="B196" t="s">
        <v>111</v>
      </c>
      <c r="C196">
        <v>-74</v>
      </c>
      <c r="D196">
        <v>-74</v>
      </c>
      <c r="E196">
        <v>0</v>
      </c>
      <c r="F196">
        <v>6987</v>
      </c>
      <c r="G196">
        <v>0</v>
      </c>
    </row>
    <row r="197" spans="1:7" hidden="1" x14ac:dyDescent="0.25">
      <c r="A197" t="s">
        <v>459</v>
      </c>
      <c r="B197" t="s">
        <v>111</v>
      </c>
      <c r="C197">
        <v>-86</v>
      </c>
      <c r="D197">
        <v>-84</v>
      </c>
      <c r="E197">
        <v>0</v>
      </c>
      <c r="F197">
        <v>-17869</v>
      </c>
      <c r="G197">
        <v>0</v>
      </c>
    </row>
    <row r="198" spans="1:7" hidden="1" x14ac:dyDescent="0.25">
      <c r="A198" t="s">
        <v>460</v>
      </c>
      <c r="B198" t="s">
        <v>111</v>
      </c>
      <c r="C198">
        <v>-56</v>
      </c>
      <c r="D198">
        <v>-54</v>
      </c>
      <c r="E198">
        <v>0</v>
      </c>
      <c r="F198">
        <v>9687</v>
      </c>
      <c r="G198">
        <v>0</v>
      </c>
    </row>
    <row r="199" spans="1:7" hidden="1" x14ac:dyDescent="0.25">
      <c r="A199" t="s">
        <v>461</v>
      </c>
      <c r="B199" t="s">
        <v>111</v>
      </c>
      <c r="C199">
        <v>-25</v>
      </c>
      <c r="D199">
        <v>-25</v>
      </c>
      <c r="E199">
        <v>0</v>
      </c>
      <c r="F199">
        <v>3113</v>
      </c>
      <c r="G199">
        <v>0</v>
      </c>
    </row>
    <row r="200" spans="1:7" hidden="1" x14ac:dyDescent="0.25">
      <c r="A200" t="s">
        <v>462</v>
      </c>
      <c r="B200" t="s">
        <v>111</v>
      </c>
      <c r="C200">
        <v>-136</v>
      </c>
      <c r="D200">
        <v>-136</v>
      </c>
      <c r="E200">
        <v>0</v>
      </c>
      <c r="F200">
        <v>5165</v>
      </c>
      <c r="G200">
        <v>0</v>
      </c>
    </row>
    <row r="201" spans="1:7" hidden="1" x14ac:dyDescent="0.25">
      <c r="A201" t="s">
        <v>463</v>
      </c>
      <c r="B201" t="s">
        <v>111</v>
      </c>
      <c r="C201">
        <v>-20</v>
      </c>
      <c r="D201">
        <v>-15</v>
      </c>
      <c r="E201">
        <v>0</v>
      </c>
      <c r="F201">
        <v>-434</v>
      </c>
      <c r="G201">
        <v>0</v>
      </c>
    </row>
    <row r="202" spans="1:7" hidden="1" x14ac:dyDescent="0.25">
      <c r="A202" t="s">
        <v>454</v>
      </c>
      <c r="B202" t="s">
        <v>115</v>
      </c>
      <c r="C202">
        <v>-53</v>
      </c>
      <c r="D202">
        <v>-53</v>
      </c>
      <c r="E202">
        <v>28266</v>
      </c>
      <c r="F202">
        <v>-30764</v>
      </c>
      <c r="G202">
        <v>0</v>
      </c>
    </row>
    <row r="203" spans="1:7" hidden="1" x14ac:dyDescent="0.25">
      <c r="A203" t="s">
        <v>455</v>
      </c>
      <c r="B203" t="s">
        <v>115</v>
      </c>
      <c r="C203">
        <v>-32</v>
      </c>
      <c r="D203">
        <v>-28</v>
      </c>
      <c r="E203">
        <v>0</v>
      </c>
      <c r="F203">
        <v>-11664</v>
      </c>
      <c r="G203">
        <v>0</v>
      </c>
    </row>
    <row r="204" spans="1:7" hidden="1" x14ac:dyDescent="0.25">
      <c r="A204" t="s">
        <v>456</v>
      </c>
      <c r="B204" t="s">
        <v>115</v>
      </c>
      <c r="C204">
        <v>-18</v>
      </c>
      <c r="D204">
        <v>-18</v>
      </c>
      <c r="E204">
        <v>0</v>
      </c>
      <c r="F204">
        <v>32753</v>
      </c>
      <c r="G204">
        <v>0</v>
      </c>
    </row>
    <row r="205" spans="1:7" hidden="1" x14ac:dyDescent="0.25">
      <c r="A205" t="s">
        <v>457</v>
      </c>
      <c r="B205" t="s">
        <v>115</v>
      </c>
      <c r="C205">
        <v>-5</v>
      </c>
      <c r="D205">
        <v>-4</v>
      </c>
      <c r="E205">
        <v>0</v>
      </c>
      <c r="F205">
        <v>21135</v>
      </c>
      <c r="G205">
        <v>0</v>
      </c>
    </row>
    <row r="206" spans="1:7" hidden="1" x14ac:dyDescent="0.25">
      <c r="A206" t="s">
        <v>458</v>
      </c>
      <c r="B206" t="s">
        <v>115</v>
      </c>
      <c r="C206">
        <v>-36</v>
      </c>
      <c r="D206">
        <v>-553</v>
      </c>
      <c r="E206">
        <v>0</v>
      </c>
      <c r="F206">
        <v>15701</v>
      </c>
      <c r="G206">
        <v>0</v>
      </c>
    </row>
    <row r="207" spans="1:7" hidden="1" x14ac:dyDescent="0.25">
      <c r="A207" t="s">
        <v>459</v>
      </c>
      <c r="B207" t="s">
        <v>115</v>
      </c>
      <c r="C207">
        <v>-37</v>
      </c>
      <c r="D207">
        <v>-24</v>
      </c>
      <c r="E207">
        <v>300</v>
      </c>
      <c r="F207">
        <v>-13670</v>
      </c>
      <c r="G207">
        <v>0</v>
      </c>
    </row>
    <row r="208" spans="1:7" hidden="1" x14ac:dyDescent="0.25">
      <c r="A208" t="s">
        <v>460</v>
      </c>
      <c r="B208" t="s">
        <v>115</v>
      </c>
      <c r="C208">
        <v>-31</v>
      </c>
      <c r="D208">
        <v>-28</v>
      </c>
      <c r="E208">
        <v>0</v>
      </c>
      <c r="F208">
        <v>5891</v>
      </c>
      <c r="G208">
        <v>0</v>
      </c>
    </row>
    <row r="209" spans="1:7" hidden="1" x14ac:dyDescent="0.25">
      <c r="A209" t="s">
        <v>461</v>
      </c>
      <c r="B209" t="s">
        <v>115</v>
      </c>
      <c r="C209">
        <v>-2</v>
      </c>
      <c r="D209">
        <v>-120</v>
      </c>
      <c r="E209">
        <v>0</v>
      </c>
      <c r="F209">
        <v>-7230</v>
      </c>
      <c r="G209">
        <v>0</v>
      </c>
    </row>
    <row r="210" spans="1:7" hidden="1" x14ac:dyDescent="0.25">
      <c r="A210" t="s">
        <v>462</v>
      </c>
      <c r="B210" t="s">
        <v>115</v>
      </c>
      <c r="C210">
        <v>1</v>
      </c>
      <c r="D210">
        <v>25914</v>
      </c>
      <c r="E210">
        <v>-262</v>
      </c>
      <c r="F210">
        <v>-18794</v>
      </c>
      <c r="G210">
        <v>0</v>
      </c>
    </row>
    <row r="211" spans="1:7" hidden="1" x14ac:dyDescent="0.25">
      <c r="A211" t="s">
        <v>463</v>
      </c>
      <c r="B211" t="s">
        <v>115</v>
      </c>
      <c r="C211">
        <v>-6</v>
      </c>
      <c r="D211">
        <v>1</v>
      </c>
      <c r="E211">
        <v>150</v>
      </c>
      <c r="F211">
        <v>14171</v>
      </c>
      <c r="G211">
        <v>0</v>
      </c>
    </row>
    <row r="212" spans="1:7" hidden="1" x14ac:dyDescent="0.25">
      <c r="A212" t="s">
        <v>454</v>
      </c>
      <c r="B212" t="s">
        <v>118</v>
      </c>
      <c r="C212">
        <v>-7374</v>
      </c>
      <c r="D212">
        <v>-10374</v>
      </c>
      <c r="E212">
        <v>7533</v>
      </c>
      <c r="F212">
        <v>5410</v>
      </c>
      <c r="G212">
        <v>-1161</v>
      </c>
    </row>
    <row r="213" spans="1:7" hidden="1" x14ac:dyDescent="0.25">
      <c r="A213" t="s">
        <v>455</v>
      </c>
      <c r="B213" t="s">
        <v>118</v>
      </c>
      <c r="C213">
        <v>-4361</v>
      </c>
      <c r="D213">
        <v>-1277</v>
      </c>
      <c r="E213">
        <v>-2913</v>
      </c>
      <c r="F213">
        <v>633</v>
      </c>
      <c r="G213">
        <v>2766</v>
      </c>
    </row>
    <row r="214" spans="1:7" hidden="1" x14ac:dyDescent="0.25">
      <c r="A214" t="s">
        <v>456</v>
      </c>
      <c r="B214" t="s">
        <v>118</v>
      </c>
      <c r="C214">
        <v>-2799</v>
      </c>
      <c r="D214">
        <v>1022</v>
      </c>
      <c r="E214">
        <v>-168</v>
      </c>
      <c r="F214">
        <v>4531</v>
      </c>
      <c r="G214">
        <v>-3235</v>
      </c>
    </row>
    <row r="215" spans="1:7" hidden="1" x14ac:dyDescent="0.25">
      <c r="A215" t="s">
        <v>457</v>
      </c>
      <c r="B215" t="s">
        <v>118</v>
      </c>
      <c r="C215">
        <v>-2819</v>
      </c>
      <c r="D215">
        <v>-2173</v>
      </c>
      <c r="E215">
        <v>2821</v>
      </c>
      <c r="F215">
        <v>-1103</v>
      </c>
      <c r="G215">
        <v>-578</v>
      </c>
    </row>
    <row r="216" spans="1:7" hidden="1" x14ac:dyDescent="0.25">
      <c r="A216" t="s">
        <v>458</v>
      </c>
      <c r="B216" t="s">
        <v>118</v>
      </c>
      <c r="C216">
        <v>-3788</v>
      </c>
      <c r="D216">
        <v>-2357</v>
      </c>
      <c r="E216">
        <v>-6630</v>
      </c>
      <c r="F216">
        <v>5440</v>
      </c>
      <c r="G216">
        <v>74</v>
      </c>
    </row>
    <row r="217" spans="1:7" hidden="1" x14ac:dyDescent="0.25">
      <c r="A217" t="s">
        <v>459</v>
      </c>
      <c r="B217" t="s">
        <v>118</v>
      </c>
      <c r="C217">
        <v>-4411</v>
      </c>
      <c r="D217">
        <v>-5599</v>
      </c>
      <c r="E217">
        <v>-7326</v>
      </c>
      <c r="F217">
        <v>4458</v>
      </c>
      <c r="G217">
        <v>11444</v>
      </c>
    </row>
    <row r="218" spans="1:7" hidden="1" x14ac:dyDescent="0.25">
      <c r="A218" t="s">
        <v>460</v>
      </c>
      <c r="B218" t="s">
        <v>118</v>
      </c>
      <c r="C218">
        <v>-3740</v>
      </c>
      <c r="D218">
        <v>-2064</v>
      </c>
      <c r="E218">
        <v>9447</v>
      </c>
      <c r="F218">
        <v>-6092</v>
      </c>
      <c r="G218">
        <v>41130</v>
      </c>
    </row>
    <row r="219" spans="1:7" hidden="1" x14ac:dyDescent="0.25">
      <c r="A219" t="s">
        <v>461</v>
      </c>
      <c r="B219" t="s">
        <v>118</v>
      </c>
      <c r="C219">
        <v>-6027</v>
      </c>
      <c r="D219">
        <v>-14692</v>
      </c>
      <c r="E219">
        <v>2892</v>
      </c>
      <c r="F219">
        <v>8387</v>
      </c>
      <c r="G219">
        <v>32148</v>
      </c>
    </row>
    <row r="220" spans="1:7" hidden="1" x14ac:dyDescent="0.25">
      <c r="A220" t="s">
        <v>462</v>
      </c>
      <c r="B220" t="s">
        <v>118</v>
      </c>
      <c r="C220">
        <v>-4326</v>
      </c>
      <c r="D220">
        <v>-1041</v>
      </c>
      <c r="E220">
        <v>-4035</v>
      </c>
      <c r="F220">
        <v>14171</v>
      </c>
      <c r="G220">
        <v>41117</v>
      </c>
    </row>
    <row r="221" spans="1:7" hidden="1" x14ac:dyDescent="0.25">
      <c r="A221" t="s">
        <v>463</v>
      </c>
      <c r="B221" t="s">
        <v>118</v>
      </c>
      <c r="C221">
        <v>-2394</v>
      </c>
      <c r="D221">
        <v>-6299</v>
      </c>
      <c r="E221">
        <v>5209</v>
      </c>
      <c r="F221">
        <v>-162</v>
      </c>
      <c r="G221">
        <v>42890</v>
      </c>
    </row>
    <row r="222" spans="1:7" hidden="1" x14ac:dyDescent="0.25">
      <c r="A222" t="s">
        <v>454</v>
      </c>
      <c r="B222" t="s">
        <v>125</v>
      </c>
      <c r="C222">
        <v>-267</v>
      </c>
      <c r="D222">
        <v>1552</v>
      </c>
      <c r="E222">
        <v>265</v>
      </c>
      <c r="F222">
        <v>-1690</v>
      </c>
      <c r="G222">
        <v>5313</v>
      </c>
    </row>
    <row r="223" spans="1:7" hidden="1" x14ac:dyDescent="0.25">
      <c r="A223" t="s">
        <v>455</v>
      </c>
      <c r="B223" t="s">
        <v>125</v>
      </c>
      <c r="C223">
        <v>6</v>
      </c>
      <c r="D223">
        <v>-1537</v>
      </c>
      <c r="E223">
        <v>-483</v>
      </c>
      <c r="F223">
        <v>3258</v>
      </c>
      <c r="G223">
        <v>-138</v>
      </c>
    </row>
    <row r="224" spans="1:7" hidden="1" x14ac:dyDescent="0.25">
      <c r="A224" t="s">
        <v>456</v>
      </c>
      <c r="B224" t="s">
        <v>125</v>
      </c>
      <c r="C224">
        <v>-339</v>
      </c>
      <c r="D224">
        <v>-1017</v>
      </c>
      <c r="E224">
        <v>-331</v>
      </c>
      <c r="F224">
        <v>2100</v>
      </c>
      <c r="G224">
        <v>2922</v>
      </c>
    </row>
    <row r="225" spans="1:7" hidden="1" x14ac:dyDescent="0.25">
      <c r="A225" t="s">
        <v>457</v>
      </c>
      <c r="B225" t="s">
        <v>125</v>
      </c>
      <c r="C225">
        <v>-160</v>
      </c>
      <c r="D225">
        <v>424</v>
      </c>
      <c r="E225">
        <v>-386</v>
      </c>
      <c r="F225">
        <v>-824</v>
      </c>
      <c r="G225">
        <v>4687</v>
      </c>
    </row>
    <row r="226" spans="1:7" hidden="1" x14ac:dyDescent="0.25">
      <c r="A226" t="s">
        <v>458</v>
      </c>
      <c r="B226" t="s">
        <v>125</v>
      </c>
      <c r="C226">
        <v>38</v>
      </c>
      <c r="D226">
        <v>772</v>
      </c>
      <c r="E226">
        <v>-504</v>
      </c>
      <c r="F226">
        <v>-1236</v>
      </c>
      <c r="G226">
        <v>10399</v>
      </c>
    </row>
    <row r="227" spans="1:7" hidden="1" x14ac:dyDescent="0.25">
      <c r="A227" t="s">
        <v>459</v>
      </c>
      <c r="B227" t="s">
        <v>125</v>
      </c>
      <c r="C227">
        <v>-126</v>
      </c>
      <c r="D227">
        <v>-1118</v>
      </c>
      <c r="E227">
        <v>-742</v>
      </c>
      <c r="F227">
        <v>1066</v>
      </c>
      <c r="G227">
        <v>5964</v>
      </c>
    </row>
    <row r="228" spans="1:7" hidden="1" x14ac:dyDescent="0.25">
      <c r="A228" t="s">
        <v>460</v>
      </c>
      <c r="B228" t="s">
        <v>125</v>
      </c>
      <c r="C228">
        <v>-217</v>
      </c>
      <c r="D228">
        <v>-1515</v>
      </c>
      <c r="E228">
        <v>-218</v>
      </c>
      <c r="F228">
        <v>2635</v>
      </c>
      <c r="G228">
        <v>3793</v>
      </c>
    </row>
    <row r="229" spans="1:7" hidden="1" x14ac:dyDescent="0.25">
      <c r="A229" t="s">
        <v>461</v>
      </c>
      <c r="B229" t="s">
        <v>125</v>
      </c>
      <c r="C229">
        <v>-171</v>
      </c>
      <c r="D229">
        <v>488</v>
      </c>
      <c r="E229">
        <v>-299</v>
      </c>
      <c r="F229">
        <v>-437</v>
      </c>
      <c r="G229">
        <v>7143</v>
      </c>
    </row>
    <row r="230" spans="1:7" hidden="1" x14ac:dyDescent="0.25">
      <c r="A230" t="s">
        <v>462</v>
      </c>
      <c r="B230" t="s">
        <v>125</v>
      </c>
      <c r="C230">
        <v>-501</v>
      </c>
      <c r="D230">
        <v>672</v>
      </c>
      <c r="E230">
        <v>-393</v>
      </c>
      <c r="F230">
        <v>-2273</v>
      </c>
      <c r="G230">
        <v>8284</v>
      </c>
    </row>
    <row r="231" spans="1:7" hidden="1" x14ac:dyDescent="0.25">
      <c r="A231" t="s">
        <v>463</v>
      </c>
      <c r="B231" t="s">
        <v>125</v>
      </c>
      <c r="C231">
        <v>-76</v>
      </c>
      <c r="D231">
        <v>-656</v>
      </c>
      <c r="E231">
        <v>-763</v>
      </c>
      <c r="F231">
        <v>2198</v>
      </c>
      <c r="G231">
        <v>5994</v>
      </c>
    </row>
    <row r="232" spans="1:7" hidden="1" x14ac:dyDescent="0.25">
      <c r="A232" t="s">
        <v>454</v>
      </c>
      <c r="B232" t="s">
        <v>132</v>
      </c>
      <c r="C232">
        <v>-463</v>
      </c>
      <c r="D232">
        <v>998</v>
      </c>
      <c r="E232">
        <v>1568</v>
      </c>
      <c r="F232">
        <v>-1875</v>
      </c>
      <c r="G232">
        <v>801</v>
      </c>
    </row>
    <row r="233" spans="1:7" hidden="1" x14ac:dyDescent="0.25">
      <c r="A233" t="s">
        <v>455</v>
      </c>
      <c r="B233" t="s">
        <v>132</v>
      </c>
      <c r="C233">
        <v>-386</v>
      </c>
      <c r="D233">
        <v>-3775</v>
      </c>
      <c r="E233">
        <v>2520</v>
      </c>
      <c r="F233">
        <v>1800</v>
      </c>
      <c r="G233">
        <v>1027</v>
      </c>
    </row>
    <row r="234" spans="1:7" hidden="1" x14ac:dyDescent="0.25">
      <c r="A234" t="s">
        <v>456</v>
      </c>
      <c r="B234" t="s">
        <v>132</v>
      </c>
      <c r="C234">
        <v>-532</v>
      </c>
      <c r="D234">
        <v>-2464</v>
      </c>
      <c r="E234">
        <v>-5821</v>
      </c>
      <c r="F234">
        <v>917</v>
      </c>
      <c r="G234">
        <v>1704</v>
      </c>
    </row>
    <row r="235" spans="1:7" hidden="1" x14ac:dyDescent="0.25">
      <c r="A235" t="s">
        <v>457</v>
      </c>
      <c r="B235" t="s">
        <v>132</v>
      </c>
      <c r="C235">
        <v>-849</v>
      </c>
      <c r="D235">
        <v>-2582</v>
      </c>
      <c r="E235">
        <v>5279</v>
      </c>
      <c r="F235">
        <v>-342</v>
      </c>
      <c r="G235">
        <v>3021</v>
      </c>
    </row>
    <row r="236" spans="1:7" hidden="1" x14ac:dyDescent="0.25">
      <c r="A236" t="s">
        <v>458</v>
      </c>
      <c r="B236" t="s">
        <v>132</v>
      </c>
      <c r="C236">
        <v>-1096</v>
      </c>
      <c r="D236">
        <v>-4837</v>
      </c>
      <c r="E236">
        <v>14145</v>
      </c>
      <c r="F236">
        <v>-1493</v>
      </c>
      <c r="G236">
        <v>7558</v>
      </c>
    </row>
    <row r="237" spans="1:7" hidden="1" x14ac:dyDescent="0.25">
      <c r="A237" t="s">
        <v>459</v>
      </c>
      <c r="B237" t="s">
        <v>132</v>
      </c>
      <c r="C237">
        <v>-933</v>
      </c>
      <c r="D237">
        <v>-6784</v>
      </c>
      <c r="E237">
        <v>4866</v>
      </c>
      <c r="F237">
        <v>-1748</v>
      </c>
      <c r="G237">
        <v>11010</v>
      </c>
    </row>
    <row r="238" spans="1:7" hidden="1" x14ac:dyDescent="0.25">
      <c r="A238" t="s">
        <v>460</v>
      </c>
      <c r="B238" t="s">
        <v>132</v>
      </c>
      <c r="C238">
        <v>-1293</v>
      </c>
      <c r="D238">
        <v>-6480</v>
      </c>
      <c r="E238">
        <v>2588</v>
      </c>
      <c r="F238">
        <v>1260</v>
      </c>
      <c r="G238">
        <v>9415</v>
      </c>
    </row>
    <row r="239" spans="1:7" hidden="1" x14ac:dyDescent="0.25">
      <c r="A239" t="s">
        <v>461</v>
      </c>
      <c r="B239" t="s">
        <v>132</v>
      </c>
      <c r="C239">
        <v>-843</v>
      </c>
      <c r="D239">
        <v>-8346</v>
      </c>
      <c r="E239">
        <v>198</v>
      </c>
      <c r="F239">
        <v>-1808</v>
      </c>
      <c r="G239">
        <v>13341</v>
      </c>
    </row>
    <row r="240" spans="1:7" hidden="1" x14ac:dyDescent="0.25">
      <c r="A240" t="s">
        <v>462</v>
      </c>
      <c r="B240" t="s">
        <v>132</v>
      </c>
      <c r="C240">
        <v>-679</v>
      </c>
      <c r="D240">
        <v>4444</v>
      </c>
      <c r="E240">
        <v>8327</v>
      </c>
      <c r="F240">
        <v>-2764</v>
      </c>
      <c r="G240">
        <v>13709</v>
      </c>
    </row>
    <row r="241" spans="1:7" hidden="1" x14ac:dyDescent="0.25">
      <c r="A241" t="s">
        <v>463</v>
      </c>
      <c r="B241" t="s">
        <v>132</v>
      </c>
      <c r="C241">
        <v>-808</v>
      </c>
      <c r="D241">
        <v>-694</v>
      </c>
      <c r="E241">
        <v>-926</v>
      </c>
      <c r="F241">
        <v>2376</v>
      </c>
      <c r="G241">
        <v>2223</v>
      </c>
    </row>
    <row r="242" spans="1:7" hidden="1" x14ac:dyDescent="0.25">
      <c r="A242" t="s">
        <v>454</v>
      </c>
      <c r="B242" t="s">
        <v>139</v>
      </c>
      <c r="C242">
        <v>-520</v>
      </c>
      <c r="D242">
        <v>-561</v>
      </c>
      <c r="E242">
        <v>-3891</v>
      </c>
      <c r="F242">
        <v>485</v>
      </c>
      <c r="G242">
        <v>12100</v>
      </c>
    </row>
    <row r="243" spans="1:7" hidden="1" x14ac:dyDescent="0.25">
      <c r="A243" t="s">
        <v>455</v>
      </c>
      <c r="B243" t="s">
        <v>139</v>
      </c>
      <c r="C243">
        <v>-191</v>
      </c>
      <c r="D243">
        <v>464</v>
      </c>
      <c r="E243">
        <v>884</v>
      </c>
      <c r="F243">
        <v>3942</v>
      </c>
      <c r="G243">
        <v>7702</v>
      </c>
    </row>
    <row r="244" spans="1:7" hidden="1" x14ac:dyDescent="0.25">
      <c r="A244" t="s">
        <v>456</v>
      </c>
      <c r="B244" t="s">
        <v>139</v>
      </c>
      <c r="C244">
        <v>-511</v>
      </c>
      <c r="D244">
        <v>-3366</v>
      </c>
      <c r="E244">
        <v>-395</v>
      </c>
      <c r="F244">
        <v>3331</v>
      </c>
      <c r="G244">
        <v>7861</v>
      </c>
    </row>
    <row r="245" spans="1:7" hidden="1" x14ac:dyDescent="0.25">
      <c r="A245" t="s">
        <v>457</v>
      </c>
      <c r="B245" t="s">
        <v>139</v>
      </c>
      <c r="C245">
        <v>-357</v>
      </c>
      <c r="D245">
        <v>475</v>
      </c>
      <c r="E245">
        <v>-891</v>
      </c>
      <c r="F245">
        <v>129</v>
      </c>
      <c r="G245">
        <v>10337</v>
      </c>
    </row>
    <row r="246" spans="1:7" hidden="1" x14ac:dyDescent="0.25">
      <c r="A246" t="s">
        <v>458</v>
      </c>
      <c r="B246" t="s">
        <v>139</v>
      </c>
      <c r="C246">
        <v>-544</v>
      </c>
      <c r="D246">
        <v>2028</v>
      </c>
      <c r="E246">
        <v>-4231</v>
      </c>
      <c r="F246">
        <v>1637</v>
      </c>
      <c r="G246">
        <v>10114</v>
      </c>
    </row>
    <row r="247" spans="1:7" hidden="1" x14ac:dyDescent="0.25">
      <c r="A247" t="s">
        <v>459</v>
      </c>
      <c r="B247" t="s">
        <v>139</v>
      </c>
      <c r="C247">
        <v>-275</v>
      </c>
      <c r="D247">
        <v>-447</v>
      </c>
      <c r="E247">
        <v>-5437</v>
      </c>
      <c r="F247">
        <v>4235</v>
      </c>
      <c r="G247">
        <v>8035</v>
      </c>
    </row>
    <row r="248" spans="1:7" hidden="1" x14ac:dyDescent="0.25">
      <c r="A248" t="s">
        <v>460</v>
      </c>
      <c r="B248" t="s">
        <v>139</v>
      </c>
      <c r="C248">
        <v>-377</v>
      </c>
      <c r="D248">
        <v>1322</v>
      </c>
      <c r="E248">
        <v>-1311</v>
      </c>
      <c r="F248">
        <v>2810</v>
      </c>
      <c r="G248">
        <v>9375</v>
      </c>
    </row>
    <row r="249" spans="1:7" hidden="1" x14ac:dyDescent="0.25">
      <c r="A249" t="s">
        <v>461</v>
      </c>
      <c r="B249" t="s">
        <v>139</v>
      </c>
      <c r="C249">
        <v>-261</v>
      </c>
      <c r="D249">
        <v>570</v>
      </c>
      <c r="E249">
        <v>-1382</v>
      </c>
      <c r="F249">
        <v>145</v>
      </c>
      <c r="G249">
        <v>13019</v>
      </c>
    </row>
    <row r="250" spans="1:7" hidden="1" x14ac:dyDescent="0.25">
      <c r="A250" t="s">
        <v>462</v>
      </c>
      <c r="B250" t="s">
        <v>139</v>
      </c>
      <c r="C250">
        <v>-477</v>
      </c>
      <c r="D250">
        <v>-1343</v>
      </c>
      <c r="E250">
        <v>316</v>
      </c>
      <c r="F250">
        <v>1310</v>
      </c>
      <c r="G250">
        <v>13588</v>
      </c>
    </row>
    <row r="251" spans="1:7" hidden="1" x14ac:dyDescent="0.25">
      <c r="A251" t="s">
        <v>463</v>
      </c>
      <c r="B251" t="s">
        <v>139</v>
      </c>
      <c r="C251">
        <v>-638</v>
      </c>
      <c r="D251">
        <v>-73</v>
      </c>
      <c r="E251">
        <v>-3582</v>
      </c>
      <c r="F251">
        <v>4055</v>
      </c>
      <c r="G251">
        <v>9833</v>
      </c>
    </row>
    <row r="252" spans="1:7" hidden="1" x14ac:dyDescent="0.25">
      <c r="A252" t="s">
        <v>454</v>
      </c>
      <c r="B252" t="s">
        <v>143</v>
      </c>
      <c r="C252">
        <v>-40</v>
      </c>
      <c r="D252">
        <v>2653</v>
      </c>
      <c r="E252">
        <v>12</v>
      </c>
      <c r="F252">
        <v>-16</v>
      </c>
      <c r="G252">
        <v>5697</v>
      </c>
    </row>
    <row r="253" spans="1:7" hidden="1" x14ac:dyDescent="0.25">
      <c r="A253" t="s">
        <v>455</v>
      </c>
      <c r="B253" t="s">
        <v>143</v>
      </c>
      <c r="C253">
        <v>-76</v>
      </c>
      <c r="D253">
        <v>-1108</v>
      </c>
      <c r="E253">
        <v>-1230</v>
      </c>
      <c r="F253">
        <v>988</v>
      </c>
      <c r="G253">
        <v>4080</v>
      </c>
    </row>
    <row r="254" spans="1:7" hidden="1" x14ac:dyDescent="0.25">
      <c r="A254" t="s">
        <v>456</v>
      </c>
      <c r="B254" t="s">
        <v>143</v>
      </c>
      <c r="C254">
        <v>-65</v>
      </c>
      <c r="D254">
        <v>-975</v>
      </c>
      <c r="E254">
        <v>-117</v>
      </c>
      <c r="F254">
        <v>1839</v>
      </c>
      <c r="G254">
        <v>3904</v>
      </c>
    </row>
    <row r="255" spans="1:7" hidden="1" x14ac:dyDescent="0.25">
      <c r="A255" t="s">
        <v>457</v>
      </c>
      <c r="B255" t="s">
        <v>143</v>
      </c>
      <c r="C255">
        <v>-92</v>
      </c>
      <c r="D255">
        <v>2156</v>
      </c>
      <c r="E255">
        <v>-2350</v>
      </c>
      <c r="F255">
        <v>-881</v>
      </c>
      <c r="G255">
        <v>6597</v>
      </c>
    </row>
    <row r="256" spans="1:7" hidden="1" x14ac:dyDescent="0.25">
      <c r="A256" t="s">
        <v>458</v>
      </c>
      <c r="B256" t="s">
        <v>143</v>
      </c>
      <c r="C256">
        <v>-111</v>
      </c>
      <c r="D256">
        <v>1428</v>
      </c>
      <c r="E256">
        <v>153</v>
      </c>
      <c r="F256">
        <v>-355</v>
      </c>
      <c r="G256">
        <v>5554</v>
      </c>
    </row>
    <row r="257" spans="1:7" hidden="1" x14ac:dyDescent="0.25">
      <c r="A257" t="s">
        <v>459</v>
      </c>
      <c r="B257" t="s">
        <v>143</v>
      </c>
      <c r="C257">
        <v>-135</v>
      </c>
      <c r="D257">
        <v>-2325</v>
      </c>
      <c r="E257">
        <v>-61</v>
      </c>
      <c r="F257">
        <v>2490</v>
      </c>
      <c r="G257">
        <v>4314</v>
      </c>
    </row>
    <row r="258" spans="1:7" hidden="1" x14ac:dyDescent="0.25">
      <c r="A258" t="s">
        <v>460</v>
      </c>
      <c r="B258" t="s">
        <v>143</v>
      </c>
      <c r="C258">
        <v>-219</v>
      </c>
      <c r="D258">
        <v>-1715</v>
      </c>
      <c r="E258">
        <v>50</v>
      </c>
      <c r="F258">
        <v>1155</v>
      </c>
      <c r="G258">
        <v>5166</v>
      </c>
    </row>
    <row r="259" spans="1:7" hidden="1" x14ac:dyDescent="0.25">
      <c r="A259" t="s">
        <v>461</v>
      </c>
      <c r="B259" t="s">
        <v>143</v>
      </c>
      <c r="C259">
        <v>-68</v>
      </c>
      <c r="D259">
        <v>744</v>
      </c>
      <c r="E259">
        <v>-2189</v>
      </c>
      <c r="F259">
        <v>1089</v>
      </c>
      <c r="G259">
        <v>3906</v>
      </c>
    </row>
    <row r="260" spans="1:7" hidden="1" x14ac:dyDescent="0.25">
      <c r="A260" t="s">
        <v>462</v>
      </c>
      <c r="B260" t="s">
        <v>143</v>
      </c>
      <c r="C260">
        <v>-69</v>
      </c>
      <c r="D260">
        <v>-1416</v>
      </c>
      <c r="E260">
        <v>-145</v>
      </c>
      <c r="F260">
        <v>1874</v>
      </c>
      <c r="G260">
        <v>3490</v>
      </c>
    </row>
    <row r="261" spans="1:7" hidden="1" x14ac:dyDescent="0.25">
      <c r="A261" t="s">
        <v>463</v>
      </c>
      <c r="B261" t="s">
        <v>143</v>
      </c>
      <c r="C261">
        <v>-94</v>
      </c>
      <c r="D261">
        <v>103</v>
      </c>
      <c r="E261">
        <v>-88</v>
      </c>
      <c r="F261">
        <v>128</v>
      </c>
      <c r="G261">
        <v>4020</v>
      </c>
    </row>
    <row r="262" spans="1:7" hidden="1" x14ac:dyDescent="0.25">
      <c r="A262" t="s">
        <v>454</v>
      </c>
      <c r="B262" t="s">
        <v>147</v>
      </c>
      <c r="C262">
        <v>-3590</v>
      </c>
      <c r="D262">
        <v>-1470</v>
      </c>
      <c r="E262">
        <v>3376</v>
      </c>
      <c r="F262">
        <v>1076</v>
      </c>
      <c r="G262">
        <v>12</v>
      </c>
    </row>
    <row r="263" spans="1:7" hidden="1" x14ac:dyDescent="0.25">
      <c r="A263" t="s">
        <v>455</v>
      </c>
      <c r="B263" t="s">
        <v>147</v>
      </c>
      <c r="C263">
        <v>-1817</v>
      </c>
      <c r="D263">
        <v>-1729</v>
      </c>
      <c r="E263">
        <v>4291</v>
      </c>
      <c r="F263">
        <v>-2652</v>
      </c>
      <c r="G263">
        <v>-117</v>
      </c>
    </row>
    <row r="264" spans="1:7" hidden="1" x14ac:dyDescent="0.25">
      <c r="A264" t="s">
        <v>456</v>
      </c>
      <c r="B264" t="s">
        <v>147</v>
      </c>
      <c r="C264">
        <v>-79</v>
      </c>
      <c r="D264">
        <v>67</v>
      </c>
      <c r="E264">
        <v>-255</v>
      </c>
      <c r="F264">
        <v>408</v>
      </c>
      <c r="G264">
        <v>-944</v>
      </c>
    </row>
    <row r="265" spans="1:7" hidden="1" x14ac:dyDescent="0.25">
      <c r="A265" t="s">
        <v>457</v>
      </c>
      <c r="B265" t="s">
        <v>147</v>
      </c>
      <c r="C265">
        <v>-49</v>
      </c>
      <c r="D265">
        <v>206</v>
      </c>
      <c r="E265">
        <v>-130</v>
      </c>
      <c r="F265">
        <v>17</v>
      </c>
      <c r="G265">
        <v>-477</v>
      </c>
    </row>
    <row r="266" spans="1:7" hidden="1" x14ac:dyDescent="0.25">
      <c r="A266" t="s">
        <v>458</v>
      </c>
      <c r="B266" t="s">
        <v>147</v>
      </c>
      <c r="C266">
        <v>-4643</v>
      </c>
      <c r="D266">
        <v>-4817</v>
      </c>
      <c r="E266">
        <v>-1769</v>
      </c>
      <c r="F266">
        <v>6338</v>
      </c>
      <c r="G266">
        <v>-2113</v>
      </c>
    </row>
    <row r="267" spans="1:7" hidden="1" x14ac:dyDescent="0.25">
      <c r="A267" t="s">
        <v>459</v>
      </c>
      <c r="B267" t="s">
        <v>147</v>
      </c>
      <c r="C267">
        <v>-56</v>
      </c>
      <c r="D267">
        <v>-142</v>
      </c>
      <c r="E267">
        <v>589</v>
      </c>
      <c r="F267">
        <v>-1405</v>
      </c>
      <c r="G267">
        <v>3040</v>
      </c>
    </row>
    <row r="268" spans="1:7" hidden="1" x14ac:dyDescent="0.25">
      <c r="A268" t="s">
        <v>460</v>
      </c>
      <c r="B268" t="s">
        <v>147</v>
      </c>
      <c r="C268">
        <v>-44</v>
      </c>
      <c r="D268">
        <v>644</v>
      </c>
      <c r="E268">
        <v>-774</v>
      </c>
      <c r="F268">
        <v>188</v>
      </c>
      <c r="G268">
        <v>1090</v>
      </c>
    </row>
    <row r="269" spans="1:7" hidden="1" x14ac:dyDescent="0.25">
      <c r="A269" t="s">
        <v>461</v>
      </c>
      <c r="B269" t="s">
        <v>147</v>
      </c>
      <c r="C269">
        <v>-7</v>
      </c>
      <c r="D269">
        <v>-566</v>
      </c>
      <c r="E269">
        <v>4058</v>
      </c>
      <c r="F269">
        <v>-2376</v>
      </c>
      <c r="G269">
        <v>3465</v>
      </c>
    </row>
    <row r="270" spans="1:7" hidden="1" x14ac:dyDescent="0.25">
      <c r="A270" t="s">
        <v>462</v>
      </c>
      <c r="B270" t="s">
        <v>147</v>
      </c>
      <c r="C270">
        <v>-54</v>
      </c>
      <c r="D270">
        <v>-3632</v>
      </c>
      <c r="E270">
        <v>1988</v>
      </c>
      <c r="F270">
        <v>1834</v>
      </c>
      <c r="G270">
        <v>4746</v>
      </c>
    </row>
    <row r="271" spans="1:7" hidden="1" x14ac:dyDescent="0.25">
      <c r="A271" t="s">
        <v>463</v>
      </c>
      <c r="B271" t="s">
        <v>147</v>
      </c>
      <c r="C271">
        <v>-6</v>
      </c>
      <c r="D271">
        <v>-92</v>
      </c>
      <c r="E271">
        <v>2125</v>
      </c>
      <c r="F271">
        <v>-1683</v>
      </c>
      <c r="G271">
        <v>2374</v>
      </c>
    </row>
    <row r="272" spans="1:7" hidden="1" x14ac:dyDescent="0.25">
      <c r="A272" t="s">
        <v>454</v>
      </c>
      <c r="B272" t="s">
        <v>153</v>
      </c>
      <c r="C272">
        <v>84</v>
      </c>
      <c r="D272">
        <v>-253</v>
      </c>
      <c r="E272">
        <v>2100</v>
      </c>
      <c r="F272">
        <v>1167</v>
      </c>
      <c r="G272">
        <v>1189</v>
      </c>
    </row>
    <row r="273" spans="1:7" hidden="1" x14ac:dyDescent="0.25">
      <c r="A273" t="s">
        <v>455</v>
      </c>
      <c r="B273" t="s">
        <v>153</v>
      </c>
      <c r="C273">
        <v>-170</v>
      </c>
      <c r="D273">
        <v>99</v>
      </c>
      <c r="E273">
        <v>-42</v>
      </c>
      <c r="F273">
        <v>-1147</v>
      </c>
      <c r="G273">
        <v>3331</v>
      </c>
    </row>
    <row r="274" spans="1:7" hidden="1" x14ac:dyDescent="0.25">
      <c r="A274" t="s">
        <v>456</v>
      </c>
      <c r="B274" t="s">
        <v>153</v>
      </c>
      <c r="C274">
        <v>-128</v>
      </c>
      <c r="D274">
        <v>-3698</v>
      </c>
      <c r="E274">
        <v>5017</v>
      </c>
      <c r="F274">
        <v>-659</v>
      </c>
      <c r="G274">
        <v>3279</v>
      </c>
    </row>
    <row r="275" spans="1:7" hidden="1" x14ac:dyDescent="0.25">
      <c r="A275" t="s">
        <v>457</v>
      </c>
      <c r="B275" t="s">
        <v>153</v>
      </c>
      <c r="C275">
        <v>-310</v>
      </c>
      <c r="D275">
        <v>-6978</v>
      </c>
      <c r="E275">
        <v>624</v>
      </c>
      <c r="F275">
        <v>4074</v>
      </c>
      <c r="G275">
        <v>-696</v>
      </c>
    </row>
    <row r="276" spans="1:7" hidden="1" x14ac:dyDescent="0.25">
      <c r="A276" t="s">
        <v>458</v>
      </c>
      <c r="B276" t="s">
        <v>153</v>
      </c>
      <c r="C276">
        <v>-1619</v>
      </c>
      <c r="D276">
        <v>-1698</v>
      </c>
      <c r="E276">
        <v>-6238</v>
      </c>
      <c r="F276">
        <v>5932</v>
      </c>
      <c r="G276">
        <v>2359</v>
      </c>
    </row>
    <row r="277" spans="1:7" hidden="1" x14ac:dyDescent="0.25">
      <c r="A277" t="s">
        <v>459</v>
      </c>
      <c r="B277" t="s">
        <v>153</v>
      </c>
      <c r="C277">
        <v>-885</v>
      </c>
      <c r="D277">
        <v>2663</v>
      </c>
      <c r="E277">
        <v>478</v>
      </c>
      <c r="F277">
        <v>1027</v>
      </c>
      <c r="G277">
        <v>5838</v>
      </c>
    </row>
    <row r="278" spans="1:7" hidden="1" x14ac:dyDescent="0.25">
      <c r="A278" t="s">
        <v>460</v>
      </c>
      <c r="B278" t="s">
        <v>153</v>
      </c>
      <c r="C278">
        <v>-1245</v>
      </c>
      <c r="D278">
        <v>-1832</v>
      </c>
      <c r="E278">
        <v>-2875</v>
      </c>
      <c r="F278">
        <v>4347</v>
      </c>
      <c r="G278">
        <v>2218</v>
      </c>
    </row>
    <row r="279" spans="1:7" hidden="1" x14ac:dyDescent="0.25">
      <c r="A279" t="s">
        <v>461</v>
      </c>
      <c r="B279" t="s">
        <v>153</v>
      </c>
      <c r="C279">
        <v>-662</v>
      </c>
      <c r="D279">
        <v>2469</v>
      </c>
      <c r="E279">
        <v>29</v>
      </c>
      <c r="F279">
        <v>-3382</v>
      </c>
      <c r="G279">
        <v>10641</v>
      </c>
    </row>
    <row r="280" spans="1:7" hidden="1" x14ac:dyDescent="0.25">
      <c r="A280" t="s">
        <v>462</v>
      </c>
      <c r="B280" t="s">
        <v>153</v>
      </c>
      <c r="C280">
        <v>-1301</v>
      </c>
      <c r="D280">
        <v>-2588</v>
      </c>
      <c r="E280">
        <v>6580</v>
      </c>
      <c r="F280">
        <v>-2262</v>
      </c>
      <c r="G280">
        <v>9840</v>
      </c>
    </row>
    <row r="281" spans="1:7" hidden="1" x14ac:dyDescent="0.25">
      <c r="A281" t="s">
        <v>463</v>
      </c>
      <c r="B281" t="s">
        <v>153</v>
      </c>
      <c r="C281">
        <v>-1322</v>
      </c>
      <c r="D281">
        <v>225</v>
      </c>
      <c r="E281">
        <v>-3271</v>
      </c>
      <c r="F281">
        <v>1642</v>
      </c>
      <c r="G281">
        <v>3707</v>
      </c>
    </row>
    <row r="282" spans="1:7" hidden="1" x14ac:dyDescent="0.25">
      <c r="A282" t="s">
        <v>454</v>
      </c>
      <c r="B282" t="s">
        <v>159</v>
      </c>
      <c r="C282">
        <v>-813</v>
      </c>
      <c r="D282">
        <v>-116</v>
      </c>
      <c r="E282">
        <v>2052</v>
      </c>
      <c r="F282">
        <v>1697</v>
      </c>
      <c r="G282">
        <v>1988</v>
      </c>
    </row>
    <row r="283" spans="1:7" hidden="1" x14ac:dyDescent="0.25">
      <c r="A283" t="s">
        <v>455</v>
      </c>
      <c r="B283" t="s">
        <v>159</v>
      </c>
      <c r="C283">
        <v>-108</v>
      </c>
      <c r="D283">
        <v>-5907</v>
      </c>
      <c r="E283">
        <v>-797</v>
      </c>
      <c r="F283">
        <v>332</v>
      </c>
      <c r="G283">
        <v>4622</v>
      </c>
    </row>
    <row r="284" spans="1:7" hidden="1" x14ac:dyDescent="0.25">
      <c r="A284" t="s">
        <v>456</v>
      </c>
      <c r="B284" t="s">
        <v>159</v>
      </c>
      <c r="C284">
        <v>-395</v>
      </c>
      <c r="D284">
        <v>-2985</v>
      </c>
      <c r="E284">
        <v>3544</v>
      </c>
      <c r="F284">
        <v>6520</v>
      </c>
      <c r="G284">
        <v>-1613</v>
      </c>
    </row>
    <row r="285" spans="1:7" hidden="1" x14ac:dyDescent="0.25">
      <c r="A285" t="s">
        <v>457</v>
      </c>
      <c r="B285" t="s">
        <v>159</v>
      </c>
      <c r="C285">
        <v>-158</v>
      </c>
      <c r="D285">
        <v>178</v>
      </c>
      <c r="E285">
        <v>-68</v>
      </c>
      <c r="F285">
        <v>-2678</v>
      </c>
      <c r="G285">
        <v>6171</v>
      </c>
    </row>
    <row r="286" spans="1:7" hidden="1" x14ac:dyDescent="0.25">
      <c r="A286" t="s">
        <v>458</v>
      </c>
      <c r="B286" t="s">
        <v>159</v>
      </c>
      <c r="C286">
        <v>-662</v>
      </c>
      <c r="D286">
        <v>4199</v>
      </c>
      <c r="E286">
        <v>-849</v>
      </c>
      <c r="F286">
        <v>730</v>
      </c>
      <c r="G286">
        <v>455</v>
      </c>
    </row>
    <row r="287" spans="1:7" hidden="1" x14ac:dyDescent="0.25">
      <c r="A287" t="s">
        <v>459</v>
      </c>
      <c r="B287" t="s">
        <v>159</v>
      </c>
      <c r="C287">
        <v>-92</v>
      </c>
      <c r="D287">
        <v>2324</v>
      </c>
      <c r="E287">
        <v>-3910</v>
      </c>
      <c r="F287">
        <v>3870</v>
      </c>
      <c r="G287">
        <v>-1999</v>
      </c>
    </row>
    <row r="288" spans="1:7" hidden="1" x14ac:dyDescent="0.25">
      <c r="A288" t="s">
        <v>460</v>
      </c>
      <c r="B288" t="s">
        <v>159</v>
      </c>
      <c r="C288">
        <v>-715</v>
      </c>
      <c r="D288">
        <v>-1625</v>
      </c>
      <c r="E288">
        <v>530</v>
      </c>
      <c r="F288">
        <v>-334</v>
      </c>
      <c r="G288">
        <v>1950</v>
      </c>
    </row>
    <row r="289" spans="1:7" hidden="1" x14ac:dyDescent="0.25">
      <c r="A289" t="s">
        <v>461</v>
      </c>
      <c r="B289" t="s">
        <v>159</v>
      </c>
      <c r="C289">
        <v>-165</v>
      </c>
      <c r="D289">
        <v>-1862</v>
      </c>
      <c r="E289">
        <v>2193</v>
      </c>
      <c r="F289">
        <v>156</v>
      </c>
      <c r="G289">
        <v>3184</v>
      </c>
    </row>
    <row r="290" spans="1:7" hidden="1" x14ac:dyDescent="0.25">
      <c r="A290" t="s">
        <v>462</v>
      </c>
      <c r="B290" t="s">
        <v>159</v>
      </c>
      <c r="C290">
        <v>-580</v>
      </c>
      <c r="D290">
        <v>-2261</v>
      </c>
      <c r="E290">
        <v>-3710</v>
      </c>
      <c r="F290">
        <v>5796</v>
      </c>
      <c r="G290">
        <v>4788</v>
      </c>
    </row>
    <row r="291" spans="1:7" hidden="1" x14ac:dyDescent="0.25">
      <c r="A291" t="s">
        <v>463</v>
      </c>
      <c r="B291" t="s">
        <v>159</v>
      </c>
      <c r="C291">
        <v>48</v>
      </c>
      <c r="D291">
        <v>421</v>
      </c>
      <c r="E291">
        <v>1442</v>
      </c>
      <c r="F291">
        <v>-3081</v>
      </c>
      <c r="G291">
        <v>6905</v>
      </c>
    </row>
    <row r="292" spans="1:7" hidden="1" x14ac:dyDescent="0.25">
      <c r="A292" t="s">
        <v>454</v>
      </c>
      <c r="B292" t="s">
        <v>166</v>
      </c>
      <c r="C292">
        <v>-936</v>
      </c>
      <c r="D292">
        <v>2232</v>
      </c>
      <c r="E292">
        <v>-5126</v>
      </c>
      <c r="F292">
        <v>3975</v>
      </c>
      <c r="G292">
        <v>4373</v>
      </c>
    </row>
    <row r="293" spans="1:7" hidden="1" x14ac:dyDescent="0.25">
      <c r="A293" t="s">
        <v>455</v>
      </c>
      <c r="B293" t="s">
        <v>166</v>
      </c>
      <c r="C293">
        <v>-1123</v>
      </c>
      <c r="D293">
        <v>-103</v>
      </c>
      <c r="E293">
        <v>-2708</v>
      </c>
      <c r="F293">
        <v>3704</v>
      </c>
      <c r="G293">
        <v>4256</v>
      </c>
    </row>
    <row r="294" spans="1:7" hidden="1" x14ac:dyDescent="0.25">
      <c r="A294" t="s">
        <v>456</v>
      </c>
      <c r="B294" t="s">
        <v>166</v>
      </c>
      <c r="C294">
        <v>-1295</v>
      </c>
      <c r="D294">
        <v>-7117</v>
      </c>
      <c r="E294">
        <v>6834</v>
      </c>
      <c r="F294">
        <v>3268</v>
      </c>
      <c r="G294">
        <v>3974</v>
      </c>
    </row>
    <row r="295" spans="1:7" hidden="1" x14ac:dyDescent="0.25">
      <c r="A295" t="s">
        <v>457</v>
      </c>
      <c r="B295" t="s">
        <v>166</v>
      </c>
      <c r="C295">
        <v>-624</v>
      </c>
      <c r="D295">
        <v>-1559</v>
      </c>
      <c r="E295">
        <v>-168</v>
      </c>
      <c r="F295">
        <v>-1427</v>
      </c>
      <c r="G295">
        <v>8661</v>
      </c>
    </row>
    <row r="296" spans="1:7" hidden="1" x14ac:dyDescent="0.25">
      <c r="A296" t="s">
        <v>458</v>
      </c>
      <c r="B296" t="s">
        <v>166</v>
      </c>
      <c r="C296">
        <v>-1243</v>
      </c>
      <c r="D296">
        <v>6704</v>
      </c>
      <c r="E296">
        <v>-5991</v>
      </c>
      <c r="F296">
        <v>1999</v>
      </c>
      <c r="G296">
        <v>6059</v>
      </c>
    </row>
    <row r="297" spans="1:7" hidden="1" x14ac:dyDescent="0.25">
      <c r="A297" t="s">
        <v>459</v>
      </c>
      <c r="B297" t="s">
        <v>166</v>
      </c>
      <c r="C297">
        <v>-748</v>
      </c>
      <c r="D297">
        <v>531</v>
      </c>
      <c r="E297">
        <v>-4815</v>
      </c>
      <c r="F297">
        <v>2819</v>
      </c>
      <c r="G297">
        <v>4127</v>
      </c>
    </row>
    <row r="298" spans="1:7" hidden="1" x14ac:dyDescent="0.25">
      <c r="A298" t="s">
        <v>460</v>
      </c>
      <c r="B298" t="s">
        <v>166</v>
      </c>
      <c r="C298">
        <v>-711</v>
      </c>
      <c r="D298">
        <v>5</v>
      </c>
      <c r="E298">
        <v>-1627</v>
      </c>
      <c r="F298">
        <v>2035</v>
      </c>
      <c r="G298">
        <v>4180</v>
      </c>
    </row>
    <row r="299" spans="1:7" hidden="1" x14ac:dyDescent="0.25">
      <c r="A299" t="s">
        <v>461</v>
      </c>
      <c r="B299" t="s">
        <v>166</v>
      </c>
      <c r="C299">
        <v>-485</v>
      </c>
      <c r="D299">
        <v>-1443</v>
      </c>
      <c r="E299">
        <v>2660</v>
      </c>
      <c r="F299">
        <v>-1838</v>
      </c>
      <c r="G299">
        <v>8004</v>
      </c>
    </row>
    <row r="300" spans="1:7" hidden="1" x14ac:dyDescent="0.25">
      <c r="A300" t="s">
        <v>462</v>
      </c>
      <c r="B300" t="s">
        <v>166</v>
      </c>
      <c r="C300">
        <v>-890</v>
      </c>
      <c r="D300">
        <v>-5190</v>
      </c>
      <c r="E300">
        <v>2231</v>
      </c>
      <c r="F300">
        <v>2934</v>
      </c>
      <c r="G300">
        <v>2787</v>
      </c>
    </row>
    <row r="301" spans="1:7" hidden="1" x14ac:dyDescent="0.25">
      <c r="A301" t="s">
        <v>463</v>
      </c>
      <c r="B301" t="s">
        <v>166</v>
      </c>
      <c r="C301">
        <v>-600</v>
      </c>
      <c r="D301">
        <v>-823</v>
      </c>
      <c r="E301">
        <v>-281</v>
      </c>
      <c r="F301">
        <v>1588</v>
      </c>
      <c r="G301">
        <v>3770</v>
      </c>
    </row>
    <row r="302" spans="1:7" hidden="1" x14ac:dyDescent="0.25">
      <c r="A302" t="s">
        <v>454</v>
      </c>
      <c r="B302" t="s">
        <v>172</v>
      </c>
      <c r="C302">
        <v>-183</v>
      </c>
      <c r="D302">
        <v>1058</v>
      </c>
      <c r="E302">
        <v>465</v>
      </c>
      <c r="F302">
        <v>-1420</v>
      </c>
      <c r="G302">
        <v>1039</v>
      </c>
    </row>
    <row r="303" spans="1:7" hidden="1" x14ac:dyDescent="0.25">
      <c r="A303" t="s">
        <v>455</v>
      </c>
      <c r="B303" t="s">
        <v>172</v>
      </c>
      <c r="C303">
        <v>33</v>
      </c>
      <c r="D303">
        <v>-353</v>
      </c>
      <c r="E303">
        <v>280</v>
      </c>
      <c r="F303">
        <v>-8</v>
      </c>
      <c r="G303">
        <v>767</v>
      </c>
    </row>
    <row r="304" spans="1:7" hidden="1" x14ac:dyDescent="0.25">
      <c r="A304" t="s">
        <v>456</v>
      </c>
      <c r="B304" t="s">
        <v>172</v>
      </c>
      <c r="C304">
        <v>-73</v>
      </c>
      <c r="D304">
        <v>39</v>
      </c>
      <c r="E304">
        <v>-749</v>
      </c>
      <c r="F304">
        <v>844</v>
      </c>
      <c r="G304">
        <v>-673</v>
      </c>
    </row>
    <row r="305" spans="1:7" hidden="1" x14ac:dyDescent="0.25">
      <c r="A305" t="s">
        <v>457</v>
      </c>
      <c r="B305" t="s">
        <v>172</v>
      </c>
      <c r="C305">
        <v>-30</v>
      </c>
      <c r="D305">
        <v>-135</v>
      </c>
      <c r="E305">
        <v>-325</v>
      </c>
      <c r="F305">
        <v>432</v>
      </c>
      <c r="G305">
        <v>-178</v>
      </c>
    </row>
    <row r="306" spans="1:7" hidden="1" x14ac:dyDescent="0.25">
      <c r="A306" t="s">
        <v>458</v>
      </c>
      <c r="B306" t="s">
        <v>172</v>
      </c>
      <c r="C306">
        <v>-487</v>
      </c>
      <c r="D306">
        <v>235</v>
      </c>
      <c r="E306">
        <v>-56</v>
      </c>
      <c r="F306">
        <v>-875</v>
      </c>
      <c r="G306">
        <v>2345</v>
      </c>
    </row>
    <row r="307" spans="1:7" hidden="1" x14ac:dyDescent="0.25">
      <c r="A307" t="s">
        <v>459</v>
      </c>
      <c r="B307" t="s">
        <v>172</v>
      </c>
      <c r="C307">
        <v>-136</v>
      </c>
      <c r="D307">
        <v>-858</v>
      </c>
      <c r="E307">
        <v>1242</v>
      </c>
      <c r="F307">
        <v>108</v>
      </c>
      <c r="G307">
        <v>992</v>
      </c>
    </row>
    <row r="308" spans="1:7" hidden="1" x14ac:dyDescent="0.25">
      <c r="A308" t="s">
        <v>460</v>
      </c>
      <c r="B308" t="s">
        <v>172</v>
      </c>
      <c r="C308">
        <v>-2583</v>
      </c>
      <c r="D308">
        <v>-1787</v>
      </c>
      <c r="E308">
        <v>1987</v>
      </c>
      <c r="F308">
        <v>-251</v>
      </c>
      <c r="G308">
        <v>-1583</v>
      </c>
    </row>
    <row r="309" spans="1:7" hidden="1" x14ac:dyDescent="0.25">
      <c r="A309" t="s">
        <v>461</v>
      </c>
      <c r="B309" t="s">
        <v>172</v>
      </c>
      <c r="C309">
        <v>-348</v>
      </c>
      <c r="D309">
        <v>-2542</v>
      </c>
      <c r="E309">
        <v>4111</v>
      </c>
      <c r="F309">
        <v>-1730</v>
      </c>
      <c r="G309">
        <v>2677</v>
      </c>
    </row>
    <row r="310" spans="1:7" hidden="1" x14ac:dyDescent="0.25">
      <c r="A310" t="s">
        <v>462</v>
      </c>
      <c r="B310" t="s">
        <v>172</v>
      </c>
      <c r="C310">
        <v>760</v>
      </c>
      <c r="D310">
        <v>3195</v>
      </c>
      <c r="E310">
        <v>-525</v>
      </c>
      <c r="F310">
        <v>-2306</v>
      </c>
      <c r="G310">
        <v>6366</v>
      </c>
    </row>
    <row r="311" spans="1:7" hidden="1" x14ac:dyDescent="0.25">
      <c r="A311" t="s">
        <v>463</v>
      </c>
      <c r="B311" t="s">
        <v>172</v>
      </c>
      <c r="C311">
        <v>-965</v>
      </c>
      <c r="D311">
        <v>-802</v>
      </c>
      <c r="E311">
        <v>-639</v>
      </c>
      <c r="F311">
        <v>846</v>
      </c>
      <c r="G311">
        <v>-2472</v>
      </c>
    </row>
    <row r="312" spans="1:7" hidden="1" x14ac:dyDescent="0.25">
      <c r="A312" t="s">
        <v>454</v>
      </c>
      <c r="B312" t="s">
        <v>176</v>
      </c>
      <c r="C312">
        <v>0</v>
      </c>
      <c r="D312">
        <v>0</v>
      </c>
      <c r="E312">
        <v>788</v>
      </c>
      <c r="F312">
        <v>-330</v>
      </c>
      <c r="G312">
        <v>-310</v>
      </c>
    </row>
    <row r="313" spans="1:7" hidden="1" x14ac:dyDescent="0.25">
      <c r="A313" t="s">
        <v>455</v>
      </c>
      <c r="B313" t="s">
        <v>176</v>
      </c>
      <c r="C313">
        <v>-2</v>
      </c>
      <c r="D313">
        <v>-2</v>
      </c>
      <c r="E313">
        <v>826</v>
      </c>
      <c r="F313">
        <v>-370</v>
      </c>
      <c r="G313">
        <v>395</v>
      </c>
    </row>
    <row r="314" spans="1:7" hidden="1" x14ac:dyDescent="0.25">
      <c r="A314" t="s">
        <v>456</v>
      </c>
      <c r="B314" t="s">
        <v>176</v>
      </c>
      <c r="C314">
        <v>-5</v>
      </c>
      <c r="D314">
        <v>-5</v>
      </c>
      <c r="E314">
        <v>-6</v>
      </c>
      <c r="F314">
        <v>-244</v>
      </c>
      <c r="G314">
        <v>-352</v>
      </c>
    </row>
    <row r="315" spans="1:7" hidden="1" x14ac:dyDescent="0.25">
      <c r="A315" t="s">
        <v>457</v>
      </c>
      <c r="B315" t="s">
        <v>176</v>
      </c>
      <c r="C315">
        <v>-1</v>
      </c>
      <c r="D315">
        <v>-1</v>
      </c>
      <c r="E315">
        <v>135</v>
      </c>
      <c r="F315">
        <v>200</v>
      </c>
      <c r="G315">
        <v>222</v>
      </c>
    </row>
    <row r="316" spans="1:7" hidden="1" x14ac:dyDescent="0.25">
      <c r="A316" t="s">
        <v>458</v>
      </c>
      <c r="B316" t="s">
        <v>176</v>
      </c>
      <c r="C316">
        <v>-6</v>
      </c>
      <c r="D316">
        <v>-6</v>
      </c>
      <c r="E316">
        <v>200</v>
      </c>
      <c r="F316">
        <v>-590</v>
      </c>
      <c r="G316">
        <v>5196</v>
      </c>
    </row>
    <row r="317" spans="1:7" hidden="1" x14ac:dyDescent="0.25">
      <c r="A317" t="s">
        <v>459</v>
      </c>
      <c r="B317" t="s">
        <v>176</v>
      </c>
      <c r="C317">
        <v>-1</v>
      </c>
      <c r="D317">
        <v>-1</v>
      </c>
      <c r="E317">
        <v>149</v>
      </c>
      <c r="F317">
        <v>183</v>
      </c>
      <c r="G317">
        <v>407</v>
      </c>
    </row>
    <row r="318" spans="1:7" hidden="1" x14ac:dyDescent="0.25">
      <c r="A318" t="s">
        <v>460</v>
      </c>
      <c r="B318" t="s">
        <v>176</v>
      </c>
      <c r="C318">
        <v>-7</v>
      </c>
      <c r="D318">
        <v>-7</v>
      </c>
      <c r="E318">
        <v>-213</v>
      </c>
      <c r="F318">
        <v>35</v>
      </c>
      <c r="G318">
        <v>2104</v>
      </c>
    </row>
    <row r="319" spans="1:7" hidden="1" x14ac:dyDescent="0.25">
      <c r="A319" t="s">
        <v>461</v>
      </c>
      <c r="B319" t="s">
        <v>176</v>
      </c>
      <c r="C319">
        <v>0</v>
      </c>
      <c r="D319">
        <v>0</v>
      </c>
      <c r="E319">
        <v>300</v>
      </c>
      <c r="F319">
        <v>-1656</v>
      </c>
      <c r="G319">
        <v>3143</v>
      </c>
    </row>
    <row r="320" spans="1:7" hidden="1" x14ac:dyDescent="0.25">
      <c r="A320" t="s">
        <v>462</v>
      </c>
      <c r="B320" t="s">
        <v>176</v>
      </c>
      <c r="C320">
        <v>-11</v>
      </c>
      <c r="D320">
        <v>-11</v>
      </c>
      <c r="E320">
        <v>-137</v>
      </c>
      <c r="F320">
        <v>1370</v>
      </c>
      <c r="G320">
        <v>-3967</v>
      </c>
    </row>
    <row r="321" spans="1:7" hidden="1" x14ac:dyDescent="0.25">
      <c r="A321" t="s">
        <v>463</v>
      </c>
      <c r="B321" t="s">
        <v>176</v>
      </c>
      <c r="C321">
        <v>-6</v>
      </c>
      <c r="D321">
        <v>-6</v>
      </c>
      <c r="E321">
        <v>-15</v>
      </c>
      <c r="F321">
        <v>323</v>
      </c>
      <c r="G321">
        <v>681</v>
      </c>
    </row>
    <row r="322" spans="1:7" hidden="1" x14ac:dyDescent="0.25">
      <c r="A322" t="s">
        <v>454</v>
      </c>
      <c r="B322" t="s">
        <v>179</v>
      </c>
      <c r="C322">
        <v>-11</v>
      </c>
      <c r="D322">
        <v>-11</v>
      </c>
      <c r="E322">
        <v>1179</v>
      </c>
      <c r="F322">
        <v>-860</v>
      </c>
      <c r="G322">
        <v>537</v>
      </c>
    </row>
    <row r="323" spans="1:7" hidden="1" x14ac:dyDescent="0.25">
      <c r="A323" t="s">
        <v>455</v>
      </c>
      <c r="B323" t="s">
        <v>179</v>
      </c>
      <c r="C323">
        <v>0</v>
      </c>
      <c r="D323">
        <v>0</v>
      </c>
      <c r="E323">
        <v>2042</v>
      </c>
      <c r="F323">
        <v>-2567</v>
      </c>
      <c r="G323">
        <v>575</v>
      </c>
    </row>
    <row r="324" spans="1:7" hidden="1" x14ac:dyDescent="0.25">
      <c r="A324" t="s">
        <v>456</v>
      </c>
      <c r="B324" t="s">
        <v>179</v>
      </c>
      <c r="C324">
        <v>-5</v>
      </c>
      <c r="D324">
        <v>-5</v>
      </c>
      <c r="E324">
        <v>197</v>
      </c>
      <c r="F324">
        <v>-1979</v>
      </c>
      <c r="G324">
        <v>791</v>
      </c>
    </row>
    <row r="325" spans="1:7" hidden="1" x14ac:dyDescent="0.25">
      <c r="A325" t="s">
        <v>457</v>
      </c>
      <c r="B325" t="s">
        <v>179</v>
      </c>
      <c r="C325">
        <v>-12</v>
      </c>
      <c r="D325">
        <v>-12</v>
      </c>
      <c r="E325">
        <v>-1653</v>
      </c>
      <c r="F325">
        <v>853</v>
      </c>
      <c r="G325">
        <v>657</v>
      </c>
    </row>
    <row r="326" spans="1:7" hidden="1" x14ac:dyDescent="0.25">
      <c r="A326" t="s">
        <v>458</v>
      </c>
      <c r="B326" t="s">
        <v>179</v>
      </c>
      <c r="C326">
        <v>-15</v>
      </c>
      <c r="D326">
        <v>-15</v>
      </c>
      <c r="E326">
        <v>-4091</v>
      </c>
      <c r="F326">
        <v>3133</v>
      </c>
      <c r="G326">
        <v>2200</v>
      </c>
    </row>
    <row r="327" spans="1:7" hidden="1" x14ac:dyDescent="0.25">
      <c r="A327" t="s">
        <v>459</v>
      </c>
      <c r="B327" t="s">
        <v>179</v>
      </c>
      <c r="C327">
        <v>-9</v>
      </c>
      <c r="D327">
        <v>-9</v>
      </c>
      <c r="E327">
        <v>727</v>
      </c>
      <c r="F327">
        <v>363</v>
      </c>
      <c r="G327">
        <v>551</v>
      </c>
    </row>
    <row r="328" spans="1:7" hidden="1" x14ac:dyDescent="0.25">
      <c r="A328" t="s">
        <v>460</v>
      </c>
      <c r="B328" t="s">
        <v>179</v>
      </c>
      <c r="C328">
        <v>-2</v>
      </c>
      <c r="D328">
        <v>-2</v>
      </c>
      <c r="E328">
        <v>-4217</v>
      </c>
      <c r="F328">
        <v>5030</v>
      </c>
      <c r="G328">
        <v>670</v>
      </c>
    </row>
    <row r="329" spans="1:7" hidden="1" x14ac:dyDescent="0.25">
      <c r="A329" t="s">
        <v>461</v>
      </c>
      <c r="B329" t="s">
        <v>179</v>
      </c>
      <c r="C329">
        <v>-10</v>
      </c>
      <c r="D329">
        <v>-10</v>
      </c>
      <c r="E329">
        <v>-674</v>
      </c>
      <c r="F329">
        <v>-1794</v>
      </c>
      <c r="G329">
        <v>2147</v>
      </c>
    </row>
    <row r="330" spans="1:7" hidden="1" x14ac:dyDescent="0.25">
      <c r="A330" t="s">
        <v>462</v>
      </c>
      <c r="B330" t="s">
        <v>179</v>
      </c>
      <c r="C330">
        <v>-15</v>
      </c>
      <c r="D330">
        <v>-15</v>
      </c>
      <c r="E330">
        <v>4283</v>
      </c>
      <c r="F330">
        <v>-604</v>
      </c>
      <c r="G330">
        <v>289</v>
      </c>
    </row>
    <row r="331" spans="1:7" hidden="1" x14ac:dyDescent="0.25">
      <c r="A331" t="s">
        <v>463</v>
      </c>
      <c r="B331" t="s">
        <v>179</v>
      </c>
      <c r="C331">
        <v>-4</v>
      </c>
      <c r="D331">
        <v>-4</v>
      </c>
      <c r="E331">
        <v>3919</v>
      </c>
      <c r="F331">
        <v>-2508</v>
      </c>
      <c r="G331">
        <v>1809</v>
      </c>
    </row>
    <row r="332" spans="1:7" hidden="1" x14ac:dyDescent="0.25">
      <c r="A332" t="s">
        <v>454</v>
      </c>
      <c r="B332" t="s">
        <v>182</v>
      </c>
      <c r="C332">
        <v>-4</v>
      </c>
      <c r="D332">
        <v>-4</v>
      </c>
      <c r="E332">
        <v>257</v>
      </c>
      <c r="F332">
        <v>-1239</v>
      </c>
      <c r="G332">
        <v>526</v>
      </c>
    </row>
    <row r="333" spans="1:7" hidden="1" x14ac:dyDescent="0.25">
      <c r="A333" t="s">
        <v>455</v>
      </c>
      <c r="B333" t="s">
        <v>182</v>
      </c>
      <c r="C333">
        <v>-1</v>
      </c>
      <c r="D333">
        <v>-1</v>
      </c>
      <c r="E333">
        <v>2508</v>
      </c>
      <c r="F333">
        <v>-2636</v>
      </c>
      <c r="G333">
        <v>437</v>
      </c>
    </row>
    <row r="334" spans="1:7" hidden="1" x14ac:dyDescent="0.25">
      <c r="A334" t="s">
        <v>456</v>
      </c>
      <c r="B334" t="s">
        <v>182</v>
      </c>
      <c r="C334">
        <v>-2</v>
      </c>
      <c r="D334">
        <v>-2</v>
      </c>
      <c r="E334">
        <v>-1240</v>
      </c>
      <c r="F334">
        <v>115</v>
      </c>
      <c r="G334">
        <v>331</v>
      </c>
    </row>
    <row r="335" spans="1:7" hidden="1" x14ac:dyDescent="0.25">
      <c r="A335" t="s">
        <v>457</v>
      </c>
      <c r="B335" t="s">
        <v>182</v>
      </c>
      <c r="C335">
        <v>0</v>
      </c>
      <c r="D335">
        <v>0</v>
      </c>
      <c r="E335">
        <v>202</v>
      </c>
      <c r="F335">
        <v>-596</v>
      </c>
      <c r="G335">
        <v>530</v>
      </c>
    </row>
    <row r="336" spans="1:7" hidden="1" x14ac:dyDescent="0.25">
      <c r="A336" t="s">
        <v>458</v>
      </c>
      <c r="B336" t="s">
        <v>182</v>
      </c>
      <c r="C336">
        <v>-1</v>
      </c>
      <c r="D336">
        <v>0</v>
      </c>
      <c r="E336">
        <v>-1386</v>
      </c>
      <c r="F336">
        <v>2971</v>
      </c>
      <c r="G336">
        <v>981</v>
      </c>
    </row>
    <row r="337" spans="1:7" hidden="1" x14ac:dyDescent="0.25">
      <c r="A337" t="s">
        <v>459</v>
      </c>
      <c r="B337" t="s">
        <v>182</v>
      </c>
      <c r="C337">
        <v>-13</v>
      </c>
      <c r="D337">
        <v>-13</v>
      </c>
      <c r="E337">
        <v>-178</v>
      </c>
      <c r="F337">
        <v>-956</v>
      </c>
      <c r="G337">
        <v>1293</v>
      </c>
    </row>
    <row r="338" spans="1:7" hidden="1" x14ac:dyDescent="0.25">
      <c r="A338" t="s">
        <v>460</v>
      </c>
      <c r="B338" t="s">
        <v>182</v>
      </c>
      <c r="C338">
        <v>-8</v>
      </c>
      <c r="D338">
        <v>-8</v>
      </c>
      <c r="E338">
        <v>-394</v>
      </c>
      <c r="F338">
        <v>1968</v>
      </c>
      <c r="G338">
        <v>1580</v>
      </c>
    </row>
    <row r="339" spans="1:7" hidden="1" x14ac:dyDescent="0.25">
      <c r="A339" t="s">
        <v>461</v>
      </c>
      <c r="B339" t="s">
        <v>182</v>
      </c>
      <c r="C339">
        <v>-1</v>
      </c>
      <c r="D339">
        <v>-1</v>
      </c>
      <c r="E339">
        <v>530</v>
      </c>
      <c r="F339">
        <v>-241</v>
      </c>
      <c r="G339">
        <v>1644</v>
      </c>
    </row>
    <row r="340" spans="1:7" hidden="1" x14ac:dyDescent="0.25">
      <c r="A340" t="s">
        <v>462</v>
      </c>
      <c r="B340" t="s">
        <v>182</v>
      </c>
      <c r="C340">
        <v>-2</v>
      </c>
      <c r="D340">
        <v>-2</v>
      </c>
      <c r="E340">
        <v>1595</v>
      </c>
      <c r="F340">
        <v>-1117</v>
      </c>
      <c r="G340">
        <v>1401</v>
      </c>
    </row>
    <row r="341" spans="1:7" hidden="1" x14ac:dyDescent="0.25">
      <c r="A341" t="s">
        <v>463</v>
      </c>
      <c r="B341" t="s">
        <v>182</v>
      </c>
      <c r="C341">
        <v>0</v>
      </c>
      <c r="D341">
        <v>0</v>
      </c>
      <c r="E341">
        <v>806</v>
      </c>
      <c r="F341">
        <v>-1541</v>
      </c>
      <c r="G341">
        <v>1401</v>
      </c>
    </row>
    <row r="342" spans="1:7" hidden="1" x14ac:dyDescent="0.25">
      <c r="A342" t="s">
        <v>454</v>
      </c>
      <c r="B342" t="s">
        <v>185</v>
      </c>
      <c r="C342">
        <v>-23</v>
      </c>
      <c r="D342">
        <v>-21</v>
      </c>
      <c r="E342">
        <v>0</v>
      </c>
      <c r="F342">
        <v>-2057</v>
      </c>
      <c r="G342">
        <v>950</v>
      </c>
    </row>
    <row r="343" spans="1:7" hidden="1" x14ac:dyDescent="0.25">
      <c r="A343" t="s">
        <v>455</v>
      </c>
      <c r="B343" t="s">
        <v>185</v>
      </c>
      <c r="C343">
        <v>0</v>
      </c>
      <c r="D343">
        <v>0</v>
      </c>
      <c r="E343">
        <v>0</v>
      </c>
      <c r="F343">
        <v>2198</v>
      </c>
      <c r="G343">
        <v>669</v>
      </c>
    </row>
    <row r="344" spans="1:7" hidden="1" x14ac:dyDescent="0.25">
      <c r="A344" t="s">
        <v>456</v>
      </c>
      <c r="B344" t="s">
        <v>185</v>
      </c>
      <c r="C344">
        <v>0</v>
      </c>
      <c r="D344">
        <v>0</v>
      </c>
      <c r="E344">
        <v>0</v>
      </c>
      <c r="F344">
        <v>-12</v>
      </c>
      <c r="G344">
        <v>554</v>
      </c>
    </row>
    <row r="345" spans="1:7" hidden="1" x14ac:dyDescent="0.25">
      <c r="A345" t="s">
        <v>457</v>
      </c>
      <c r="B345" t="s">
        <v>185</v>
      </c>
      <c r="C345">
        <v>0</v>
      </c>
      <c r="D345">
        <v>0</v>
      </c>
      <c r="E345">
        <v>0</v>
      </c>
      <c r="F345">
        <v>-1318</v>
      </c>
      <c r="G345">
        <v>78</v>
      </c>
    </row>
    <row r="346" spans="1:7" hidden="1" x14ac:dyDescent="0.25">
      <c r="A346" t="s">
        <v>458</v>
      </c>
      <c r="B346" t="s">
        <v>185</v>
      </c>
      <c r="C346">
        <v>0</v>
      </c>
      <c r="D346">
        <v>0</v>
      </c>
      <c r="E346">
        <v>-200</v>
      </c>
      <c r="F346">
        <v>-475</v>
      </c>
      <c r="G346">
        <v>302</v>
      </c>
    </row>
    <row r="347" spans="1:7" hidden="1" x14ac:dyDescent="0.25">
      <c r="A347" t="s">
        <v>459</v>
      </c>
      <c r="B347" t="s">
        <v>185</v>
      </c>
      <c r="C347">
        <v>-2</v>
      </c>
      <c r="D347">
        <v>-1</v>
      </c>
      <c r="E347">
        <v>-330</v>
      </c>
      <c r="F347">
        <v>-1002</v>
      </c>
      <c r="G347">
        <v>564</v>
      </c>
    </row>
    <row r="348" spans="1:7" hidden="1" x14ac:dyDescent="0.25">
      <c r="A348" t="s">
        <v>460</v>
      </c>
      <c r="B348" t="s">
        <v>185</v>
      </c>
      <c r="C348">
        <v>0</v>
      </c>
      <c r="D348">
        <v>0</v>
      </c>
      <c r="E348">
        <v>3069</v>
      </c>
      <c r="F348">
        <v>-19</v>
      </c>
      <c r="G348">
        <v>623</v>
      </c>
    </row>
    <row r="349" spans="1:7" hidden="1" x14ac:dyDescent="0.25">
      <c r="A349" t="s">
        <v>461</v>
      </c>
      <c r="B349" t="s">
        <v>185</v>
      </c>
      <c r="C349">
        <v>0</v>
      </c>
      <c r="D349">
        <v>0</v>
      </c>
      <c r="E349">
        <v>400</v>
      </c>
      <c r="F349">
        <v>-173</v>
      </c>
      <c r="G349">
        <v>723</v>
      </c>
    </row>
    <row r="350" spans="1:7" hidden="1" x14ac:dyDescent="0.25">
      <c r="A350" t="s">
        <v>462</v>
      </c>
      <c r="B350" t="s">
        <v>185</v>
      </c>
      <c r="C350">
        <v>0</v>
      </c>
      <c r="D350">
        <v>0</v>
      </c>
      <c r="E350">
        <v>1547</v>
      </c>
      <c r="F350">
        <v>-1586</v>
      </c>
      <c r="G350">
        <v>737</v>
      </c>
    </row>
    <row r="351" spans="1:7" hidden="1" x14ac:dyDescent="0.25">
      <c r="A351" t="s">
        <v>463</v>
      </c>
      <c r="B351" t="s">
        <v>185</v>
      </c>
      <c r="C351">
        <v>0</v>
      </c>
      <c r="D351">
        <v>1</v>
      </c>
      <c r="E351">
        <v>0</v>
      </c>
      <c r="F351">
        <v>31</v>
      </c>
      <c r="G351">
        <v>706</v>
      </c>
    </row>
    <row r="352" spans="1:7" hidden="1" x14ac:dyDescent="0.25">
      <c r="A352" t="s">
        <v>454</v>
      </c>
      <c r="B352" t="s">
        <v>188</v>
      </c>
      <c r="C352">
        <v>-13</v>
      </c>
      <c r="D352">
        <v>-24</v>
      </c>
      <c r="E352">
        <v>-2062</v>
      </c>
      <c r="F352">
        <v>4260</v>
      </c>
      <c r="G352">
        <v>1516</v>
      </c>
    </row>
    <row r="353" spans="1:7" hidden="1" x14ac:dyDescent="0.25">
      <c r="A353" t="s">
        <v>455</v>
      </c>
      <c r="B353" t="s">
        <v>188</v>
      </c>
      <c r="C353">
        <v>-16</v>
      </c>
      <c r="D353">
        <v>-16</v>
      </c>
      <c r="E353">
        <v>-615</v>
      </c>
      <c r="F353">
        <v>369</v>
      </c>
      <c r="G353">
        <v>1979</v>
      </c>
    </row>
    <row r="354" spans="1:7" hidden="1" x14ac:dyDescent="0.25">
      <c r="A354" t="s">
        <v>456</v>
      </c>
      <c r="B354" t="s">
        <v>188</v>
      </c>
      <c r="C354">
        <v>-25</v>
      </c>
      <c r="D354">
        <v>-25</v>
      </c>
      <c r="E354">
        <v>4092</v>
      </c>
      <c r="F354">
        <v>-1800</v>
      </c>
      <c r="G354">
        <v>202</v>
      </c>
    </row>
    <row r="355" spans="1:7" hidden="1" x14ac:dyDescent="0.25">
      <c r="A355" t="s">
        <v>457</v>
      </c>
      <c r="B355" t="s">
        <v>188</v>
      </c>
      <c r="C355">
        <v>-14</v>
      </c>
      <c r="D355">
        <v>-19</v>
      </c>
      <c r="E355">
        <v>-1103</v>
      </c>
      <c r="F355">
        <v>-750</v>
      </c>
      <c r="G355">
        <v>1084</v>
      </c>
    </row>
    <row r="356" spans="1:7" hidden="1" x14ac:dyDescent="0.25">
      <c r="A356" t="s">
        <v>458</v>
      </c>
      <c r="B356" t="s">
        <v>188</v>
      </c>
      <c r="C356">
        <v>-20</v>
      </c>
      <c r="D356">
        <v>-23</v>
      </c>
      <c r="E356">
        <v>1785</v>
      </c>
      <c r="F356">
        <v>-2134</v>
      </c>
      <c r="G356">
        <v>3652</v>
      </c>
    </row>
    <row r="357" spans="1:7" hidden="1" x14ac:dyDescent="0.25">
      <c r="A357" t="s">
        <v>459</v>
      </c>
      <c r="B357" t="s">
        <v>188</v>
      </c>
      <c r="C357">
        <v>-21</v>
      </c>
      <c r="D357">
        <v>-21</v>
      </c>
      <c r="E357">
        <v>-3420</v>
      </c>
      <c r="F357">
        <v>4419</v>
      </c>
      <c r="G357">
        <v>1036</v>
      </c>
    </row>
    <row r="358" spans="1:7" hidden="1" x14ac:dyDescent="0.25">
      <c r="A358" t="s">
        <v>460</v>
      </c>
      <c r="B358" t="s">
        <v>188</v>
      </c>
      <c r="C358">
        <v>-11</v>
      </c>
      <c r="D358">
        <v>-26</v>
      </c>
      <c r="E358">
        <v>879</v>
      </c>
      <c r="F358">
        <v>99</v>
      </c>
      <c r="G358">
        <v>2026</v>
      </c>
    </row>
    <row r="359" spans="1:7" hidden="1" x14ac:dyDescent="0.25">
      <c r="A359" t="s">
        <v>461</v>
      </c>
      <c r="B359" t="s">
        <v>188</v>
      </c>
      <c r="C359">
        <v>-6</v>
      </c>
      <c r="D359">
        <v>7</v>
      </c>
      <c r="E359">
        <v>3737</v>
      </c>
      <c r="F359">
        <v>-5448</v>
      </c>
      <c r="G359">
        <v>1780</v>
      </c>
    </row>
    <row r="360" spans="1:7" hidden="1" x14ac:dyDescent="0.25">
      <c r="A360" t="s">
        <v>462</v>
      </c>
      <c r="B360" t="s">
        <v>188</v>
      </c>
      <c r="C360">
        <v>-13</v>
      </c>
      <c r="D360">
        <v>-24</v>
      </c>
      <c r="E360">
        <v>6049</v>
      </c>
      <c r="F360">
        <v>-5239</v>
      </c>
      <c r="G360">
        <v>-1706</v>
      </c>
    </row>
    <row r="361" spans="1:7" hidden="1" x14ac:dyDescent="0.25">
      <c r="A361" t="s">
        <v>463</v>
      </c>
      <c r="B361" t="s">
        <v>188</v>
      </c>
      <c r="C361">
        <v>-6</v>
      </c>
      <c r="D361">
        <v>-6</v>
      </c>
      <c r="E361">
        <v>6922</v>
      </c>
      <c r="F361">
        <v>-6077</v>
      </c>
      <c r="G361">
        <v>2538</v>
      </c>
    </row>
    <row r="362" spans="1:7" hidden="1" x14ac:dyDescent="0.25">
      <c r="A362" t="s">
        <v>454</v>
      </c>
      <c r="B362" t="s">
        <v>191</v>
      </c>
      <c r="C362">
        <v>-1</v>
      </c>
      <c r="D362">
        <v>-109</v>
      </c>
      <c r="E362">
        <v>-80</v>
      </c>
      <c r="F362">
        <v>704</v>
      </c>
      <c r="G362">
        <v>7</v>
      </c>
    </row>
    <row r="363" spans="1:7" hidden="1" x14ac:dyDescent="0.25">
      <c r="A363" t="s">
        <v>455</v>
      </c>
      <c r="B363" t="s">
        <v>191</v>
      </c>
      <c r="C363">
        <v>0</v>
      </c>
      <c r="D363">
        <v>-4</v>
      </c>
      <c r="E363">
        <v>-58</v>
      </c>
      <c r="F363">
        <v>145</v>
      </c>
      <c r="G363">
        <v>99</v>
      </c>
    </row>
    <row r="364" spans="1:7" hidden="1" x14ac:dyDescent="0.25">
      <c r="A364" t="s">
        <v>456</v>
      </c>
      <c r="B364" t="s">
        <v>191</v>
      </c>
      <c r="C364">
        <v>-1</v>
      </c>
      <c r="D364">
        <v>-150</v>
      </c>
      <c r="E364">
        <v>150</v>
      </c>
      <c r="F364">
        <v>-445</v>
      </c>
      <c r="G364">
        <v>278</v>
      </c>
    </row>
    <row r="365" spans="1:7" hidden="1" x14ac:dyDescent="0.25">
      <c r="A365" t="s">
        <v>457</v>
      </c>
      <c r="B365" t="s">
        <v>191</v>
      </c>
      <c r="C365">
        <v>-1</v>
      </c>
      <c r="D365">
        <v>743</v>
      </c>
      <c r="E365">
        <v>-313</v>
      </c>
      <c r="F365">
        <v>-532</v>
      </c>
      <c r="G365">
        <v>437</v>
      </c>
    </row>
    <row r="366" spans="1:7" hidden="1" x14ac:dyDescent="0.25">
      <c r="A366" t="s">
        <v>458</v>
      </c>
      <c r="B366" t="s">
        <v>191</v>
      </c>
      <c r="C366">
        <v>-3</v>
      </c>
      <c r="D366">
        <v>-401</v>
      </c>
      <c r="E366">
        <v>-374</v>
      </c>
      <c r="F366">
        <v>404</v>
      </c>
      <c r="G366">
        <v>-2796</v>
      </c>
    </row>
    <row r="367" spans="1:7" hidden="1" x14ac:dyDescent="0.25">
      <c r="A367" t="s">
        <v>459</v>
      </c>
      <c r="B367" t="s">
        <v>191</v>
      </c>
      <c r="C367">
        <v>-1</v>
      </c>
      <c r="D367">
        <v>-477</v>
      </c>
      <c r="E367">
        <v>-663</v>
      </c>
      <c r="F367">
        <v>572</v>
      </c>
      <c r="G367">
        <v>-121</v>
      </c>
    </row>
    <row r="368" spans="1:7" hidden="1" x14ac:dyDescent="0.25">
      <c r="A368" t="s">
        <v>460</v>
      </c>
      <c r="B368" t="s">
        <v>191</v>
      </c>
      <c r="C368">
        <v>-4</v>
      </c>
      <c r="D368">
        <v>-695</v>
      </c>
      <c r="E368">
        <v>-2</v>
      </c>
      <c r="F368">
        <v>1962</v>
      </c>
      <c r="G368">
        <v>-1589</v>
      </c>
    </row>
    <row r="369" spans="1:7" hidden="1" x14ac:dyDescent="0.25">
      <c r="A369" t="s">
        <v>461</v>
      </c>
      <c r="B369" t="s">
        <v>191</v>
      </c>
      <c r="C369">
        <v>-3</v>
      </c>
      <c r="D369">
        <v>-596</v>
      </c>
      <c r="E369">
        <v>612</v>
      </c>
      <c r="F369">
        <v>785</v>
      </c>
      <c r="G369">
        <v>-514</v>
      </c>
    </row>
    <row r="370" spans="1:7" hidden="1" x14ac:dyDescent="0.25">
      <c r="A370" t="s">
        <v>462</v>
      </c>
      <c r="B370" t="s">
        <v>191</v>
      </c>
      <c r="C370">
        <v>0</v>
      </c>
      <c r="D370">
        <v>-858</v>
      </c>
      <c r="E370">
        <v>130</v>
      </c>
      <c r="F370">
        <v>981</v>
      </c>
      <c r="G370">
        <v>-613</v>
      </c>
    </row>
    <row r="371" spans="1:7" hidden="1" x14ac:dyDescent="0.25">
      <c r="A371" t="s">
        <v>463</v>
      </c>
      <c r="B371" t="s">
        <v>191</v>
      </c>
      <c r="C371">
        <v>-4</v>
      </c>
      <c r="D371">
        <v>39</v>
      </c>
      <c r="E371">
        <v>-195</v>
      </c>
      <c r="F371">
        <v>-135</v>
      </c>
      <c r="G371">
        <v>536</v>
      </c>
    </row>
    <row r="372" spans="1:7" hidden="1" x14ac:dyDescent="0.25">
      <c r="A372" t="s">
        <v>454</v>
      </c>
      <c r="B372" t="s">
        <v>194</v>
      </c>
      <c r="C372">
        <v>-8</v>
      </c>
      <c r="D372">
        <v>-5</v>
      </c>
      <c r="E372">
        <v>-31</v>
      </c>
      <c r="F372">
        <v>87</v>
      </c>
      <c r="G372">
        <v>-94</v>
      </c>
    </row>
    <row r="373" spans="1:7" hidden="1" x14ac:dyDescent="0.25">
      <c r="A373" t="s">
        <v>455</v>
      </c>
      <c r="B373" t="s">
        <v>194</v>
      </c>
      <c r="C373">
        <v>-3</v>
      </c>
      <c r="D373">
        <v>132</v>
      </c>
      <c r="E373">
        <v>-88</v>
      </c>
      <c r="F373">
        <v>-12</v>
      </c>
      <c r="G373">
        <v>-62</v>
      </c>
    </row>
    <row r="374" spans="1:7" hidden="1" x14ac:dyDescent="0.25">
      <c r="A374" t="s">
        <v>456</v>
      </c>
      <c r="B374" t="s">
        <v>194</v>
      </c>
      <c r="C374">
        <v>-27</v>
      </c>
      <c r="D374">
        <v>-35</v>
      </c>
      <c r="E374">
        <v>-121</v>
      </c>
      <c r="F374">
        <v>110</v>
      </c>
      <c r="G374">
        <v>-158</v>
      </c>
    </row>
    <row r="375" spans="1:7" hidden="1" x14ac:dyDescent="0.25">
      <c r="A375" t="s">
        <v>457</v>
      </c>
      <c r="B375" t="s">
        <v>194</v>
      </c>
      <c r="C375">
        <v>0</v>
      </c>
      <c r="D375">
        <v>153</v>
      </c>
      <c r="E375">
        <v>19</v>
      </c>
      <c r="F375">
        <v>-166</v>
      </c>
      <c r="G375">
        <v>177</v>
      </c>
    </row>
    <row r="376" spans="1:7" hidden="1" x14ac:dyDescent="0.25">
      <c r="A376" t="s">
        <v>458</v>
      </c>
      <c r="B376" t="s">
        <v>194</v>
      </c>
      <c r="C376">
        <v>-8</v>
      </c>
      <c r="D376">
        <v>463</v>
      </c>
      <c r="E376">
        <v>1030</v>
      </c>
      <c r="F376">
        <v>-1555</v>
      </c>
      <c r="G376">
        <v>2670</v>
      </c>
    </row>
    <row r="377" spans="1:7" hidden="1" x14ac:dyDescent="0.25">
      <c r="A377" t="s">
        <v>459</v>
      </c>
      <c r="B377" t="s">
        <v>194</v>
      </c>
      <c r="C377">
        <v>0</v>
      </c>
      <c r="D377">
        <v>57</v>
      </c>
      <c r="E377">
        <v>-149</v>
      </c>
      <c r="F377">
        <v>135</v>
      </c>
      <c r="G377">
        <v>328</v>
      </c>
    </row>
    <row r="378" spans="1:7" hidden="1" x14ac:dyDescent="0.25">
      <c r="A378" t="s">
        <v>460</v>
      </c>
      <c r="B378" t="s">
        <v>194</v>
      </c>
      <c r="C378">
        <v>-21</v>
      </c>
      <c r="D378">
        <v>261</v>
      </c>
      <c r="E378">
        <v>169</v>
      </c>
      <c r="F378">
        <v>-379</v>
      </c>
      <c r="G378">
        <v>795</v>
      </c>
    </row>
    <row r="379" spans="1:7" hidden="1" x14ac:dyDescent="0.25">
      <c r="A379" t="s">
        <v>461</v>
      </c>
      <c r="B379" t="s">
        <v>194</v>
      </c>
      <c r="C379">
        <v>-2</v>
      </c>
      <c r="D379">
        <v>241</v>
      </c>
      <c r="E379">
        <v>256</v>
      </c>
      <c r="F379">
        <v>-545</v>
      </c>
      <c r="G379">
        <v>1195</v>
      </c>
    </row>
    <row r="380" spans="1:7" hidden="1" x14ac:dyDescent="0.25">
      <c r="A380" t="s">
        <v>462</v>
      </c>
      <c r="B380" t="s">
        <v>194</v>
      </c>
      <c r="C380">
        <v>-7</v>
      </c>
      <c r="D380">
        <v>-1104</v>
      </c>
      <c r="E380">
        <v>458</v>
      </c>
      <c r="F380">
        <v>664</v>
      </c>
      <c r="G380">
        <v>1388</v>
      </c>
    </row>
    <row r="381" spans="1:7" hidden="1" x14ac:dyDescent="0.25">
      <c r="A381" t="s">
        <v>463</v>
      </c>
      <c r="B381" t="s">
        <v>194</v>
      </c>
      <c r="C381">
        <v>-2</v>
      </c>
      <c r="D381">
        <v>71</v>
      </c>
      <c r="E381">
        <v>74</v>
      </c>
      <c r="F381">
        <v>-147</v>
      </c>
      <c r="G381">
        <v>706</v>
      </c>
    </row>
    <row r="382" spans="1:7" hidden="1" x14ac:dyDescent="0.25">
      <c r="A382" t="s">
        <v>454</v>
      </c>
      <c r="B382" t="s">
        <v>197</v>
      </c>
      <c r="C382">
        <v>-24</v>
      </c>
      <c r="D382">
        <v>-103</v>
      </c>
      <c r="E382">
        <v>351</v>
      </c>
      <c r="F382">
        <v>1850</v>
      </c>
      <c r="G382">
        <v>134</v>
      </c>
    </row>
    <row r="383" spans="1:7" hidden="1" x14ac:dyDescent="0.25">
      <c r="A383" t="s">
        <v>455</v>
      </c>
      <c r="B383" t="s">
        <v>197</v>
      </c>
      <c r="C383">
        <v>-1</v>
      </c>
      <c r="D383">
        <v>1182</v>
      </c>
      <c r="E383">
        <v>79</v>
      </c>
      <c r="F383">
        <v>-1203</v>
      </c>
      <c r="G383">
        <v>109</v>
      </c>
    </row>
    <row r="384" spans="1:7" hidden="1" x14ac:dyDescent="0.25">
      <c r="A384" t="s">
        <v>456</v>
      </c>
      <c r="B384" t="s">
        <v>197</v>
      </c>
      <c r="C384">
        <v>-13</v>
      </c>
      <c r="D384">
        <v>-1170</v>
      </c>
      <c r="E384">
        <v>-36</v>
      </c>
      <c r="F384">
        <v>1153</v>
      </c>
      <c r="G384">
        <v>79</v>
      </c>
    </row>
    <row r="385" spans="1:7" hidden="1" x14ac:dyDescent="0.25">
      <c r="A385" t="s">
        <v>457</v>
      </c>
      <c r="B385" t="s">
        <v>197</v>
      </c>
      <c r="C385">
        <v>0</v>
      </c>
      <c r="D385">
        <v>1143</v>
      </c>
      <c r="E385">
        <v>-1108</v>
      </c>
      <c r="F385">
        <v>-75</v>
      </c>
      <c r="G385">
        <v>168</v>
      </c>
    </row>
    <row r="386" spans="1:7" hidden="1" x14ac:dyDescent="0.25">
      <c r="A386" t="s">
        <v>458</v>
      </c>
      <c r="B386" t="s">
        <v>197</v>
      </c>
      <c r="C386">
        <v>0</v>
      </c>
      <c r="D386">
        <v>930</v>
      </c>
      <c r="E386">
        <v>-1515</v>
      </c>
      <c r="F386">
        <v>-151</v>
      </c>
      <c r="G386">
        <v>2296</v>
      </c>
    </row>
    <row r="387" spans="1:7" hidden="1" x14ac:dyDescent="0.25">
      <c r="A387" t="s">
        <v>459</v>
      </c>
      <c r="B387" t="s">
        <v>197</v>
      </c>
      <c r="C387">
        <v>1</v>
      </c>
      <c r="D387">
        <v>356</v>
      </c>
      <c r="E387">
        <v>178</v>
      </c>
      <c r="F387">
        <v>-805</v>
      </c>
      <c r="G387">
        <v>967</v>
      </c>
    </row>
    <row r="388" spans="1:7" hidden="1" x14ac:dyDescent="0.25">
      <c r="A388" t="s">
        <v>460</v>
      </c>
      <c r="B388" t="s">
        <v>197</v>
      </c>
      <c r="C388">
        <v>-29</v>
      </c>
      <c r="D388">
        <v>35</v>
      </c>
      <c r="E388">
        <v>-278</v>
      </c>
      <c r="F388">
        <v>-79</v>
      </c>
      <c r="G388">
        <v>982</v>
      </c>
    </row>
    <row r="389" spans="1:7" hidden="1" x14ac:dyDescent="0.25">
      <c r="A389" t="s">
        <v>461</v>
      </c>
      <c r="B389" t="s">
        <v>197</v>
      </c>
      <c r="C389">
        <v>-4</v>
      </c>
      <c r="D389">
        <v>1630</v>
      </c>
      <c r="E389">
        <v>442</v>
      </c>
      <c r="F389">
        <v>-1496</v>
      </c>
      <c r="G389">
        <v>971</v>
      </c>
    </row>
    <row r="390" spans="1:7" hidden="1" x14ac:dyDescent="0.25">
      <c r="A390" t="s">
        <v>462</v>
      </c>
      <c r="B390" t="s">
        <v>197</v>
      </c>
      <c r="C390">
        <v>0</v>
      </c>
      <c r="D390">
        <v>-4055</v>
      </c>
      <c r="E390">
        <v>3198</v>
      </c>
      <c r="F390">
        <v>-535</v>
      </c>
      <c r="G390">
        <v>3365</v>
      </c>
    </row>
    <row r="391" spans="1:7" hidden="1" x14ac:dyDescent="0.25">
      <c r="A391" t="s">
        <v>463</v>
      </c>
      <c r="B391" t="s">
        <v>197</v>
      </c>
      <c r="C391">
        <v>5</v>
      </c>
      <c r="D391">
        <v>16</v>
      </c>
      <c r="E391">
        <v>1921</v>
      </c>
      <c r="F391">
        <v>92</v>
      </c>
      <c r="G391">
        <v>646</v>
      </c>
    </row>
    <row r="392" spans="1:7" hidden="1" x14ac:dyDescent="0.25">
      <c r="A392" t="s">
        <v>454</v>
      </c>
      <c r="B392" t="s">
        <v>200</v>
      </c>
      <c r="C392">
        <v>-36</v>
      </c>
      <c r="D392">
        <v>267</v>
      </c>
      <c r="E392">
        <v>-260</v>
      </c>
      <c r="F392">
        <v>-375</v>
      </c>
      <c r="G392">
        <v>1348</v>
      </c>
    </row>
    <row r="393" spans="1:7" hidden="1" x14ac:dyDescent="0.25">
      <c r="A393" t="s">
        <v>455</v>
      </c>
      <c r="B393" t="s">
        <v>200</v>
      </c>
      <c r="C393">
        <v>-27</v>
      </c>
      <c r="D393">
        <v>404</v>
      </c>
      <c r="E393">
        <v>-29</v>
      </c>
      <c r="F393">
        <v>-186</v>
      </c>
      <c r="G393">
        <v>115</v>
      </c>
    </row>
    <row r="394" spans="1:7" hidden="1" x14ac:dyDescent="0.25">
      <c r="A394" t="s">
        <v>456</v>
      </c>
      <c r="B394" t="s">
        <v>200</v>
      </c>
      <c r="C394">
        <v>-33</v>
      </c>
      <c r="D394">
        <v>171</v>
      </c>
      <c r="E394">
        <v>35</v>
      </c>
      <c r="F394">
        <v>-366</v>
      </c>
      <c r="G394">
        <v>72</v>
      </c>
    </row>
    <row r="395" spans="1:7" hidden="1" x14ac:dyDescent="0.25">
      <c r="A395" t="s">
        <v>457</v>
      </c>
      <c r="B395" t="s">
        <v>200</v>
      </c>
      <c r="C395">
        <v>-33</v>
      </c>
      <c r="D395">
        <v>-292</v>
      </c>
      <c r="E395">
        <v>193</v>
      </c>
      <c r="F395">
        <v>-204</v>
      </c>
      <c r="G395">
        <v>-201</v>
      </c>
    </row>
    <row r="396" spans="1:7" hidden="1" x14ac:dyDescent="0.25">
      <c r="A396" t="s">
        <v>458</v>
      </c>
      <c r="B396" t="s">
        <v>200</v>
      </c>
      <c r="C396">
        <v>-41</v>
      </c>
      <c r="D396">
        <v>-111</v>
      </c>
      <c r="E396">
        <v>50</v>
      </c>
      <c r="F396">
        <v>-97</v>
      </c>
      <c r="G396">
        <v>4277</v>
      </c>
    </row>
    <row r="397" spans="1:7" hidden="1" x14ac:dyDescent="0.25">
      <c r="A397" t="s">
        <v>459</v>
      </c>
      <c r="B397" t="s">
        <v>200</v>
      </c>
      <c r="C397">
        <v>-25</v>
      </c>
      <c r="D397">
        <v>452</v>
      </c>
      <c r="E397">
        <v>27</v>
      </c>
      <c r="F397">
        <v>-1887</v>
      </c>
      <c r="G397">
        <v>2628</v>
      </c>
    </row>
    <row r="398" spans="1:7" hidden="1" x14ac:dyDescent="0.25">
      <c r="A398" t="s">
        <v>460</v>
      </c>
      <c r="B398" t="s">
        <v>200</v>
      </c>
      <c r="C398">
        <v>-48</v>
      </c>
      <c r="D398">
        <v>81</v>
      </c>
      <c r="E398">
        <v>1741</v>
      </c>
      <c r="F398">
        <v>-1258</v>
      </c>
      <c r="G398">
        <v>1955</v>
      </c>
    </row>
    <row r="399" spans="1:7" hidden="1" x14ac:dyDescent="0.25">
      <c r="A399" t="s">
        <v>461</v>
      </c>
      <c r="B399" t="s">
        <v>200</v>
      </c>
      <c r="C399">
        <v>-34</v>
      </c>
      <c r="D399">
        <v>-188</v>
      </c>
      <c r="E399">
        <v>1</v>
      </c>
      <c r="F399">
        <v>-631</v>
      </c>
      <c r="G399">
        <v>1936</v>
      </c>
    </row>
    <row r="400" spans="1:7" hidden="1" x14ac:dyDescent="0.25">
      <c r="A400" t="s">
        <v>462</v>
      </c>
      <c r="B400" t="s">
        <v>200</v>
      </c>
      <c r="C400">
        <v>22</v>
      </c>
      <c r="D400">
        <v>-127</v>
      </c>
      <c r="E400">
        <v>-2031</v>
      </c>
      <c r="F400">
        <v>765</v>
      </c>
      <c r="G400">
        <v>2144</v>
      </c>
    </row>
    <row r="401" spans="1:7" hidden="1" x14ac:dyDescent="0.25">
      <c r="A401" t="s">
        <v>463</v>
      </c>
      <c r="B401" t="s">
        <v>200</v>
      </c>
      <c r="C401">
        <v>-31</v>
      </c>
      <c r="D401">
        <v>-495</v>
      </c>
      <c r="E401">
        <v>-451</v>
      </c>
      <c r="F401">
        <v>512</v>
      </c>
      <c r="G401">
        <v>512</v>
      </c>
    </row>
    <row r="402" spans="1:7" hidden="1" x14ac:dyDescent="0.25">
      <c r="A402" t="s">
        <v>455</v>
      </c>
      <c r="B402" t="s">
        <v>203</v>
      </c>
      <c r="C402">
        <v>-14</v>
      </c>
      <c r="D402">
        <v>-21</v>
      </c>
      <c r="E402">
        <v>-99</v>
      </c>
      <c r="F402">
        <v>135</v>
      </c>
      <c r="G402">
        <v>-236</v>
      </c>
    </row>
    <row r="403" spans="1:7" hidden="1" x14ac:dyDescent="0.25">
      <c r="A403" t="s">
        <v>456</v>
      </c>
      <c r="B403" t="s">
        <v>203</v>
      </c>
      <c r="C403">
        <v>-5</v>
      </c>
      <c r="D403">
        <v>49</v>
      </c>
      <c r="E403">
        <v>-107</v>
      </c>
      <c r="F403">
        <v>-153</v>
      </c>
      <c r="G403">
        <v>87</v>
      </c>
    </row>
    <row r="404" spans="1:7" hidden="1" x14ac:dyDescent="0.25">
      <c r="A404" t="s">
        <v>457</v>
      </c>
      <c r="B404" t="s">
        <v>203</v>
      </c>
      <c r="C404">
        <v>-2</v>
      </c>
      <c r="D404">
        <v>50</v>
      </c>
      <c r="E404">
        <v>7</v>
      </c>
      <c r="F404">
        <v>-105</v>
      </c>
      <c r="G404">
        <v>238</v>
      </c>
    </row>
    <row r="405" spans="1:7" hidden="1" x14ac:dyDescent="0.25">
      <c r="A405" t="s">
        <v>458</v>
      </c>
      <c r="B405" t="s">
        <v>203</v>
      </c>
      <c r="C405">
        <v>-38</v>
      </c>
      <c r="D405">
        <v>-59</v>
      </c>
      <c r="E405">
        <v>-125</v>
      </c>
      <c r="F405">
        <v>-250</v>
      </c>
      <c r="G405">
        <v>3507</v>
      </c>
    </row>
    <row r="406" spans="1:7" hidden="1" x14ac:dyDescent="0.25">
      <c r="A406" t="s">
        <v>459</v>
      </c>
      <c r="B406" t="s">
        <v>203</v>
      </c>
      <c r="C406">
        <v>-21</v>
      </c>
      <c r="D406">
        <v>-92</v>
      </c>
      <c r="E406">
        <v>255</v>
      </c>
      <c r="F406">
        <v>-621</v>
      </c>
      <c r="G406">
        <v>1169</v>
      </c>
    </row>
    <row r="407" spans="1:7" hidden="1" x14ac:dyDescent="0.25">
      <c r="A407" t="s">
        <v>460</v>
      </c>
      <c r="B407" t="s">
        <v>203</v>
      </c>
      <c r="C407">
        <v>-22</v>
      </c>
      <c r="D407">
        <v>-103</v>
      </c>
      <c r="E407">
        <v>1108</v>
      </c>
      <c r="F407">
        <v>-987</v>
      </c>
      <c r="G407">
        <v>1593</v>
      </c>
    </row>
    <row r="408" spans="1:7" hidden="1" x14ac:dyDescent="0.25">
      <c r="A408" t="s">
        <v>461</v>
      </c>
      <c r="B408" t="s">
        <v>203</v>
      </c>
      <c r="C408">
        <v>-32</v>
      </c>
      <c r="D408">
        <v>-2</v>
      </c>
      <c r="E408">
        <v>256</v>
      </c>
      <c r="F408">
        <v>-520</v>
      </c>
      <c r="G408">
        <v>1188</v>
      </c>
    </row>
    <row r="409" spans="1:7" hidden="1" x14ac:dyDescent="0.25">
      <c r="A409" t="s">
        <v>463</v>
      </c>
      <c r="B409" t="s">
        <v>203</v>
      </c>
      <c r="C409">
        <v>-3</v>
      </c>
      <c r="D409">
        <v>81</v>
      </c>
      <c r="E409">
        <v>-26</v>
      </c>
      <c r="F409">
        <v>-868</v>
      </c>
    </row>
    <row r="410" spans="1:7" hidden="1" x14ac:dyDescent="0.25">
      <c r="A410" t="s">
        <v>470</v>
      </c>
      <c r="B410" t="s">
        <v>203</v>
      </c>
      <c r="C410">
        <v>-50</v>
      </c>
      <c r="D410">
        <v>-374</v>
      </c>
      <c r="E410">
        <v>1353</v>
      </c>
      <c r="F410">
        <v>-63</v>
      </c>
    </row>
    <row r="411" spans="1:7" hidden="1" x14ac:dyDescent="0.25">
      <c r="A411" t="s">
        <v>471</v>
      </c>
      <c r="B411" t="s">
        <v>203</v>
      </c>
      <c r="C411">
        <v>-9</v>
      </c>
      <c r="D411">
        <v>-5</v>
      </c>
      <c r="E411">
        <v>138</v>
      </c>
      <c r="F411">
        <v>154</v>
      </c>
      <c r="G411">
        <v>0</v>
      </c>
    </row>
    <row r="412" spans="1:7" hidden="1" x14ac:dyDescent="0.25">
      <c r="A412" t="s">
        <v>454</v>
      </c>
      <c r="B412" t="s">
        <v>207</v>
      </c>
      <c r="C412">
        <v>-2</v>
      </c>
      <c r="D412">
        <v>-181</v>
      </c>
      <c r="E412">
        <v>79</v>
      </c>
      <c r="F412">
        <v>105</v>
      </c>
      <c r="G412">
        <v>116</v>
      </c>
    </row>
    <row r="413" spans="1:7" hidden="1" x14ac:dyDescent="0.25">
      <c r="A413" t="s">
        <v>455</v>
      </c>
      <c r="B413" t="s">
        <v>207</v>
      </c>
      <c r="C413">
        <v>-2</v>
      </c>
      <c r="D413">
        <v>-8</v>
      </c>
      <c r="E413">
        <v>-50</v>
      </c>
      <c r="F413">
        <v>57</v>
      </c>
      <c r="G413">
        <v>245</v>
      </c>
    </row>
    <row r="414" spans="1:7" hidden="1" x14ac:dyDescent="0.25">
      <c r="A414" t="s">
        <v>456</v>
      </c>
      <c r="B414" t="s">
        <v>207</v>
      </c>
      <c r="C414">
        <v>0</v>
      </c>
      <c r="D414">
        <v>-15</v>
      </c>
      <c r="E414">
        <v>-29</v>
      </c>
      <c r="F414">
        <v>42</v>
      </c>
      <c r="G414">
        <v>258</v>
      </c>
    </row>
    <row r="415" spans="1:7" hidden="1" x14ac:dyDescent="0.25">
      <c r="A415" t="s">
        <v>457</v>
      </c>
      <c r="B415" t="s">
        <v>207</v>
      </c>
      <c r="C415">
        <v>-1</v>
      </c>
      <c r="D415">
        <v>10</v>
      </c>
      <c r="E415">
        <v>14</v>
      </c>
      <c r="F415">
        <v>-24</v>
      </c>
      <c r="G415">
        <v>422</v>
      </c>
    </row>
    <row r="416" spans="1:7" hidden="1" x14ac:dyDescent="0.25">
      <c r="A416" t="s">
        <v>458</v>
      </c>
      <c r="B416" t="s">
        <v>207</v>
      </c>
      <c r="C416">
        <v>-3</v>
      </c>
      <c r="D416">
        <v>-413</v>
      </c>
      <c r="E416">
        <v>-27</v>
      </c>
      <c r="F416">
        <v>439</v>
      </c>
      <c r="G416">
        <v>803</v>
      </c>
    </row>
    <row r="417" spans="1:7" hidden="1" x14ac:dyDescent="0.25">
      <c r="A417" t="s">
        <v>459</v>
      </c>
      <c r="B417" t="s">
        <v>207</v>
      </c>
      <c r="C417">
        <v>-1</v>
      </c>
      <c r="D417">
        <v>-8</v>
      </c>
      <c r="E417">
        <v>-53</v>
      </c>
      <c r="F417">
        <v>46</v>
      </c>
      <c r="G417">
        <v>388</v>
      </c>
    </row>
    <row r="418" spans="1:7" hidden="1" x14ac:dyDescent="0.25">
      <c r="A418" t="s">
        <v>460</v>
      </c>
      <c r="B418" t="s">
        <v>207</v>
      </c>
      <c r="C418">
        <v>-5</v>
      </c>
      <c r="D418">
        <v>-12</v>
      </c>
      <c r="E418">
        <v>155</v>
      </c>
      <c r="F418">
        <v>-145</v>
      </c>
      <c r="G418">
        <v>607</v>
      </c>
    </row>
    <row r="419" spans="1:7" hidden="1" x14ac:dyDescent="0.25">
      <c r="A419" t="s">
        <v>461</v>
      </c>
      <c r="B419" t="s">
        <v>207</v>
      </c>
      <c r="C419">
        <v>-14</v>
      </c>
      <c r="D419">
        <v>-51</v>
      </c>
      <c r="E419">
        <v>271</v>
      </c>
      <c r="F419">
        <v>-251</v>
      </c>
      <c r="G419">
        <v>599</v>
      </c>
    </row>
    <row r="420" spans="1:7" hidden="1" x14ac:dyDescent="0.25">
      <c r="A420" t="s">
        <v>462</v>
      </c>
      <c r="B420" t="s">
        <v>207</v>
      </c>
      <c r="C420">
        <v>-8</v>
      </c>
      <c r="D420">
        <v>12</v>
      </c>
      <c r="E420">
        <v>103</v>
      </c>
      <c r="F420">
        <v>-109</v>
      </c>
      <c r="G420">
        <v>949</v>
      </c>
    </row>
    <row r="421" spans="1:7" hidden="1" x14ac:dyDescent="0.25">
      <c r="A421" t="s">
        <v>470</v>
      </c>
      <c r="B421" t="s">
        <v>207</v>
      </c>
      <c r="C421">
        <v>-3</v>
      </c>
      <c r="D421">
        <v>-53</v>
      </c>
      <c r="E421">
        <v>-26</v>
      </c>
      <c r="F421">
        <v>95</v>
      </c>
      <c r="G421">
        <v>226</v>
      </c>
    </row>
    <row r="422" spans="1:7" hidden="1" x14ac:dyDescent="0.25">
      <c r="A422" t="s">
        <v>454</v>
      </c>
      <c r="B422" t="s">
        <v>210</v>
      </c>
      <c r="C422">
        <v>-44</v>
      </c>
      <c r="D422">
        <v>-91</v>
      </c>
      <c r="E422">
        <v>-303</v>
      </c>
      <c r="F422">
        <v>310</v>
      </c>
      <c r="G422">
        <v>1573</v>
      </c>
    </row>
    <row r="423" spans="1:7" hidden="1" x14ac:dyDescent="0.25">
      <c r="A423" t="s">
        <v>455</v>
      </c>
      <c r="B423" t="s">
        <v>210</v>
      </c>
      <c r="C423">
        <v>42</v>
      </c>
      <c r="D423">
        <v>65</v>
      </c>
      <c r="E423">
        <v>167</v>
      </c>
      <c r="F423">
        <v>-104</v>
      </c>
      <c r="G423">
        <v>824</v>
      </c>
    </row>
    <row r="424" spans="1:7" hidden="1" x14ac:dyDescent="0.25">
      <c r="A424" t="s">
        <v>456</v>
      </c>
      <c r="B424" t="s">
        <v>210</v>
      </c>
      <c r="C424">
        <v>-79</v>
      </c>
      <c r="D424">
        <v>-127</v>
      </c>
      <c r="E424">
        <v>-478</v>
      </c>
      <c r="F424">
        <v>379</v>
      </c>
      <c r="G424">
        <v>487</v>
      </c>
    </row>
    <row r="425" spans="1:7" hidden="1" x14ac:dyDescent="0.25">
      <c r="A425" t="s">
        <v>457</v>
      </c>
      <c r="B425" t="s">
        <v>210</v>
      </c>
      <c r="C425">
        <v>-9</v>
      </c>
      <c r="D425">
        <v>-80</v>
      </c>
      <c r="E425">
        <v>-54</v>
      </c>
      <c r="F425">
        <v>-124</v>
      </c>
      <c r="G425">
        <v>1854</v>
      </c>
    </row>
    <row r="426" spans="1:7" hidden="1" x14ac:dyDescent="0.25">
      <c r="A426" t="s">
        <v>458</v>
      </c>
      <c r="B426" t="s">
        <v>210</v>
      </c>
      <c r="C426">
        <v>31</v>
      </c>
      <c r="D426">
        <v>211</v>
      </c>
      <c r="E426">
        <v>-275</v>
      </c>
      <c r="F426">
        <v>227</v>
      </c>
      <c r="G426">
        <v>1383</v>
      </c>
    </row>
    <row r="427" spans="1:7" hidden="1" x14ac:dyDescent="0.25">
      <c r="A427" t="s">
        <v>459</v>
      </c>
      <c r="B427" t="s">
        <v>210</v>
      </c>
      <c r="C427">
        <v>78</v>
      </c>
      <c r="D427">
        <v>58</v>
      </c>
      <c r="E427">
        <v>-249</v>
      </c>
      <c r="F427">
        <v>11</v>
      </c>
      <c r="G427">
        <v>1855</v>
      </c>
    </row>
    <row r="428" spans="1:7" hidden="1" x14ac:dyDescent="0.25">
      <c r="A428" t="s">
        <v>460</v>
      </c>
      <c r="B428" t="s">
        <v>210</v>
      </c>
      <c r="C428">
        <v>-168</v>
      </c>
      <c r="D428">
        <v>-199</v>
      </c>
      <c r="E428">
        <v>-461</v>
      </c>
      <c r="F428">
        <v>735</v>
      </c>
      <c r="G428">
        <v>1246</v>
      </c>
    </row>
    <row r="429" spans="1:7" hidden="1" x14ac:dyDescent="0.25">
      <c r="A429" t="s">
        <v>461</v>
      </c>
      <c r="B429" t="s">
        <v>210</v>
      </c>
      <c r="C429">
        <v>-37</v>
      </c>
      <c r="D429">
        <v>-26</v>
      </c>
      <c r="E429">
        <v>-17</v>
      </c>
      <c r="F429">
        <v>102</v>
      </c>
      <c r="G429">
        <v>1331</v>
      </c>
    </row>
    <row r="430" spans="1:7" hidden="1" x14ac:dyDescent="0.25">
      <c r="A430" t="s">
        <v>462</v>
      </c>
      <c r="B430" t="s">
        <v>210</v>
      </c>
      <c r="C430">
        <v>-1106</v>
      </c>
      <c r="D430">
        <v>-1696</v>
      </c>
      <c r="E430">
        <v>719</v>
      </c>
      <c r="F430">
        <v>699</v>
      </c>
      <c r="G430">
        <v>-427</v>
      </c>
    </row>
    <row r="431" spans="1:7" hidden="1" x14ac:dyDescent="0.25">
      <c r="A431" t="s">
        <v>463</v>
      </c>
      <c r="B431" t="s">
        <v>210</v>
      </c>
      <c r="C431">
        <v>-436</v>
      </c>
      <c r="D431">
        <v>-412</v>
      </c>
      <c r="E431">
        <v>-167</v>
      </c>
      <c r="F431">
        <v>687</v>
      </c>
      <c r="G431">
        <v>319</v>
      </c>
    </row>
    <row r="432" spans="1:7" hidden="1" x14ac:dyDescent="0.25">
      <c r="A432" t="s">
        <v>454</v>
      </c>
      <c r="B432" t="s">
        <v>214</v>
      </c>
      <c r="C432">
        <v>-166</v>
      </c>
      <c r="D432">
        <v>2348</v>
      </c>
      <c r="E432">
        <v>1949</v>
      </c>
      <c r="F432">
        <v>-4411</v>
      </c>
      <c r="G432">
        <v>6022</v>
      </c>
    </row>
    <row r="433" spans="1:7" hidden="1" x14ac:dyDescent="0.25">
      <c r="A433" t="s">
        <v>454</v>
      </c>
      <c r="B433" t="s">
        <v>214</v>
      </c>
      <c r="C433">
        <v>-166</v>
      </c>
      <c r="D433">
        <v>2348</v>
      </c>
      <c r="E433">
        <v>1949</v>
      </c>
      <c r="F433">
        <v>-4411</v>
      </c>
      <c r="G433">
        <v>538</v>
      </c>
    </row>
    <row r="434" spans="1:7" hidden="1" x14ac:dyDescent="0.25">
      <c r="A434" t="s">
        <v>455</v>
      </c>
      <c r="B434" t="s">
        <v>214</v>
      </c>
      <c r="C434">
        <v>-3</v>
      </c>
      <c r="D434">
        <v>1134</v>
      </c>
      <c r="E434">
        <v>-355</v>
      </c>
      <c r="F434">
        <v>-536</v>
      </c>
      <c r="G434">
        <v>903</v>
      </c>
    </row>
    <row r="435" spans="1:7" hidden="1" x14ac:dyDescent="0.25">
      <c r="A435" t="s">
        <v>456</v>
      </c>
      <c r="B435" t="s">
        <v>214</v>
      </c>
      <c r="C435">
        <v>0</v>
      </c>
      <c r="D435">
        <v>32</v>
      </c>
      <c r="E435">
        <v>-18</v>
      </c>
      <c r="F435">
        <v>39</v>
      </c>
      <c r="G435">
        <v>300</v>
      </c>
    </row>
    <row r="436" spans="1:7" hidden="1" x14ac:dyDescent="0.25">
      <c r="A436" t="s">
        <v>457</v>
      </c>
      <c r="B436" t="s">
        <v>214</v>
      </c>
      <c r="C436">
        <v>0</v>
      </c>
      <c r="D436">
        <v>32</v>
      </c>
      <c r="E436">
        <v>-18</v>
      </c>
      <c r="F436">
        <v>39</v>
      </c>
      <c r="G436">
        <v>205</v>
      </c>
    </row>
    <row r="437" spans="1:7" hidden="1" x14ac:dyDescent="0.25">
      <c r="A437" t="s">
        <v>458</v>
      </c>
      <c r="B437" t="s">
        <v>214</v>
      </c>
      <c r="C437">
        <v>-5</v>
      </c>
      <c r="D437">
        <v>1307</v>
      </c>
      <c r="E437">
        <v>-1546</v>
      </c>
      <c r="F437">
        <v>640</v>
      </c>
      <c r="G437">
        <v>453</v>
      </c>
    </row>
    <row r="438" spans="1:7" hidden="1" x14ac:dyDescent="0.25">
      <c r="A438" t="s">
        <v>459</v>
      </c>
      <c r="B438" t="s">
        <v>214</v>
      </c>
      <c r="C438">
        <v>5</v>
      </c>
      <c r="D438">
        <v>21</v>
      </c>
      <c r="E438">
        <v>-700</v>
      </c>
      <c r="F438">
        <v>-11</v>
      </c>
      <c r="G438">
        <v>192</v>
      </c>
    </row>
    <row r="439" spans="1:7" hidden="1" x14ac:dyDescent="0.25">
      <c r="A439" t="s">
        <v>460</v>
      </c>
      <c r="B439" t="s">
        <v>214</v>
      </c>
      <c r="C439">
        <v>-6</v>
      </c>
      <c r="D439">
        <v>702</v>
      </c>
      <c r="E439">
        <v>619</v>
      </c>
      <c r="F439">
        <v>-833</v>
      </c>
      <c r="G439">
        <v>1204</v>
      </c>
    </row>
    <row r="440" spans="1:7" hidden="1" x14ac:dyDescent="0.25">
      <c r="A440" t="s">
        <v>461</v>
      </c>
      <c r="B440" t="s">
        <v>214</v>
      </c>
      <c r="C440">
        <v>-10</v>
      </c>
      <c r="D440">
        <v>-940</v>
      </c>
      <c r="E440">
        <v>328</v>
      </c>
      <c r="F440">
        <v>-31</v>
      </c>
      <c r="G440">
        <v>459</v>
      </c>
    </row>
    <row r="441" spans="1:7" hidden="1" x14ac:dyDescent="0.25">
      <c r="A441" t="s">
        <v>462</v>
      </c>
      <c r="B441" t="s">
        <v>214</v>
      </c>
      <c r="C441">
        <v>-1</v>
      </c>
      <c r="D441">
        <v>-1755</v>
      </c>
      <c r="E441">
        <v>2227</v>
      </c>
      <c r="F441">
        <v>115</v>
      </c>
      <c r="G441">
        <v>916</v>
      </c>
    </row>
    <row r="442" spans="1:7" hidden="1" x14ac:dyDescent="0.25">
      <c r="A442" t="s">
        <v>462</v>
      </c>
      <c r="B442" t="s">
        <v>214</v>
      </c>
      <c r="C442">
        <v>-1</v>
      </c>
      <c r="D442">
        <v>-1755</v>
      </c>
      <c r="E442">
        <v>2227</v>
      </c>
      <c r="F442">
        <v>115</v>
      </c>
      <c r="G442">
        <v>477</v>
      </c>
    </row>
    <row r="443" spans="1:7" hidden="1" x14ac:dyDescent="0.25">
      <c r="A443" t="s">
        <v>463</v>
      </c>
      <c r="B443" t="s">
        <v>214</v>
      </c>
      <c r="C443">
        <v>2</v>
      </c>
      <c r="D443">
        <v>48</v>
      </c>
      <c r="E443">
        <v>718</v>
      </c>
      <c r="F443">
        <v>-291</v>
      </c>
      <c r="G443">
        <v>918</v>
      </c>
    </row>
    <row r="444" spans="1:7" hidden="1" x14ac:dyDescent="0.25">
      <c r="A444" t="s">
        <v>454</v>
      </c>
      <c r="B444" t="s">
        <v>217</v>
      </c>
      <c r="C444">
        <v>-11</v>
      </c>
      <c r="D444">
        <v>110</v>
      </c>
      <c r="E444">
        <v>0</v>
      </c>
      <c r="F444">
        <v>-235</v>
      </c>
      <c r="G444">
        <v>1194</v>
      </c>
    </row>
    <row r="445" spans="1:7" hidden="1" x14ac:dyDescent="0.25">
      <c r="A445" t="s">
        <v>455</v>
      </c>
      <c r="B445" t="s">
        <v>217</v>
      </c>
      <c r="C445">
        <v>-165</v>
      </c>
      <c r="D445">
        <v>83</v>
      </c>
      <c r="E445">
        <v>91</v>
      </c>
      <c r="F445">
        <v>-767</v>
      </c>
      <c r="G445">
        <v>1987</v>
      </c>
    </row>
    <row r="446" spans="1:7" hidden="1" x14ac:dyDescent="0.25">
      <c r="A446" t="s">
        <v>456</v>
      </c>
      <c r="B446" t="s">
        <v>217</v>
      </c>
      <c r="C446">
        <v>-902</v>
      </c>
      <c r="D446">
        <v>-317</v>
      </c>
      <c r="E446">
        <v>-2200</v>
      </c>
      <c r="F446">
        <v>1735</v>
      </c>
      <c r="G446">
        <v>1811</v>
      </c>
    </row>
    <row r="447" spans="1:7" hidden="1" x14ac:dyDescent="0.25">
      <c r="A447" t="s">
        <v>457</v>
      </c>
      <c r="B447" t="s">
        <v>217</v>
      </c>
      <c r="C447">
        <v>-240</v>
      </c>
      <c r="D447">
        <v>462</v>
      </c>
      <c r="E447">
        <v>-1293</v>
      </c>
      <c r="F447">
        <v>1434</v>
      </c>
      <c r="G447">
        <v>1744</v>
      </c>
    </row>
    <row r="448" spans="1:7" hidden="1" x14ac:dyDescent="0.25">
      <c r="A448" t="s">
        <v>458</v>
      </c>
      <c r="B448" t="s">
        <v>217</v>
      </c>
      <c r="C448">
        <v>-38</v>
      </c>
      <c r="D448">
        <v>-768</v>
      </c>
      <c r="E448">
        <v>393</v>
      </c>
      <c r="F448">
        <v>735</v>
      </c>
      <c r="G448">
        <v>1744</v>
      </c>
    </row>
    <row r="449" spans="1:7" hidden="1" x14ac:dyDescent="0.25">
      <c r="A449" t="s">
        <v>459</v>
      </c>
      <c r="B449" t="s">
        <v>217</v>
      </c>
      <c r="C449">
        <v>-38</v>
      </c>
      <c r="D449">
        <v>265</v>
      </c>
      <c r="E449">
        <v>-15</v>
      </c>
      <c r="F449">
        <v>-34</v>
      </c>
      <c r="G449">
        <v>2198</v>
      </c>
    </row>
    <row r="450" spans="1:7" hidden="1" x14ac:dyDescent="0.25">
      <c r="A450" t="s">
        <v>460</v>
      </c>
      <c r="B450" t="s">
        <v>217</v>
      </c>
      <c r="C450">
        <v>25</v>
      </c>
      <c r="D450">
        <v>-599</v>
      </c>
      <c r="E450">
        <v>-510</v>
      </c>
      <c r="F450">
        <v>-884</v>
      </c>
      <c r="G450">
        <v>541</v>
      </c>
    </row>
    <row r="451" spans="1:7" hidden="1" x14ac:dyDescent="0.25">
      <c r="A451" t="s">
        <v>461</v>
      </c>
      <c r="B451" t="s">
        <v>217</v>
      </c>
      <c r="C451">
        <v>-120</v>
      </c>
      <c r="D451">
        <v>-103</v>
      </c>
      <c r="E451">
        <v>670</v>
      </c>
      <c r="F451">
        <v>-30</v>
      </c>
      <c r="G451">
        <v>1119</v>
      </c>
    </row>
    <row r="452" spans="1:7" hidden="1" x14ac:dyDescent="0.25">
      <c r="A452" t="s">
        <v>462</v>
      </c>
      <c r="B452" t="s">
        <v>217</v>
      </c>
      <c r="C452">
        <v>-82</v>
      </c>
      <c r="D452">
        <v>-920</v>
      </c>
      <c r="E452">
        <v>632</v>
      </c>
      <c r="F452">
        <v>-846</v>
      </c>
      <c r="G452">
        <v>2886</v>
      </c>
    </row>
    <row r="453" spans="1:7" hidden="1" x14ac:dyDescent="0.25">
      <c r="A453" t="s">
        <v>463</v>
      </c>
      <c r="B453" t="s">
        <v>217</v>
      </c>
      <c r="C453">
        <v>-95</v>
      </c>
      <c r="D453">
        <v>-991</v>
      </c>
      <c r="E453">
        <v>2464</v>
      </c>
      <c r="F453">
        <v>-32</v>
      </c>
      <c r="G453">
        <v>693</v>
      </c>
    </row>
    <row r="454" spans="1:7" hidden="1" x14ac:dyDescent="0.25">
      <c r="A454" t="s">
        <v>454</v>
      </c>
      <c r="B454" t="s">
        <v>220</v>
      </c>
      <c r="C454">
        <v>-53</v>
      </c>
      <c r="D454">
        <v>-84</v>
      </c>
      <c r="E454">
        <v>1490</v>
      </c>
      <c r="F454">
        <v>-11</v>
      </c>
      <c r="G454">
        <v>1594</v>
      </c>
    </row>
    <row r="455" spans="1:7" hidden="1" x14ac:dyDescent="0.25">
      <c r="A455" t="s">
        <v>455</v>
      </c>
      <c r="B455" t="s">
        <v>220</v>
      </c>
      <c r="C455">
        <v>-13</v>
      </c>
      <c r="D455">
        <v>1828</v>
      </c>
      <c r="E455">
        <v>-819</v>
      </c>
      <c r="F455">
        <v>-696</v>
      </c>
      <c r="G455">
        <v>1500</v>
      </c>
    </row>
    <row r="456" spans="1:7" hidden="1" x14ac:dyDescent="0.25">
      <c r="A456" t="s">
        <v>456</v>
      </c>
      <c r="B456" t="s">
        <v>220</v>
      </c>
      <c r="C456">
        <v>-109</v>
      </c>
      <c r="D456">
        <v>1038</v>
      </c>
      <c r="E456">
        <v>-662</v>
      </c>
      <c r="F456">
        <v>169</v>
      </c>
      <c r="G456">
        <v>825</v>
      </c>
    </row>
    <row r="457" spans="1:7" hidden="1" x14ac:dyDescent="0.25">
      <c r="A457" t="s">
        <v>457</v>
      </c>
      <c r="B457" t="s">
        <v>220</v>
      </c>
      <c r="C457">
        <v>-9</v>
      </c>
      <c r="D457">
        <v>44</v>
      </c>
      <c r="E457">
        <v>-303</v>
      </c>
      <c r="F457">
        <v>-1017</v>
      </c>
      <c r="G457">
        <v>1737</v>
      </c>
    </row>
    <row r="458" spans="1:7" hidden="1" x14ac:dyDescent="0.25">
      <c r="A458" t="s">
        <v>458</v>
      </c>
      <c r="B458" t="s">
        <v>220</v>
      </c>
      <c r="C458">
        <v>-23</v>
      </c>
      <c r="D458">
        <v>-15</v>
      </c>
      <c r="E458">
        <v>-435</v>
      </c>
      <c r="F458">
        <v>491</v>
      </c>
      <c r="G458">
        <v>2248</v>
      </c>
    </row>
    <row r="459" spans="1:7" hidden="1" x14ac:dyDescent="0.25">
      <c r="A459" t="s">
        <v>459</v>
      </c>
      <c r="B459" t="s">
        <v>220</v>
      </c>
      <c r="C459">
        <v>-9</v>
      </c>
      <c r="D459">
        <v>550</v>
      </c>
      <c r="E459">
        <v>1674</v>
      </c>
      <c r="F459">
        <v>-839</v>
      </c>
      <c r="G459">
        <v>3125</v>
      </c>
    </row>
    <row r="460" spans="1:7" hidden="1" x14ac:dyDescent="0.25">
      <c r="A460" t="s">
        <v>460</v>
      </c>
      <c r="B460" t="s">
        <v>220</v>
      </c>
      <c r="C460">
        <v>-11</v>
      </c>
      <c r="D460">
        <v>-538</v>
      </c>
      <c r="E460">
        <v>1689</v>
      </c>
      <c r="F460">
        <v>-997</v>
      </c>
      <c r="G460">
        <v>2106</v>
      </c>
    </row>
    <row r="461" spans="1:7" hidden="1" x14ac:dyDescent="0.25">
      <c r="A461" t="s">
        <v>461</v>
      </c>
      <c r="B461" t="s">
        <v>220</v>
      </c>
      <c r="C461">
        <v>-19</v>
      </c>
      <c r="D461">
        <v>-16</v>
      </c>
      <c r="E461">
        <v>303</v>
      </c>
      <c r="F461">
        <v>-480</v>
      </c>
      <c r="G461">
        <v>1817</v>
      </c>
    </row>
    <row r="462" spans="1:7" hidden="1" x14ac:dyDescent="0.25">
      <c r="A462" t="s">
        <v>462</v>
      </c>
      <c r="B462" t="s">
        <v>220</v>
      </c>
      <c r="C462">
        <v>-11</v>
      </c>
      <c r="D462">
        <v>-74</v>
      </c>
      <c r="E462">
        <v>-251</v>
      </c>
      <c r="F462">
        <v>-1161</v>
      </c>
      <c r="G462">
        <v>3915</v>
      </c>
    </row>
    <row r="463" spans="1:7" hidden="1" x14ac:dyDescent="0.25">
      <c r="A463" t="s">
        <v>463</v>
      </c>
      <c r="B463" t="s">
        <v>220</v>
      </c>
      <c r="C463">
        <v>-10</v>
      </c>
      <c r="D463">
        <v>-8</v>
      </c>
      <c r="E463">
        <v>1022</v>
      </c>
      <c r="F463">
        <v>-11</v>
      </c>
      <c r="G463">
        <v>1520</v>
      </c>
    </row>
    <row r="464" spans="1:7" hidden="1" x14ac:dyDescent="0.25">
      <c r="A464" t="s">
        <v>455</v>
      </c>
      <c r="B464" t="s">
        <v>223</v>
      </c>
      <c r="C464">
        <v>-26</v>
      </c>
      <c r="D464">
        <v>3</v>
      </c>
      <c r="E464">
        <v>-27</v>
      </c>
      <c r="F464">
        <v>18</v>
      </c>
      <c r="G464">
        <v>-77</v>
      </c>
    </row>
    <row r="465" spans="1:7" hidden="1" x14ac:dyDescent="0.25">
      <c r="A465" t="s">
        <v>456</v>
      </c>
      <c r="B465" t="s">
        <v>223</v>
      </c>
      <c r="C465">
        <v>-12</v>
      </c>
      <c r="D465">
        <v>-12</v>
      </c>
      <c r="E465">
        <v>-66</v>
      </c>
      <c r="F465">
        <v>85</v>
      </c>
      <c r="G465">
        <v>-6</v>
      </c>
    </row>
    <row r="466" spans="1:7" hidden="1" x14ac:dyDescent="0.25">
      <c r="A466" t="s">
        <v>457</v>
      </c>
      <c r="B466" t="s">
        <v>223</v>
      </c>
      <c r="C466">
        <v>0</v>
      </c>
      <c r="D466">
        <v>-1</v>
      </c>
      <c r="E466">
        <v>-58</v>
      </c>
      <c r="F466">
        <v>15</v>
      </c>
      <c r="G466">
        <v>21</v>
      </c>
    </row>
    <row r="467" spans="1:7" hidden="1" x14ac:dyDescent="0.25">
      <c r="A467" t="s">
        <v>458</v>
      </c>
      <c r="B467" t="s">
        <v>223</v>
      </c>
      <c r="C467">
        <v>-33</v>
      </c>
      <c r="D467">
        <v>-32</v>
      </c>
      <c r="E467">
        <v>373</v>
      </c>
      <c r="F467">
        <v>-309</v>
      </c>
      <c r="G467">
        <v>480</v>
      </c>
    </row>
    <row r="468" spans="1:7" hidden="1" x14ac:dyDescent="0.25">
      <c r="A468" t="s">
        <v>459</v>
      </c>
      <c r="B468" t="s">
        <v>223</v>
      </c>
      <c r="C468">
        <v>-33</v>
      </c>
      <c r="D468">
        <v>-31</v>
      </c>
      <c r="E468">
        <v>52</v>
      </c>
      <c r="F468">
        <v>-11</v>
      </c>
      <c r="G468">
        <v>15</v>
      </c>
    </row>
    <row r="469" spans="1:7" hidden="1" x14ac:dyDescent="0.25">
      <c r="A469" t="s">
        <v>460</v>
      </c>
      <c r="B469" t="s">
        <v>223</v>
      </c>
      <c r="C469">
        <v>-86</v>
      </c>
      <c r="D469">
        <v>-86</v>
      </c>
      <c r="E469">
        <v>215</v>
      </c>
      <c r="F469">
        <v>-135</v>
      </c>
      <c r="G469">
        <v>110</v>
      </c>
    </row>
    <row r="470" spans="1:7" hidden="1" x14ac:dyDescent="0.25">
      <c r="A470" t="s">
        <v>461</v>
      </c>
      <c r="B470" t="s">
        <v>223</v>
      </c>
      <c r="C470">
        <v>-31</v>
      </c>
      <c r="D470">
        <v>-30</v>
      </c>
      <c r="E470">
        <v>121</v>
      </c>
      <c r="F470">
        <v>-96</v>
      </c>
      <c r="G470">
        <v>109</v>
      </c>
    </row>
    <row r="471" spans="1:7" hidden="1" x14ac:dyDescent="0.25">
      <c r="A471" t="s">
        <v>462</v>
      </c>
      <c r="B471" t="s">
        <v>223</v>
      </c>
      <c r="C471">
        <v>-153</v>
      </c>
      <c r="D471">
        <v>-130</v>
      </c>
      <c r="E471">
        <v>-111</v>
      </c>
      <c r="F471">
        <v>230</v>
      </c>
      <c r="G471">
        <v>128</v>
      </c>
    </row>
    <row r="472" spans="1:7" hidden="1" x14ac:dyDescent="0.25">
      <c r="A472" t="s">
        <v>463</v>
      </c>
      <c r="B472" t="s">
        <v>223</v>
      </c>
      <c r="C472">
        <v>0</v>
      </c>
      <c r="D472">
        <v>16</v>
      </c>
      <c r="E472">
        <v>-13</v>
      </c>
      <c r="F472">
        <v>-23</v>
      </c>
      <c r="G472">
        <v>67</v>
      </c>
    </row>
    <row r="473" spans="1:7" hidden="1" x14ac:dyDescent="0.25">
      <c r="A473" t="s">
        <v>470</v>
      </c>
      <c r="B473" t="s">
        <v>223</v>
      </c>
      <c r="C473">
        <v>-1</v>
      </c>
      <c r="D473">
        <v>24</v>
      </c>
      <c r="E473">
        <v>60</v>
      </c>
      <c r="F473">
        <v>-118</v>
      </c>
      <c r="G473">
        <v>145</v>
      </c>
    </row>
    <row r="474" spans="1:7" hidden="1" x14ac:dyDescent="0.25">
      <c r="A474" t="s">
        <v>454</v>
      </c>
      <c r="B474" t="s">
        <v>226</v>
      </c>
      <c r="C474">
        <v>-14</v>
      </c>
      <c r="D474">
        <v>-183</v>
      </c>
      <c r="E474">
        <v>339</v>
      </c>
      <c r="F474">
        <v>-293</v>
      </c>
      <c r="G474">
        <v>2658</v>
      </c>
    </row>
    <row r="475" spans="1:7" hidden="1" x14ac:dyDescent="0.25">
      <c r="A475" t="s">
        <v>455</v>
      </c>
      <c r="B475" t="s">
        <v>226</v>
      </c>
      <c r="C475">
        <v>-4</v>
      </c>
      <c r="D475">
        <v>508</v>
      </c>
      <c r="E475">
        <v>615</v>
      </c>
      <c r="F475">
        <v>-765</v>
      </c>
      <c r="G475">
        <v>1303</v>
      </c>
    </row>
    <row r="476" spans="1:7" hidden="1" x14ac:dyDescent="0.25">
      <c r="A476" t="s">
        <v>456</v>
      </c>
      <c r="B476" t="s">
        <v>226</v>
      </c>
      <c r="C476">
        <v>-3</v>
      </c>
      <c r="D476">
        <v>-92</v>
      </c>
      <c r="E476">
        <v>-639</v>
      </c>
      <c r="F476">
        <v>-375</v>
      </c>
      <c r="G476">
        <v>1005</v>
      </c>
    </row>
    <row r="477" spans="1:7" hidden="1" x14ac:dyDescent="0.25">
      <c r="A477" t="s">
        <v>457</v>
      </c>
      <c r="B477" t="s">
        <v>226</v>
      </c>
      <c r="C477">
        <v>-6</v>
      </c>
      <c r="D477">
        <v>-10</v>
      </c>
      <c r="E477">
        <v>415</v>
      </c>
      <c r="F477">
        <v>-752</v>
      </c>
      <c r="G477">
        <v>1078</v>
      </c>
    </row>
    <row r="478" spans="1:7" hidden="1" x14ac:dyDescent="0.25">
      <c r="A478" t="s">
        <v>458</v>
      </c>
      <c r="B478" t="s">
        <v>226</v>
      </c>
      <c r="C478">
        <v>-80</v>
      </c>
      <c r="D478">
        <v>-558</v>
      </c>
      <c r="E478">
        <v>630</v>
      </c>
      <c r="F478">
        <v>-201</v>
      </c>
      <c r="G478">
        <v>2065</v>
      </c>
    </row>
    <row r="479" spans="1:7" hidden="1" x14ac:dyDescent="0.25">
      <c r="A479" t="s">
        <v>459</v>
      </c>
      <c r="B479" t="s">
        <v>226</v>
      </c>
      <c r="C479">
        <v>-2</v>
      </c>
      <c r="D479">
        <v>-3</v>
      </c>
      <c r="E479">
        <v>346</v>
      </c>
      <c r="F479">
        <v>-156</v>
      </c>
      <c r="G479">
        <v>703</v>
      </c>
    </row>
    <row r="480" spans="1:7" hidden="1" x14ac:dyDescent="0.25">
      <c r="A480" t="s">
        <v>460</v>
      </c>
      <c r="B480" t="s">
        <v>226</v>
      </c>
      <c r="C480">
        <v>-1</v>
      </c>
      <c r="D480">
        <v>-399</v>
      </c>
      <c r="E480">
        <v>1004</v>
      </c>
      <c r="F480">
        <v>226</v>
      </c>
      <c r="G480">
        <v>590</v>
      </c>
    </row>
    <row r="481" spans="1:7" hidden="1" x14ac:dyDescent="0.25">
      <c r="A481" t="s">
        <v>461</v>
      </c>
      <c r="B481" t="s">
        <v>226</v>
      </c>
      <c r="C481">
        <v>-28</v>
      </c>
      <c r="D481">
        <v>412</v>
      </c>
      <c r="E481">
        <v>-546</v>
      </c>
      <c r="F481">
        <v>-93</v>
      </c>
      <c r="G481">
        <v>798</v>
      </c>
    </row>
    <row r="482" spans="1:7" hidden="1" x14ac:dyDescent="0.25">
      <c r="A482" t="s">
        <v>462</v>
      </c>
      <c r="B482" t="s">
        <v>226</v>
      </c>
      <c r="C482">
        <v>-4</v>
      </c>
      <c r="D482">
        <v>509</v>
      </c>
      <c r="E482">
        <v>-590</v>
      </c>
      <c r="F482">
        <v>2297</v>
      </c>
      <c r="G482">
        <v>441</v>
      </c>
    </row>
    <row r="483" spans="1:7" hidden="1" x14ac:dyDescent="0.25">
      <c r="A483" t="s">
        <v>463</v>
      </c>
      <c r="B483" t="s">
        <v>226</v>
      </c>
      <c r="C483">
        <v>-9</v>
      </c>
      <c r="D483">
        <v>-1185</v>
      </c>
      <c r="E483">
        <v>2473</v>
      </c>
      <c r="F483">
        <v>-1534</v>
      </c>
      <c r="G483">
        <v>2777</v>
      </c>
    </row>
    <row r="484" spans="1:7" hidden="1" x14ac:dyDescent="0.25">
      <c r="A484" t="s">
        <v>454</v>
      </c>
      <c r="B484" t="s">
        <v>229</v>
      </c>
      <c r="C484">
        <v>-71</v>
      </c>
      <c r="D484">
        <v>481</v>
      </c>
      <c r="E484">
        <v>443</v>
      </c>
      <c r="F484">
        <v>-472</v>
      </c>
      <c r="G484">
        <v>-198</v>
      </c>
    </row>
    <row r="485" spans="1:7" hidden="1" x14ac:dyDescent="0.25">
      <c r="A485" t="s">
        <v>455</v>
      </c>
      <c r="B485" t="s">
        <v>229</v>
      </c>
      <c r="C485">
        <v>-12</v>
      </c>
      <c r="D485">
        <v>-13</v>
      </c>
      <c r="E485">
        <v>-554</v>
      </c>
      <c r="F485">
        <v>406</v>
      </c>
      <c r="G485">
        <v>-217</v>
      </c>
    </row>
    <row r="486" spans="1:7" hidden="1" x14ac:dyDescent="0.25">
      <c r="A486" t="s">
        <v>456</v>
      </c>
      <c r="B486" t="s">
        <v>229</v>
      </c>
      <c r="C486">
        <v>-22</v>
      </c>
      <c r="D486">
        <v>29</v>
      </c>
      <c r="E486">
        <v>403</v>
      </c>
      <c r="F486">
        <v>-437</v>
      </c>
      <c r="G486">
        <v>921</v>
      </c>
    </row>
    <row r="487" spans="1:7" hidden="1" x14ac:dyDescent="0.25">
      <c r="A487" t="s">
        <v>457</v>
      </c>
      <c r="B487" t="s">
        <v>229</v>
      </c>
      <c r="C487">
        <v>-2</v>
      </c>
      <c r="D487">
        <v>-9</v>
      </c>
      <c r="E487">
        <v>-966</v>
      </c>
      <c r="F487">
        <v>931</v>
      </c>
      <c r="G487">
        <v>-68</v>
      </c>
    </row>
    <row r="488" spans="1:7" hidden="1" x14ac:dyDescent="0.25">
      <c r="A488" t="s">
        <v>458</v>
      </c>
      <c r="B488" t="s">
        <v>229</v>
      </c>
      <c r="C488">
        <v>-34</v>
      </c>
      <c r="D488">
        <v>547</v>
      </c>
      <c r="E488">
        <v>-826</v>
      </c>
      <c r="F488">
        <v>490</v>
      </c>
      <c r="G488">
        <v>5071</v>
      </c>
    </row>
    <row r="489" spans="1:7" hidden="1" x14ac:dyDescent="0.25">
      <c r="A489" t="s">
        <v>459</v>
      </c>
      <c r="B489" t="s">
        <v>229</v>
      </c>
      <c r="C489">
        <v>-5</v>
      </c>
      <c r="D489">
        <v>812</v>
      </c>
      <c r="E489">
        <v>398</v>
      </c>
      <c r="F489">
        <v>-1758</v>
      </c>
      <c r="G489">
        <v>3689</v>
      </c>
    </row>
    <row r="490" spans="1:7" hidden="1" x14ac:dyDescent="0.25">
      <c r="A490" t="s">
        <v>460</v>
      </c>
      <c r="B490" t="s">
        <v>229</v>
      </c>
      <c r="C490">
        <v>-24</v>
      </c>
      <c r="D490">
        <v>1760</v>
      </c>
      <c r="E490">
        <v>5</v>
      </c>
      <c r="F490">
        <v>-1516</v>
      </c>
      <c r="G490">
        <v>4064</v>
      </c>
    </row>
    <row r="491" spans="1:7" hidden="1" x14ac:dyDescent="0.25">
      <c r="A491" t="s">
        <v>461</v>
      </c>
      <c r="B491" t="s">
        <v>229</v>
      </c>
      <c r="C491">
        <v>-18</v>
      </c>
      <c r="D491">
        <v>-534</v>
      </c>
      <c r="E491">
        <v>1384</v>
      </c>
      <c r="F491">
        <v>-994</v>
      </c>
      <c r="G491">
        <v>3097</v>
      </c>
    </row>
    <row r="492" spans="1:7" hidden="1" x14ac:dyDescent="0.25">
      <c r="A492" t="s">
        <v>462</v>
      </c>
      <c r="B492" t="s">
        <v>229</v>
      </c>
      <c r="C492">
        <v>-9</v>
      </c>
      <c r="D492">
        <v>-1337</v>
      </c>
      <c r="E492">
        <v>1397</v>
      </c>
      <c r="F492">
        <v>144</v>
      </c>
      <c r="G492">
        <v>2740</v>
      </c>
    </row>
    <row r="493" spans="1:7" hidden="1" x14ac:dyDescent="0.25">
      <c r="A493" t="s">
        <v>463</v>
      </c>
      <c r="B493" t="s">
        <v>229</v>
      </c>
      <c r="C493">
        <v>-14</v>
      </c>
      <c r="D493">
        <v>-427</v>
      </c>
      <c r="E493">
        <v>482</v>
      </c>
      <c r="F493">
        <v>-62</v>
      </c>
      <c r="G493">
        <v>2420</v>
      </c>
    </row>
    <row r="494" spans="1:7" hidden="1" x14ac:dyDescent="0.25">
      <c r="A494" t="s">
        <v>454</v>
      </c>
      <c r="B494" t="s">
        <v>232</v>
      </c>
      <c r="C494">
        <v>-471</v>
      </c>
      <c r="D494">
        <v>-466</v>
      </c>
      <c r="E494">
        <v>290</v>
      </c>
      <c r="F494">
        <v>214</v>
      </c>
      <c r="G494">
        <v>-499</v>
      </c>
    </row>
    <row r="495" spans="1:7" hidden="1" x14ac:dyDescent="0.25">
      <c r="A495" t="s">
        <v>455</v>
      </c>
      <c r="B495" t="s">
        <v>232</v>
      </c>
      <c r="C495">
        <v>-60</v>
      </c>
      <c r="D495">
        <v>-52</v>
      </c>
      <c r="E495">
        <v>-41</v>
      </c>
      <c r="F495">
        <v>115</v>
      </c>
      <c r="G495">
        <v>140</v>
      </c>
    </row>
    <row r="496" spans="1:7" hidden="1" x14ac:dyDescent="0.25">
      <c r="A496" t="s">
        <v>456</v>
      </c>
      <c r="B496" t="s">
        <v>232</v>
      </c>
      <c r="C496">
        <v>-96</v>
      </c>
      <c r="D496">
        <v>-95</v>
      </c>
      <c r="E496">
        <v>-64</v>
      </c>
      <c r="F496">
        <v>119</v>
      </c>
      <c r="G496">
        <v>72</v>
      </c>
    </row>
    <row r="497" spans="1:7" hidden="1" x14ac:dyDescent="0.25">
      <c r="A497" t="s">
        <v>457</v>
      </c>
      <c r="B497" t="s">
        <v>232</v>
      </c>
      <c r="C497">
        <v>-91</v>
      </c>
      <c r="D497">
        <v>-77</v>
      </c>
      <c r="E497">
        <v>-159</v>
      </c>
      <c r="F497">
        <v>171</v>
      </c>
      <c r="G497">
        <v>43</v>
      </c>
    </row>
    <row r="498" spans="1:7" hidden="1" x14ac:dyDescent="0.25">
      <c r="A498" t="s">
        <v>458</v>
      </c>
      <c r="B498" t="s">
        <v>232</v>
      </c>
      <c r="C498">
        <v>-488</v>
      </c>
      <c r="D498">
        <v>-484</v>
      </c>
      <c r="E498">
        <v>318</v>
      </c>
      <c r="F498">
        <v>179</v>
      </c>
      <c r="G498">
        <v>-268</v>
      </c>
    </row>
    <row r="499" spans="1:7" hidden="1" x14ac:dyDescent="0.25">
      <c r="A499" t="s">
        <v>459</v>
      </c>
      <c r="B499" t="s">
        <v>232</v>
      </c>
      <c r="C499">
        <v>-139</v>
      </c>
      <c r="D499">
        <v>-135</v>
      </c>
      <c r="E499">
        <v>17</v>
      </c>
      <c r="F499">
        <v>116</v>
      </c>
      <c r="G499">
        <v>89</v>
      </c>
    </row>
    <row r="500" spans="1:7" hidden="1" x14ac:dyDescent="0.25">
      <c r="A500" t="s">
        <v>460</v>
      </c>
      <c r="B500" t="s">
        <v>232</v>
      </c>
      <c r="C500">
        <v>-116</v>
      </c>
      <c r="D500">
        <v>-102</v>
      </c>
      <c r="E500">
        <v>114</v>
      </c>
      <c r="F500">
        <v>136</v>
      </c>
      <c r="G500">
        <v>155</v>
      </c>
    </row>
    <row r="501" spans="1:7" hidden="1" x14ac:dyDescent="0.25">
      <c r="A501" t="s">
        <v>461</v>
      </c>
      <c r="B501" t="s">
        <v>232</v>
      </c>
      <c r="C501">
        <v>-163</v>
      </c>
      <c r="D501">
        <v>-150</v>
      </c>
      <c r="E501">
        <v>-150</v>
      </c>
      <c r="F501">
        <v>206</v>
      </c>
      <c r="G501">
        <v>156</v>
      </c>
    </row>
    <row r="502" spans="1:7" hidden="1" x14ac:dyDescent="0.25">
      <c r="A502" t="s">
        <v>462</v>
      </c>
      <c r="B502" t="s">
        <v>232</v>
      </c>
      <c r="C502">
        <v>-208</v>
      </c>
      <c r="D502">
        <v>-206</v>
      </c>
      <c r="E502">
        <v>-66</v>
      </c>
      <c r="F502">
        <v>249</v>
      </c>
      <c r="G502">
        <v>-696</v>
      </c>
    </row>
    <row r="503" spans="1:7" hidden="1" x14ac:dyDescent="0.25">
      <c r="A503" t="s">
        <v>463</v>
      </c>
      <c r="B503" t="s">
        <v>232</v>
      </c>
      <c r="C503">
        <v>-189</v>
      </c>
      <c r="D503">
        <v>-124</v>
      </c>
      <c r="E503">
        <v>33</v>
      </c>
      <c r="F503">
        <v>219</v>
      </c>
      <c r="G503">
        <v>90</v>
      </c>
    </row>
    <row r="504" spans="1:7" hidden="1" x14ac:dyDescent="0.25">
      <c r="A504" t="s">
        <v>455</v>
      </c>
      <c r="B504" t="s">
        <v>235</v>
      </c>
      <c r="C504">
        <v>1</v>
      </c>
      <c r="D504">
        <v>24</v>
      </c>
      <c r="E504">
        <v>-315</v>
      </c>
      <c r="F504">
        <v>276</v>
      </c>
      <c r="G504">
        <v>203</v>
      </c>
    </row>
    <row r="505" spans="1:7" hidden="1" x14ac:dyDescent="0.25">
      <c r="A505" t="s">
        <v>456</v>
      </c>
      <c r="B505" t="s">
        <v>235</v>
      </c>
      <c r="C505">
        <v>-1</v>
      </c>
      <c r="D505">
        <v>136</v>
      </c>
      <c r="E505">
        <v>305</v>
      </c>
      <c r="F505">
        <v>-427</v>
      </c>
      <c r="G505">
        <v>167</v>
      </c>
    </row>
    <row r="506" spans="1:7" hidden="1" x14ac:dyDescent="0.25">
      <c r="A506" t="s">
        <v>457</v>
      </c>
      <c r="B506" t="s">
        <v>235</v>
      </c>
      <c r="C506">
        <v>0</v>
      </c>
      <c r="D506">
        <v>-1</v>
      </c>
      <c r="E506">
        <v>-36</v>
      </c>
      <c r="F506">
        <v>7</v>
      </c>
      <c r="G506">
        <v>119</v>
      </c>
    </row>
    <row r="507" spans="1:7" hidden="1" x14ac:dyDescent="0.25">
      <c r="A507" t="s">
        <v>458</v>
      </c>
      <c r="B507" t="s">
        <v>235</v>
      </c>
      <c r="C507">
        <v>-2</v>
      </c>
      <c r="D507">
        <v>41</v>
      </c>
      <c r="E507">
        <v>49</v>
      </c>
      <c r="F507">
        <v>-78</v>
      </c>
      <c r="G507">
        <v>840</v>
      </c>
    </row>
    <row r="508" spans="1:7" hidden="1" x14ac:dyDescent="0.25">
      <c r="A508" t="s">
        <v>459</v>
      </c>
      <c r="B508" t="s">
        <v>235</v>
      </c>
      <c r="C508">
        <v>2</v>
      </c>
      <c r="D508">
        <v>-43</v>
      </c>
      <c r="E508">
        <v>-3</v>
      </c>
      <c r="F508">
        <v>-1</v>
      </c>
      <c r="G508">
        <v>24</v>
      </c>
    </row>
    <row r="509" spans="1:7" hidden="1" x14ac:dyDescent="0.25">
      <c r="A509" t="s">
        <v>460</v>
      </c>
      <c r="B509" t="s">
        <v>235</v>
      </c>
      <c r="C509">
        <v>-2</v>
      </c>
      <c r="D509">
        <v>0</v>
      </c>
      <c r="E509">
        <v>124</v>
      </c>
      <c r="F509">
        <v>-221</v>
      </c>
      <c r="G509">
        <v>31</v>
      </c>
    </row>
    <row r="510" spans="1:7" hidden="1" x14ac:dyDescent="0.25">
      <c r="A510" t="s">
        <v>461</v>
      </c>
      <c r="B510" t="s">
        <v>235</v>
      </c>
      <c r="C510">
        <v>0</v>
      </c>
      <c r="D510">
        <v>-4</v>
      </c>
      <c r="E510">
        <v>233</v>
      </c>
      <c r="F510">
        <v>-361</v>
      </c>
      <c r="G510">
        <v>40</v>
      </c>
    </row>
    <row r="511" spans="1:7" hidden="1" x14ac:dyDescent="0.25">
      <c r="A511" t="s">
        <v>462</v>
      </c>
      <c r="B511" t="s">
        <v>235</v>
      </c>
      <c r="C511">
        <v>2</v>
      </c>
      <c r="D511">
        <v>9</v>
      </c>
      <c r="E511">
        <v>678</v>
      </c>
      <c r="F511">
        <v>-601</v>
      </c>
      <c r="G511">
        <v>423</v>
      </c>
    </row>
    <row r="512" spans="1:7" hidden="1" x14ac:dyDescent="0.25">
      <c r="A512" t="s">
        <v>463</v>
      </c>
      <c r="B512" t="s">
        <v>235</v>
      </c>
      <c r="C512">
        <v>1</v>
      </c>
      <c r="D512">
        <v>2</v>
      </c>
      <c r="E512">
        <v>-43</v>
      </c>
      <c r="F512">
        <v>57</v>
      </c>
      <c r="G512">
        <v>55</v>
      </c>
    </row>
    <row r="513" spans="1:7" hidden="1" x14ac:dyDescent="0.25">
      <c r="A513" t="s">
        <v>472</v>
      </c>
      <c r="B513" t="s">
        <v>235</v>
      </c>
      <c r="C513">
        <v>-1</v>
      </c>
      <c r="D513">
        <v>-1</v>
      </c>
      <c r="E513">
        <v>109</v>
      </c>
      <c r="F513">
        <v>57</v>
      </c>
      <c r="G513">
        <v>-175</v>
      </c>
    </row>
    <row r="514" spans="1:7" hidden="1" x14ac:dyDescent="0.25">
      <c r="A514" t="s">
        <v>454</v>
      </c>
      <c r="B514" t="s">
        <v>238</v>
      </c>
      <c r="C514">
        <v>-24</v>
      </c>
      <c r="D514">
        <v>-35</v>
      </c>
      <c r="E514">
        <v>518</v>
      </c>
      <c r="F514">
        <v>-472</v>
      </c>
      <c r="G514">
        <v>1828</v>
      </c>
    </row>
    <row r="515" spans="1:7" hidden="1" x14ac:dyDescent="0.25">
      <c r="A515" t="s">
        <v>455</v>
      </c>
      <c r="B515" t="s">
        <v>238</v>
      </c>
      <c r="C515">
        <v>-3</v>
      </c>
      <c r="D515">
        <v>220</v>
      </c>
      <c r="E515">
        <v>74</v>
      </c>
      <c r="F515">
        <v>-338</v>
      </c>
      <c r="G515">
        <v>980</v>
      </c>
    </row>
    <row r="516" spans="1:7" hidden="1" x14ac:dyDescent="0.25">
      <c r="A516" t="s">
        <v>456</v>
      </c>
      <c r="B516" t="s">
        <v>238</v>
      </c>
      <c r="C516">
        <v>-19</v>
      </c>
      <c r="D516">
        <v>-97</v>
      </c>
      <c r="E516">
        <v>85</v>
      </c>
      <c r="F516">
        <v>-134</v>
      </c>
      <c r="G516">
        <v>1211</v>
      </c>
    </row>
    <row r="517" spans="1:7" hidden="1" x14ac:dyDescent="0.25">
      <c r="A517" t="s">
        <v>457</v>
      </c>
      <c r="B517" t="s">
        <v>238</v>
      </c>
      <c r="C517">
        <v>-9</v>
      </c>
      <c r="D517">
        <v>-50</v>
      </c>
      <c r="E517">
        <v>-254</v>
      </c>
      <c r="F517">
        <v>189</v>
      </c>
      <c r="G517">
        <v>668</v>
      </c>
    </row>
    <row r="518" spans="1:7" hidden="1" x14ac:dyDescent="0.25">
      <c r="A518" t="s">
        <v>458</v>
      </c>
      <c r="B518" t="s">
        <v>238</v>
      </c>
      <c r="C518">
        <v>-413</v>
      </c>
      <c r="D518">
        <v>-629</v>
      </c>
      <c r="E518">
        <v>-255</v>
      </c>
      <c r="F518">
        <v>1085</v>
      </c>
      <c r="G518">
        <v>-107</v>
      </c>
    </row>
    <row r="519" spans="1:7" hidden="1" x14ac:dyDescent="0.25">
      <c r="A519" t="s">
        <v>459</v>
      </c>
      <c r="B519" t="s">
        <v>238</v>
      </c>
      <c r="C519">
        <v>-356</v>
      </c>
      <c r="D519">
        <v>-397</v>
      </c>
      <c r="E519">
        <v>-266</v>
      </c>
      <c r="F519">
        <v>679</v>
      </c>
      <c r="G519">
        <v>-310</v>
      </c>
    </row>
    <row r="520" spans="1:7" hidden="1" x14ac:dyDescent="0.25">
      <c r="A520" t="s">
        <v>460</v>
      </c>
      <c r="B520" t="s">
        <v>238</v>
      </c>
      <c r="C520">
        <v>-162</v>
      </c>
      <c r="D520">
        <v>-466</v>
      </c>
      <c r="E520">
        <v>228</v>
      </c>
      <c r="F520">
        <v>101</v>
      </c>
      <c r="G520">
        <v>493</v>
      </c>
    </row>
    <row r="521" spans="1:7" hidden="1" x14ac:dyDescent="0.25">
      <c r="A521" t="s">
        <v>461</v>
      </c>
      <c r="B521" t="s">
        <v>238</v>
      </c>
      <c r="C521">
        <v>-223</v>
      </c>
      <c r="D521">
        <v>-842</v>
      </c>
      <c r="E521">
        <v>1247</v>
      </c>
      <c r="F521">
        <v>-1109</v>
      </c>
      <c r="G521">
        <v>1307</v>
      </c>
    </row>
    <row r="522" spans="1:7" hidden="1" x14ac:dyDescent="0.25">
      <c r="A522" t="s">
        <v>462</v>
      </c>
      <c r="B522" t="s">
        <v>238</v>
      </c>
      <c r="C522">
        <v>-60</v>
      </c>
      <c r="D522">
        <v>-221</v>
      </c>
      <c r="E522">
        <v>844</v>
      </c>
      <c r="F522">
        <v>168</v>
      </c>
      <c r="G522">
        <v>-39</v>
      </c>
    </row>
    <row r="523" spans="1:7" hidden="1" x14ac:dyDescent="0.25">
      <c r="A523" t="s">
        <v>463</v>
      </c>
      <c r="B523" t="s">
        <v>238</v>
      </c>
      <c r="C523">
        <v>-350</v>
      </c>
      <c r="D523">
        <v>187</v>
      </c>
      <c r="E523">
        <v>-154</v>
      </c>
      <c r="F523">
        <v>-326</v>
      </c>
      <c r="G523">
        <v>401</v>
      </c>
    </row>
    <row r="524" spans="1:7" hidden="1" x14ac:dyDescent="0.25">
      <c r="A524" t="s">
        <v>454</v>
      </c>
      <c r="B524" t="s">
        <v>241</v>
      </c>
      <c r="C524">
        <v>-25</v>
      </c>
      <c r="D524">
        <v>-141</v>
      </c>
      <c r="E524">
        <v>-43</v>
      </c>
      <c r="F524">
        <v>149</v>
      </c>
      <c r="G524">
        <v>-447</v>
      </c>
    </row>
    <row r="525" spans="1:7" hidden="1" x14ac:dyDescent="0.25">
      <c r="A525" t="s">
        <v>455</v>
      </c>
      <c r="B525" t="s">
        <v>241</v>
      </c>
      <c r="C525">
        <v>221</v>
      </c>
      <c r="D525">
        <v>398</v>
      </c>
      <c r="E525">
        <v>7</v>
      </c>
      <c r="F525">
        <v>-402</v>
      </c>
      <c r="G525">
        <v>1136</v>
      </c>
    </row>
    <row r="526" spans="1:7" hidden="1" x14ac:dyDescent="0.25">
      <c r="A526" t="s">
        <v>456</v>
      </c>
      <c r="B526" t="s">
        <v>241</v>
      </c>
      <c r="C526">
        <v>-907</v>
      </c>
      <c r="D526">
        <v>-996</v>
      </c>
      <c r="E526">
        <v>455</v>
      </c>
      <c r="F526">
        <v>481</v>
      </c>
      <c r="G526">
        <v>-868</v>
      </c>
    </row>
    <row r="527" spans="1:7" hidden="1" x14ac:dyDescent="0.25">
      <c r="A527" t="s">
        <v>457</v>
      </c>
      <c r="B527" t="s">
        <v>241</v>
      </c>
      <c r="C527">
        <v>-591</v>
      </c>
      <c r="D527">
        <v>-267</v>
      </c>
      <c r="E527">
        <v>-220</v>
      </c>
      <c r="F527">
        <v>474</v>
      </c>
      <c r="G527">
        <v>-439</v>
      </c>
    </row>
    <row r="528" spans="1:7" hidden="1" x14ac:dyDescent="0.25">
      <c r="A528" t="s">
        <v>458</v>
      </c>
      <c r="B528" t="s">
        <v>241</v>
      </c>
      <c r="C528">
        <v>-2143</v>
      </c>
      <c r="D528">
        <v>-2229</v>
      </c>
      <c r="E528">
        <v>2491</v>
      </c>
      <c r="F528">
        <v>-578</v>
      </c>
      <c r="G528">
        <v>-3280</v>
      </c>
    </row>
    <row r="529" spans="1:7" hidden="1" x14ac:dyDescent="0.25">
      <c r="A529" t="s">
        <v>459</v>
      </c>
      <c r="B529" t="s">
        <v>241</v>
      </c>
      <c r="C529">
        <v>-1072</v>
      </c>
      <c r="D529">
        <v>-980</v>
      </c>
      <c r="E529">
        <v>1386</v>
      </c>
      <c r="F529">
        <v>-27</v>
      </c>
      <c r="G529">
        <v>-321</v>
      </c>
    </row>
    <row r="530" spans="1:7" hidden="1" x14ac:dyDescent="0.25">
      <c r="A530" t="s">
        <v>460</v>
      </c>
      <c r="B530" t="s">
        <v>241</v>
      </c>
      <c r="C530">
        <v>-547</v>
      </c>
      <c r="D530">
        <v>-421</v>
      </c>
      <c r="E530">
        <v>105</v>
      </c>
      <c r="F530">
        <v>301</v>
      </c>
      <c r="G530">
        <v>-210</v>
      </c>
    </row>
    <row r="531" spans="1:7" hidden="1" x14ac:dyDescent="0.25">
      <c r="A531" t="s">
        <v>461</v>
      </c>
      <c r="B531" t="s">
        <v>241</v>
      </c>
      <c r="C531">
        <v>-119</v>
      </c>
      <c r="D531">
        <v>-88</v>
      </c>
      <c r="E531">
        <v>11</v>
      </c>
      <c r="F531">
        <v>113</v>
      </c>
      <c r="G531">
        <v>657</v>
      </c>
    </row>
    <row r="532" spans="1:7" hidden="1" x14ac:dyDescent="0.25">
      <c r="A532" t="s">
        <v>462</v>
      </c>
      <c r="B532" t="s">
        <v>241</v>
      </c>
      <c r="C532">
        <v>1015</v>
      </c>
      <c r="D532">
        <v>1022</v>
      </c>
      <c r="E532">
        <v>598</v>
      </c>
      <c r="F532">
        <v>-1841</v>
      </c>
      <c r="G532">
        <v>-3284</v>
      </c>
    </row>
    <row r="533" spans="1:7" hidden="1" x14ac:dyDescent="0.25">
      <c r="A533" t="s">
        <v>463</v>
      </c>
      <c r="B533" t="s">
        <v>241</v>
      </c>
      <c r="C533">
        <v>-3621</v>
      </c>
      <c r="D533">
        <v>-3645</v>
      </c>
      <c r="E533">
        <v>1577</v>
      </c>
      <c r="F533">
        <v>2376</v>
      </c>
      <c r="G533">
        <v>-5483</v>
      </c>
    </row>
    <row r="534" spans="1:7" hidden="1" x14ac:dyDescent="0.25">
      <c r="A534" t="s">
        <v>454</v>
      </c>
      <c r="B534" t="s">
        <v>244</v>
      </c>
      <c r="C534">
        <v>0</v>
      </c>
      <c r="D534">
        <v>-669</v>
      </c>
      <c r="E534">
        <v>274</v>
      </c>
      <c r="F534">
        <v>331</v>
      </c>
      <c r="G534">
        <v>1360</v>
      </c>
    </row>
    <row r="535" spans="1:7" hidden="1" x14ac:dyDescent="0.25">
      <c r="A535" t="s">
        <v>455</v>
      </c>
      <c r="B535" t="s">
        <v>244</v>
      </c>
      <c r="C535">
        <v>-3</v>
      </c>
      <c r="D535">
        <v>-627</v>
      </c>
      <c r="E535">
        <v>144</v>
      </c>
      <c r="F535">
        <v>272</v>
      </c>
      <c r="G535">
        <v>317</v>
      </c>
    </row>
    <row r="536" spans="1:7" hidden="1" x14ac:dyDescent="0.25">
      <c r="A536" t="s">
        <v>456</v>
      </c>
      <c r="B536" t="s">
        <v>244</v>
      </c>
      <c r="C536">
        <v>-1</v>
      </c>
      <c r="D536">
        <v>264</v>
      </c>
      <c r="E536">
        <v>-300</v>
      </c>
      <c r="F536">
        <v>310</v>
      </c>
      <c r="G536">
        <v>899</v>
      </c>
    </row>
    <row r="537" spans="1:7" hidden="1" x14ac:dyDescent="0.25">
      <c r="A537" t="s">
        <v>457</v>
      </c>
      <c r="B537" t="s">
        <v>244</v>
      </c>
      <c r="C537">
        <v>0</v>
      </c>
      <c r="D537">
        <v>-59</v>
      </c>
      <c r="E537">
        <v>-268</v>
      </c>
      <c r="F537">
        <v>-57</v>
      </c>
      <c r="G537">
        <v>1564</v>
      </c>
    </row>
    <row r="538" spans="1:7" hidden="1" x14ac:dyDescent="0.25">
      <c r="A538" t="s">
        <v>458</v>
      </c>
      <c r="B538" t="s">
        <v>244</v>
      </c>
      <c r="C538">
        <v>0</v>
      </c>
      <c r="D538">
        <v>-542</v>
      </c>
      <c r="E538">
        <v>-187</v>
      </c>
      <c r="F538">
        <v>713</v>
      </c>
      <c r="G538">
        <v>1794</v>
      </c>
    </row>
    <row r="539" spans="1:7" hidden="1" x14ac:dyDescent="0.25">
      <c r="A539" t="s">
        <v>459</v>
      </c>
      <c r="B539" t="s">
        <v>244</v>
      </c>
      <c r="C539">
        <v>0</v>
      </c>
      <c r="D539">
        <v>-404</v>
      </c>
      <c r="E539">
        <v>431</v>
      </c>
      <c r="F539">
        <v>169</v>
      </c>
      <c r="G539">
        <v>1406</v>
      </c>
    </row>
    <row r="540" spans="1:7" hidden="1" x14ac:dyDescent="0.25">
      <c r="A540" t="s">
        <v>460</v>
      </c>
      <c r="B540" t="s">
        <v>244</v>
      </c>
      <c r="C540">
        <v>0</v>
      </c>
      <c r="D540">
        <v>1</v>
      </c>
      <c r="E540">
        <v>-676</v>
      </c>
      <c r="F540">
        <v>824</v>
      </c>
      <c r="G540">
        <v>815</v>
      </c>
    </row>
    <row r="541" spans="1:7" hidden="1" x14ac:dyDescent="0.25">
      <c r="A541" t="s">
        <v>461</v>
      </c>
      <c r="B541" t="s">
        <v>244</v>
      </c>
      <c r="C541">
        <v>-1</v>
      </c>
      <c r="D541">
        <v>-1</v>
      </c>
      <c r="E541">
        <v>379</v>
      </c>
      <c r="F541">
        <v>-322</v>
      </c>
      <c r="G541">
        <v>1390</v>
      </c>
    </row>
    <row r="542" spans="1:7" hidden="1" x14ac:dyDescent="0.25">
      <c r="A542" t="s">
        <v>462</v>
      </c>
      <c r="B542" t="s">
        <v>244</v>
      </c>
      <c r="C542">
        <v>-2</v>
      </c>
      <c r="D542">
        <v>427</v>
      </c>
      <c r="E542">
        <v>-693</v>
      </c>
      <c r="F542">
        <v>250</v>
      </c>
      <c r="G542">
        <v>1353</v>
      </c>
    </row>
    <row r="543" spans="1:7" hidden="1" x14ac:dyDescent="0.25">
      <c r="A543" t="s">
        <v>463</v>
      </c>
      <c r="B543" t="s">
        <v>244</v>
      </c>
      <c r="C543">
        <v>0</v>
      </c>
      <c r="D543">
        <v>1</v>
      </c>
      <c r="E543">
        <v>-24</v>
      </c>
      <c r="F543">
        <v>39</v>
      </c>
      <c r="G543">
        <v>1203</v>
      </c>
    </row>
    <row r="544" spans="1:7" hidden="1" x14ac:dyDescent="0.25">
      <c r="A544" t="s">
        <v>454</v>
      </c>
      <c r="B544" t="s">
        <v>247</v>
      </c>
      <c r="C544">
        <v>-7</v>
      </c>
      <c r="D544">
        <v>175</v>
      </c>
      <c r="E544">
        <v>-129</v>
      </c>
      <c r="F544">
        <v>-417</v>
      </c>
      <c r="G544">
        <v>712</v>
      </c>
    </row>
    <row r="545" spans="1:7" hidden="1" x14ac:dyDescent="0.25">
      <c r="A545" t="s">
        <v>455</v>
      </c>
      <c r="B545" t="s">
        <v>247</v>
      </c>
      <c r="C545">
        <v>-1</v>
      </c>
      <c r="D545">
        <v>334</v>
      </c>
      <c r="E545">
        <v>-128</v>
      </c>
      <c r="F545">
        <v>-358</v>
      </c>
      <c r="G545">
        <v>615</v>
      </c>
    </row>
    <row r="546" spans="1:7" hidden="1" x14ac:dyDescent="0.25">
      <c r="A546" t="s">
        <v>456</v>
      </c>
      <c r="B546" t="s">
        <v>247</v>
      </c>
      <c r="C546">
        <v>-2</v>
      </c>
      <c r="D546">
        <v>-92</v>
      </c>
      <c r="E546">
        <v>0</v>
      </c>
      <c r="F546">
        <v>609</v>
      </c>
      <c r="G546">
        <v>-92</v>
      </c>
    </row>
    <row r="547" spans="1:7" hidden="1" x14ac:dyDescent="0.25">
      <c r="A547" t="s">
        <v>457</v>
      </c>
      <c r="B547" t="s">
        <v>247</v>
      </c>
      <c r="C547">
        <v>0</v>
      </c>
      <c r="D547">
        <v>112</v>
      </c>
      <c r="E547">
        <v>0</v>
      </c>
      <c r="F547">
        <v>-144</v>
      </c>
      <c r="G547">
        <v>507</v>
      </c>
    </row>
    <row r="548" spans="1:7" hidden="1" x14ac:dyDescent="0.25">
      <c r="A548" t="s">
        <v>458</v>
      </c>
      <c r="B548" t="s">
        <v>247</v>
      </c>
      <c r="C548">
        <v>-1</v>
      </c>
      <c r="D548">
        <v>114</v>
      </c>
      <c r="E548">
        <v>0</v>
      </c>
      <c r="F548">
        <v>-233</v>
      </c>
      <c r="G548">
        <v>1874</v>
      </c>
    </row>
    <row r="549" spans="1:7" hidden="1" x14ac:dyDescent="0.25">
      <c r="A549" t="s">
        <v>459</v>
      </c>
      <c r="B549" t="s">
        <v>247</v>
      </c>
      <c r="C549">
        <v>0</v>
      </c>
      <c r="D549">
        <v>269</v>
      </c>
      <c r="E549">
        <v>-144</v>
      </c>
      <c r="F549">
        <v>-152</v>
      </c>
      <c r="G549">
        <v>512</v>
      </c>
    </row>
    <row r="550" spans="1:7" hidden="1" x14ac:dyDescent="0.25">
      <c r="A550" t="s">
        <v>460</v>
      </c>
      <c r="B550" t="s">
        <v>247</v>
      </c>
      <c r="C550">
        <v>-74</v>
      </c>
      <c r="D550">
        <v>834</v>
      </c>
      <c r="E550">
        <v>0</v>
      </c>
      <c r="F550">
        <v>-635</v>
      </c>
      <c r="G550">
        <v>781</v>
      </c>
    </row>
    <row r="551" spans="1:7" hidden="1" x14ac:dyDescent="0.25">
      <c r="A551" t="s">
        <v>461</v>
      </c>
      <c r="B551" t="s">
        <v>247</v>
      </c>
      <c r="C551">
        <v>0</v>
      </c>
      <c r="D551">
        <v>-462</v>
      </c>
      <c r="E551">
        <v>0</v>
      </c>
      <c r="F551">
        <v>-58</v>
      </c>
      <c r="G551">
        <v>393</v>
      </c>
    </row>
    <row r="552" spans="1:7" hidden="1" x14ac:dyDescent="0.25">
      <c r="A552" t="s">
        <v>462</v>
      </c>
      <c r="B552" t="s">
        <v>247</v>
      </c>
      <c r="C552">
        <v>0</v>
      </c>
      <c r="D552">
        <v>255</v>
      </c>
      <c r="E552">
        <v>0</v>
      </c>
      <c r="F552">
        <v>-95</v>
      </c>
      <c r="G552">
        <v>-690</v>
      </c>
    </row>
    <row r="553" spans="1:7" hidden="1" x14ac:dyDescent="0.25">
      <c r="A553" t="s">
        <v>463</v>
      </c>
      <c r="B553" t="s">
        <v>247</v>
      </c>
      <c r="C553">
        <v>-1</v>
      </c>
      <c r="D553">
        <v>-161</v>
      </c>
      <c r="E553">
        <v>-592</v>
      </c>
      <c r="F553">
        <v>813</v>
      </c>
      <c r="G553">
        <v>-132</v>
      </c>
    </row>
    <row r="554" spans="1:7" x14ac:dyDescent="0.25">
      <c r="A554" t="s">
        <v>454</v>
      </c>
      <c r="B554" t="s">
        <v>250</v>
      </c>
      <c r="C554">
        <v>-14</v>
      </c>
      <c r="D554">
        <v>-13</v>
      </c>
      <c r="E554">
        <v>-233</v>
      </c>
      <c r="F554">
        <v>290</v>
      </c>
      <c r="G554">
        <v>1953</v>
      </c>
    </row>
    <row r="555" spans="1:7" x14ac:dyDescent="0.25">
      <c r="A555" t="s">
        <v>455</v>
      </c>
      <c r="B555" t="s">
        <v>250</v>
      </c>
      <c r="C555">
        <v>-23</v>
      </c>
      <c r="D555">
        <v>-22</v>
      </c>
      <c r="E555">
        <v>-421</v>
      </c>
      <c r="F555">
        <v>409</v>
      </c>
      <c r="G555">
        <v>1064</v>
      </c>
    </row>
    <row r="556" spans="1:7" x14ac:dyDescent="0.25">
      <c r="A556" t="s">
        <v>456</v>
      </c>
      <c r="B556" t="s">
        <v>250</v>
      </c>
      <c r="C556">
        <v>7</v>
      </c>
      <c r="D556">
        <v>9</v>
      </c>
      <c r="E556">
        <v>-299</v>
      </c>
      <c r="F556">
        <v>372</v>
      </c>
      <c r="G556">
        <v>1465</v>
      </c>
    </row>
    <row r="557" spans="1:7" x14ac:dyDescent="0.25">
      <c r="A557" t="s">
        <v>457</v>
      </c>
      <c r="B557" t="s">
        <v>250</v>
      </c>
      <c r="C557">
        <v>-19</v>
      </c>
      <c r="D557">
        <v>-17</v>
      </c>
      <c r="E557">
        <v>-83</v>
      </c>
      <c r="F557">
        <v>9</v>
      </c>
      <c r="G557">
        <v>2076</v>
      </c>
    </row>
    <row r="558" spans="1:7" x14ac:dyDescent="0.25">
      <c r="A558" t="s">
        <v>458</v>
      </c>
      <c r="B558" t="s">
        <v>250</v>
      </c>
      <c r="C558">
        <v>-5</v>
      </c>
      <c r="D558">
        <v>44</v>
      </c>
      <c r="E558">
        <v>-300</v>
      </c>
      <c r="F558">
        <v>369</v>
      </c>
      <c r="G558">
        <v>2005</v>
      </c>
    </row>
    <row r="559" spans="1:7" x14ac:dyDescent="0.25">
      <c r="A559" t="s">
        <v>459</v>
      </c>
      <c r="B559" t="s">
        <v>250</v>
      </c>
      <c r="C559">
        <v>2</v>
      </c>
      <c r="D559">
        <v>22</v>
      </c>
      <c r="E559">
        <v>-349</v>
      </c>
      <c r="F559">
        <v>146</v>
      </c>
      <c r="G559">
        <v>1563</v>
      </c>
    </row>
    <row r="560" spans="1:7" x14ac:dyDescent="0.25">
      <c r="A560" t="s">
        <v>460</v>
      </c>
      <c r="B560" t="s">
        <v>250</v>
      </c>
      <c r="C560">
        <v>25</v>
      </c>
      <c r="D560">
        <v>29</v>
      </c>
      <c r="E560">
        <v>-482</v>
      </c>
      <c r="F560">
        <v>646</v>
      </c>
      <c r="G560">
        <v>628</v>
      </c>
    </row>
    <row r="561" spans="1:7" x14ac:dyDescent="0.25">
      <c r="A561" t="s">
        <v>461</v>
      </c>
      <c r="B561" t="s">
        <v>250</v>
      </c>
      <c r="C561">
        <v>-68</v>
      </c>
      <c r="D561">
        <v>-134</v>
      </c>
      <c r="E561">
        <v>-146</v>
      </c>
      <c r="F561">
        <v>234</v>
      </c>
      <c r="G561">
        <v>1089</v>
      </c>
    </row>
    <row r="562" spans="1:7" x14ac:dyDescent="0.25">
      <c r="A562" t="s">
        <v>462</v>
      </c>
      <c r="B562" t="s">
        <v>250</v>
      </c>
      <c r="C562">
        <v>-25</v>
      </c>
      <c r="D562">
        <v>-23</v>
      </c>
      <c r="E562">
        <v>-269</v>
      </c>
      <c r="F562">
        <v>213</v>
      </c>
      <c r="G562">
        <v>884</v>
      </c>
    </row>
    <row r="563" spans="1:7" x14ac:dyDescent="0.25">
      <c r="A563" t="s">
        <v>463</v>
      </c>
      <c r="B563" t="s">
        <v>250</v>
      </c>
      <c r="C563">
        <v>-71</v>
      </c>
      <c r="D563">
        <v>-70</v>
      </c>
      <c r="E563">
        <v>-129</v>
      </c>
      <c r="F563">
        <v>316</v>
      </c>
      <c r="G563">
        <v>279</v>
      </c>
    </row>
    <row r="564" spans="1:7" hidden="1" x14ac:dyDescent="0.25">
      <c r="A564" t="s">
        <v>454</v>
      </c>
      <c r="B564" t="s">
        <v>253</v>
      </c>
      <c r="C564">
        <v>-523</v>
      </c>
      <c r="D564">
        <v>-536</v>
      </c>
      <c r="E564">
        <v>483</v>
      </c>
      <c r="F564">
        <v>467</v>
      </c>
      <c r="G564">
        <v>313</v>
      </c>
    </row>
    <row r="565" spans="1:7" hidden="1" x14ac:dyDescent="0.25">
      <c r="A565" t="s">
        <v>455</v>
      </c>
      <c r="B565" t="s">
        <v>253</v>
      </c>
      <c r="C565">
        <v>-114</v>
      </c>
      <c r="D565">
        <v>-94</v>
      </c>
      <c r="E565">
        <v>-70</v>
      </c>
      <c r="F565">
        <v>263</v>
      </c>
      <c r="G565">
        <v>736</v>
      </c>
    </row>
    <row r="566" spans="1:7" hidden="1" x14ac:dyDescent="0.25">
      <c r="A566" t="s">
        <v>456</v>
      </c>
      <c r="B566" t="s">
        <v>253</v>
      </c>
      <c r="C566">
        <v>-214</v>
      </c>
      <c r="D566">
        <v>-564</v>
      </c>
      <c r="E566">
        <v>77</v>
      </c>
      <c r="F566">
        <v>326</v>
      </c>
      <c r="G566">
        <v>592</v>
      </c>
    </row>
    <row r="567" spans="1:7" hidden="1" x14ac:dyDescent="0.25">
      <c r="A567" t="s">
        <v>457</v>
      </c>
      <c r="B567" t="s">
        <v>253</v>
      </c>
      <c r="C567">
        <v>-97</v>
      </c>
      <c r="D567">
        <v>-9</v>
      </c>
      <c r="E567">
        <v>34</v>
      </c>
      <c r="F567">
        <v>6</v>
      </c>
      <c r="G567">
        <v>962</v>
      </c>
    </row>
    <row r="568" spans="1:7" hidden="1" x14ac:dyDescent="0.25">
      <c r="A568" t="s">
        <v>458</v>
      </c>
      <c r="B568" t="s">
        <v>253</v>
      </c>
      <c r="C568">
        <v>-224</v>
      </c>
      <c r="D568">
        <v>-314</v>
      </c>
      <c r="E568">
        <v>51</v>
      </c>
      <c r="F568">
        <v>345</v>
      </c>
      <c r="G568">
        <v>265</v>
      </c>
    </row>
    <row r="569" spans="1:7" hidden="1" x14ac:dyDescent="0.25">
      <c r="A569" t="s">
        <v>459</v>
      </c>
      <c r="B569" t="s">
        <v>253</v>
      </c>
      <c r="C569">
        <v>-145</v>
      </c>
      <c r="D569">
        <v>-803</v>
      </c>
      <c r="E569">
        <v>439</v>
      </c>
      <c r="F569">
        <v>279</v>
      </c>
      <c r="G569">
        <v>878</v>
      </c>
    </row>
    <row r="570" spans="1:7" hidden="1" x14ac:dyDescent="0.25">
      <c r="A570" t="s">
        <v>460</v>
      </c>
      <c r="B570" t="s">
        <v>253</v>
      </c>
      <c r="C570">
        <v>-245</v>
      </c>
      <c r="D570">
        <v>-451</v>
      </c>
      <c r="E570">
        <v>-310</v>
      </c>
      <c r="F570">
        <v>392</v>
      </c>
      <c r="G570">
        <v>524</v>
      </c>
    </row>
    <row r="571" spans="1:7" hidden="1" x14ac:dyDescent="0.25">
      <c r="A571" t="s">
        <v>461</v>
      </c>
      <c r="B571" t="s">
        <v>253</v>
      </c>
      <c r="C571">
        <v>-260</v>
      </c>
      <c r="D571">
        <v>-131</v>
      </c>
      <c r="E571">
        <v>-34</v>
      </c>
      <c r="F571">
        <v>337</v>
      </c>
      <c r="G571">
        <v>561</v>
      </c>
    </row>
    <row r="572" spans="1:7" hidden="1" x14ac:dyDescent="0.25">
      <c r="A572" t="s">
        <v>462</v>
      </c>
      <c r="B572" t="s">
        <v>253</v>
      </c>
      <c r="C572">
        <v>-305</v>
      </c>
      <c r="D572">
        <v>-276</v>
      </c>
      <c r="E572">
        <v>-27</v>
      </c>
      <c r="F572">
        <v>454</v>
      </c>
      <c r="G572">
        <v>692</v>
      </c>
    </row>
    <row r="573" spans="1:7" hidden="1" x14ac:dyDescent="0.25">
      <c r="A573" t="s">
        <v>463</v>
      </c>
      <c r="B573" t="s">
        <v>253</v>
      </c>
      <c r="C573">
        <v>-18</v>
      </c>
      <c r="D573">
        <v>-75</v>
      </c>
      <c r="E573">
        <v>-8</v>
      </c>
      <c r="F573">
        <v>25</v>
      </c>
      <c r="G573">
        <v>1008</v>
      </c>
    </row>
    <row r="574" spans="1:7" hidden="1" x14ac:dyDescent="0.25">
      <c r="A574" t="s">
        <v>454</v>
      </c>
      <c r="B574" t="s">
        <v>257</v>
      </c>
      <c r="C574">
        <v>-155</v>
      </c>
      <c r="D574">
        <v>-143</v>
      </c>
      <c r="E574">
        <v>0</v>
      </c>
      <c r="F574">
        <v>4226</v>
      </c>
      <c r="G574">
        <v>0</v>
      </c>
    </row>
    <row r="575" spans="1:7" hidden="1" x14ac:dyDescent="0.25">
      <c r="A575" t="s">
        <v>455</v>
      </c>
      <c r="B575" t="s">
        <v>257</v>
      </c>
      <c r="C575">
        <v>-82</v>
      </c>
      <c r="D575">
        <v>-74</v>
      </c>
      <c r="E575">
        <v>0</v>
      </c>
      <c r="F575">
        <v>76</v>
      </c>
      <c r="G575">
        <v>0</v>
      </c>
    </row>
    <row r="576" spans="1:7" hidden="1" x14ac:dyDescent="0.25">
      <c r="A576" t="s">
        <v>456</v>
      </c>
      <c r="B576" t="s">
        <v>257</v>
      </c>
      <c r="C576">
        <v>-144</v>
      </c>
      <c r="D576">
        <v>-143</v>
      </c>
      <c r="E576">
        <v>0</v>
      </c>
      <c r="F576">
        <v>5352</v>
      </c>
      <c r="G576">
        <v>0</v>
      </c>
    </row>
    <row r="577" spans="1:7" hidden="1" x14ac:dyDescent="0.25">
      <c r="A577" t="s">
        <v>457</v>
      </c>
      <c r="B577" t="s">
        <v>257</v>
      </c>
      <c r="C577">
        <v>-286</v>
      </c>
      <c r="D577">
        <v>-285</v>
      </c>
      <c r="E577">
        <v>0</v>
      </c>
      <c r="F577">
        <v>-423</v>
      </c>
      <c r="G577">
        <v>0</v>
      </c>
    </row>
    <row r="578" spans="1:7" hidden="1" x14ac:dyDescent="0.25">
      <c r="A578" t="s">
        <v>458</v>
      </c>
      <c r="B578" t="s">
        <v>257</v>
      </c>
      <c r="C578">
        <v>-73</v>
      </c>
      <c r="D578">
        <v>-39</v>
      </c>
      <c r="E578">
        <v>0</v>
      </c>
      <c r="F578">
        <v>666</v>
      </c>
      <c r="G578">
        <v>0</v>
      </c>
    </row>
    <row r="579" spans="1:7" hidden="1" x14ac:dyDescent="0.25">
      <c r="A579" t="s">
        <v>459</v>
      </c>
      <c r="B579" t="s">
        <v>257</v>
      </c>
      <c r="C579">
        <v>-54</v>
      </c>
      <c r="D579">
        <v>-49</v>
      </c>
      <c r="E579">
        <v>0</v>
      </c>
      <c r="F579">
        <v>7087</v>
      </c>
      <c r="G579">
        <v>0</v>
      </c>
    </row>
    <row r="580" spans="1:7" hidden="1" x14ac:dyDescent="0.25">
      <c r="A580" t="s">
        <v>460</v>
      </c>
      <c r="B580" t="s">
        <v>257</v>
      </c>
      <c r="C580">
        <v>-58</v>
      </c>
      <c r="D580">
        <v>-57</v>
      </c>
      <c r="E580">
        <v>0</v>
      </c>
      <c r="F580">
        <v>1954</v>
      </c>
      <c r="G580">
        <v>0</v>
      </c>
    </row>
    <row r="581" spans="1:7" hidden="1" x14ac:dyDescent="0.25">
      <c r="A581" t="s">
        <v>461</v>
      </c>
      <c r="B581" t="s">
        <v>257</v>
      </c>
      <c r="C581">
        <v>-35</v>
      </c>
      <c r="D581">
        <v>-31</v>
      </c>
      <c r="E581">
        <v>0</v>
      </c>
      <c r="F581">
        <v>691</v>
      </c>
      <c r="G581">
        <v>0</v>
      </c>
    </row>
    <row r="582" spans="1:7" hidden="1" x14ac:dyDescent="0.25">
      <c r="A582" t="s">
        <v>462</v>
      </c>
      <c r="B582" t="s">
        <v>257</v>
      </c>
      <c r="C582">
        <v>-37</v>
      </c>
      <c r="D582">
        <v>-21</v>
      </c>
      <c r="E582">
        <v>0</v>
      </c>
      <c r="F582">
        <v>-4533</v>
      </c>
      <c r="G582">
        <v>0</v>
      </c>
    </row>
    <row r="583" spans="1:7" hidden="1" x14ac:dyDescent="0.25">
      <c r="A583" t="s">
        <v>463</v>
      </c>
      <c r="B583" t="s">
        <v>257</v>
      </c>
      <c r="C583">
        <v>-22</v>
      </c>
      <c r="D583">
        <v>-21</v>
      </c>
      <c r="E583">
        <v>0</v>
      </c>
      <c r="F583">
        <v>-882</v>
      </c>
      <c r="G583">
        <v>0</v>
      </c>
    </row>
    <row r="584" spans="1:7" hidden="1" x14ac:dyDescent="0.25">
      <c r="A584" t="s">
        <v>454</v>
      </c>
      <c r="B584" t="s">
        <v>260</v>
      </c>
      <c r="C584">
        <v>-54</v>
      </c>
      <c r="D584">
        <v>-77</v>
      </c>
      <c r="E584">
        <v>5000</v>
      </c>
      <c r="F584">
        <v>1968</v>
      </c>
      <c r="G584">
        <v>0</v>
      </c>
    </row>
    <row r="585" spans="1:7" hidden="1" x14ac:dyDescent="0.25">
      <c r="A585" t="s">
        <v>455</v>
      </c>
      <c r="B585" t="s">
        <v>260</v>
      </c>
      <c r="C585">
        <v>-168</v>
      </c>
      <c r="D585">
        <v>-168</v>
      </c>
      <c r="E585">
        <v>0</v>
      </c>
      <c r="F585">
        <v>5841</v>
      </c>
      <c r="G585">
        <v>0</v>
      </c>
    </row>
    <row r="586" spans="1:7" hidden="1" x14ac:dyDescent="0.25">
      <c r="A586" t="s">
        <v>456</v>
      </c>
      <c r="B586" t="s">
        <v>260</v>
      </c>
      <c r="C586">
        <v>-105</v>
      </c>
      <c r="D586">
        <v>-73</v>
      </c>
      <c r="E586">
        <v>0</v>
      </c>
      <c r="F586">
        <v>1212</v>
      </c>
      <c r="G586">
        <v>0</v>
      </c>
    </row>
    <row r="587" spans="1:7" hidden="1" x14ac:dyDescent="0.25">
      <c r="A587" t="s">
        <v>457</v>
      </c>
      <c r="B587" t="s">
        <v>260</v>
      </c>
      <c r="C587">
        <v>-101</v>
      </c>
      <c r="D587">
        <v>-101</v>
      </c>
      <c r="E587">
        <v>0</v>
      </c>
      <c r="F587">
        <v>-6257</v>
      </c>
      <c r="G587">
        <v>0</v>
      </c>
    </row>
    <row r="588" spans="1:7" hidden="1" x14ac:dyDescent="0.25">
      <c r="A588" t="s">
        <v>458</v>
      </c>
      <c r="B588" t="s">
        <v>260</v>
      </c>
      <c r="C588">
        <v>-159</v>
      </c>
      <c r="D588">
        <v>-106</v>
      </c>
      <c r="E588">
        <v>0</v>
      </c>
      <c r="F588">
        <v>10612</v>
      </c>
      <c r="G588">
        <v>0</v>
      </c>
    </row>
    <row r="589" spans="1:7" hidden="1" x14ac:dyDescent="0.25">
      <c r="A589" t="s">
        <v>459</v>
      </c>
      <c r="B589" t="s">
        <v>260</v>
      </c>
      <c r="C589">
        <v>-120</v>
      </c>
      <c r="D589">
        <v>-120</v>
      </c>
      <c r="E589">
        <v>2650</v>
      </c>
      <c r="F589">
        <v>5920</v>
      </c>
      <c r="G589">
        <v>0</v>
      </c>
    </row>
    <row r="590" spans="1:7" hidden="1" x14ac:dyDescent="0.25">
      <c r="A590" t="s">
        <v>460</v>
      </c>
      <c r="B590" t="s">
        <v>260</v>
      </c>
      <c r="C590">
        <v>59</v>
      </c>
      <c r="D590">
        <v>59</v>
      </c>
      <c r="E590">
        <v>350</v>
      </c>
      <c r="F590">
        <v>-3842</v>
      </c>
      <c r="G590">
        <v>0</v>
      </c>
    </row>
    <row r="591" spans="1:7" hidden="1" x14ac:dyDescent="0.25">
      <c r="A591" t="s">
        <v>461</v>
      </c>
      <c r="B591" t="s">
        <v>260</v>
      </c>
      <c r="C591">
        <v>-85</v>
      </c>
      <c r="D591">
        <v>-84</v>
      </c>
      <c r="E591">
        <v>0</v>
      </c>
      <c r="F591">
        <v>-4670</v>
      </c>
      <c r="G591">
        <v>0</v>
      </c>
    </row>
    <row r="592" spans="1:7" hidden="1" x14ac:dyDescent="0.25">
      <c r="A592" t="s">
        <v>462</v>
      </c>
      <c r="B592" t="s">
        <v>260</v>
      </c>
      <c r="C592">
        <v>-18</v>
      </c>
      <c r="D592">
        <v>-18</v>
      </c>
      <c r="E592">
        <v>0</v>
      </c>
      <c r="F592">
        <v>18769</v>
      </c>
      <c r="G592">
        <v>0</v>
      </c>
    </row>
    <row r="593" spans="1:7" hidden="1" x14ac:dyDescent="0.25">
      <c r="A593" t="s">
        <v>463</v>
      </c>
      <c r="B593" t="s">
        <v>260</v>
      </c>
      <c r="C593">
        <v>42</v>
      </c>
      <c r="D593">
        <v>42</v>
      </c>
      <c r="E593">
        <v>0</v>
      </c>
      <c r="F593">
        <v>-6028</v>
      </c>
      <c r="G593">
        <v>0</v>
      </c>
    </row>
    <row r="594" spans="1:7" hidden="1" x14ac:dyDescent="0.25">
      <c r="A594" t="s">
        <v>454</v>
      </c>
      <c r="B594" t="s">
        <v>263</v>
      </c>
      <c r="C594">
        <v>-107</v>
      </c>
      <c r="D594">
        <v>-105</v>
      </c>
      <c r="E594">
        <v>0</v>
      </c>
      <c r="F594">
        <v>6653</v>
      </c>
      <c r="G594">
        <v>0</v>
      </c>
    </row>
    <row r="595" spans="1:7" hidden="1" x14ac:dyDescent="0.25">
      <c r="A595" t="s">
        <v>455</v>
      </c>
      <c r="B595" t="s">
        <v>263</v>
      </c>
      <c r="C595">
        <v>-2</v>
      </c>
      <c r="D595">
        <v>-1</v>
      </c>
      <c r="E595">
        <v>0</v>
      </c>
      <c r="F595">
        <v>1878</v>
      </c>
      <c r="G595">
        <v>0</v>
      </c>
    </row>
    <row r="596" spans="1:7" hidden="1" x14ac:dyDescent="0.25">
      <c r="A596" t="s">
        <v>456</v>
      </c>
      <c r="B596" t="s">
        <v>263</v>
      </c>
      <c r="C596">
        <v>-6</v>
      </c>
      <c r="D596">
        <v>-6</v>
      </c>
      <c r="E596">
        <v>0</v>
      </c>
      <c r="F596">
        <v>8739</v>
      </c>
      <c r="G596">
        <v>0</v>
      </c>
    </row>
    <row r="597" spans="1:7" hidden="1" x14ac:dyDescent="0.25">
      <c r="A597" t="s">
        <v>457</v>
      </c>
      <c r="B597" t="s">
        <v>263</v>
      </c>
      <c r="C597">
        <v>-5</v>
      </c>
      <c r="D597">
        <v>-5</v>
      </c>
      <c r="E597">
        <v>0</v>
      </c>
      <c r="F597">
        <v>4715</v>
      </c>
      <c r="G597">
        <v>0</v>
      </c>
    </row>
    <row r="598" spans="1:7" hidden="1" x14ac:dyDescent="0.25">
      <c r="A598" t="s">
        <v>458</v>
      </c>
      <c r="B598" t="s">
        <v>263</v>
      </c>
      <c r="C598">
        <v>-75</v>
      </c>
      <c r="D598">
        <v>-74</v>
      </c>
      <c r="E598">
        <v>0</v>
      </c>
      <c r="F598">
        <v>8353</v>
      </c>
      <c r="G598">
        <v>0</v>
      </c>
    </row>
    <row r="599" spans="1:7" hidden="1" x14ac:dyDescent="0.25">
      <c r="A599" t="s">
        <v>459</v>
      </c>
      <c r="B599" t="s">
        <v>263</v>
      </c>
      <c r="C599">
        <v>-46</v>
      </c>
      <c r="D599">
        <v>-45</v>
      </c>
      <c r="E599">
        <v>0</v>
      </c>
      <c r="F599">
        <v>4558</v>
      </c>
      <c r="G599">
        <v>0</v>
      </c>
    </row>
    <row r="600" spans="1:7" hidden="1" x14ac:dyDescent="0.25">
      <c r="A600" t="s">
        <v>460</v>
      </c>
      <c r="B600" t="s">
        <v>263</v>
      </c>
      <c r="C600">
        <v>-50</v>
      </c>
      <c r="D600">
        <v>-49</v>
      </c>
      <c r="E600">
        <v>0</v>
      </c>
      <c r="F600">
        <v>3393</v>
      </c>
      <c r="G600">
        <v>0</v>
      </c>
    </row>
    <row r="601" spans="1:7" hidden="1" x14ac:dyDescent="0.25">
      <c r="A601" t="s">
        <v>461</v>
      </c>
      <c r="B601" t="s">
        <v>263</v>
      </c>
      <c r="C601">
        <v>-4</v>
      </c>
      <c r="D601">
        <v>-4</v>
      </c>
      <c r="E601">
        <v>0</v>
      </c>
      <c r="F601">
        <v>-5576</v>
      </c>
      <c r="G601">
        <v>0</v>
      </c>
    </row>
    <row r="602" spans="1:7" hidden="1" x14ac:dyDescent="0.25">
      <c r="A602" t="s">
        <v>462</v>
      </c>
      <c r="B602" t="s">
        <v>263</v>
      </c>
      <c r="C602">
        <v>-59</v>
      </c>
      <c r="D602">
        <v>235</v>
      </c>
      <c r="E602">
        <v>3524</v>
      </c>
      <c r="F602">
        <v>-1165</v>
      </c>
      <c r="G602">
        <v>0</v>
      </c>
    </row>
    <row r="603" spans="1:7" hidden="1" x14ac:dyDescent="0.25">
      <c r="A603" t="s">
        <v>463</v>
      </c>
      <c r="B603" t="s">
        <v>263</v>
      </c>
      <c r="C603">
        <v>-7</v>
      </c>
      <c r="D603">
        <v>-6</v>
      </c>
      <c r="E603">
        <v>180</v>
      </c>
      <c r="F603">
        <v>691</v>
      </c>
      <c r="G603">
        <v>0</v>
      </c>
    </row>
    <row r="604" spans="1:7" hidden="1" x14ac:dyDescent="0.25">
      <c r="A604" t="s">
        <v>454</v>
      </c>
      <c r="B604" t="s">
        <v>266</v>
      </c>
      <c r="C604">
        <v>-221</v>
      </c>
      <c r="D604">
        <v>1129</v>
      </c>
      <c r="E604">
        <v>0</v>
      </c>
      <c r="F604">
        <v>10602</v>
      </c>
      <c r="G604">
        <v>0</v>
      </c>
    </row>
    <row r="605" spans="1:7" hidden="1" x14ac:dyDescent="0.25">
      <c r="A605" t="s">
        <v>455</v>
      </c>
      <c r="B605" t="s">
        <v>266</v>
      </c>
      <c r="C605">
        <v>-75</v>
      </c>
      <c r="D605">
        <v>-75</v>
      </c>
      <c r="E605">
        <v>0</v>
      </c>
      <c r="F605">
        <v>4825</v>
      </c>
      <c r="G605">
        <v>0</v>
      </c>
    </row>
    <row r="606" spans="1:7" hidden="1" x14ac:dyDescent="0.25">
      <c r="A606" t="s">
        <v>456</v>
      </c>
      <c r="B606" t="s">
        <v>266</v>
      </c>
      <c r="C606">
        <v>-64</v>
      </c>
      <c r="D606">
        <v>-64</v>
      </c>
      <c r="E606">
        <v>0</v>
      </c>
      <c r="F606">
        <v>-933</v>
      </c>
      <c r="G606">
        <v>0</v>
      </c>
    </row>
    <row r="607" spans="1:7" hidden="1" x14ac:dyDescent="0.25">
      <c r="A607" t="s">
        <v>457</v>
      </c>
      <c r="B607" t="s">
        <v>266</v>
      </c>
      <c r="C607">
        <v>-22</v>
      </c>
      <c r="D607">
        <v>-22</v>
      </c>
      <c r="E607">
        <v>0</v>
      </c>
      <c r="F607">
        <v>2142</v>
      </c>
      <c r="G607">
        <v>0</v>
      </c>
    </row>
    <row r="608" spans="1:7" hidden="1" x14ac:dyDescent="0.25">
      <c r="A608" t="s">
        <v>458</v>
      </c>
      <c r="B608" t="s">
        <v>266</v>
      </c>
      <c r="C608">
        <v>-36</v>
      </c>
      <c r="D608">
        <v>-36</v>
      </c>
      <c r="E608">
        <v>0</v>
      </c>
      <c r="F608">
        <v>-2005</v>
      </c>
      <c r="G608">
        <v>0</v>
      </c>
    </row>
    <row r="609" spans="1:7" hidden="1" x14ac:dyDescent="0.25">
      <c r="A609" t="s">
        <v>459</v>
      </c>
      <c r="B609" t="s">
        <v>266</v>
      </c>
      <c r="C609">
        <v>-9</v>
      </c>
      <c r="D609">
        <v>-9</v>
      </c>
      <c r="E609">
        <v>0</v>
      </c>
      <c r="F609">
        <v>-3152</v>
      </c>
      <c r="G609">
        <v>0</v>
      </c>
    </row>
    <row r="610" spans="1:7" hidden="1" x14ac:dyDescent="0.25">
      <c r="A610" t="s">
        <v>460</v>
      </c>
      <c r="B610" t="s">
        <v>266</v>
      </c>
      <c r="C610">
        <v>-22</v>
      </c>
      <c r="D610">
        <v>-22</v>
      </c>
      <c r="E610">
        <v>0</v>
      </c>
      <c r="F610">
        <v>-757</v>
      </c>
      <c r="G610">
        <v>0</v>
      </c>
    </row>
    <row r="611" spans="1:7" hidden="1" x14ac:dyDescent="0.25">
      <c r="A611" t="s">
        <v>461</v>
      </c>
      <c r="B611" t="s">
        <v>266</v>
      </c>
      <c r="C611">
        <v>-29</v>
      </c>
      <c r="D611">
        <v>-29</v>
      </c>
      <c r="E611">
        <v>0</v>
      </c>
      <c r="F611">
        <v>2757</v>
      </c>
      <c r="G611">
        <v>0</v>
      </c>
    </row>
    <row r="612" spans="1:7" hidden="1" x14ac:dyDescent="0.25">
      <c r="A612" t="s">
        <v>462</v>
      </c>
      <c r="B612" t="s">
        <v>266</v>
      </c>
      <c r="C612">
        <v>-37</v>
      </c>
      <c r="D612">
        <v>-36</v>
      </c>
      <c r="E612">
        <v>0</v>
      </c>
      <c r="F612">
        <v>13766</v>
      </c>
      <c r="G612">
        <v>0</v>
      </c>
    </row>
    <row r="613" spans="1:7" hidden="1" x14ac:dyDescent="0.25">
      <c r="A613" t="s">
        <v>463</v>
      </c>
      <c r="B613" t="s">
        <v>266</v>
      </c>
      <c r="C613">
        <v>0</v>
      </c>
      <c r="D613">
        <v>3</v>
      </c>
      <c r="E613">
        <v>0</v>
      </c>
      <c r="F613">
        <v>-791</v>
      </c>
      <c r="G613">
        <v>0</v>
      </c>
    </row>
    <row r="614" spans="1:7" hidden="1" x14ac:dyDescent="0.25">
      <c r="A614" t="s">
        <v>454</v>
      </c>
      <c r="B614" t="s">
        <v>269</v>
      </c>
      <c r="C614">
        <v>-1</v>
      </c>
      <c r="D614">
        <v>-25</v>
      </c>
      <c r="E614">
        <v>-6</v>
      </c>
      <c r="F614">
        <v>67</v>
      </c>
      <c r="G614">
        <v>221</v>
      </c>
    </row>
    <row r="615" spans="1:7" hidden="1" x14ac:dyDescent="0.25">
      <c r="A615" t="s">
        <v>455</v>
      </c>
      <c r="B615" t="s">
        <v>269</v>
      </c>
      <c r="C615">
        <v>-8</v>
      </c>
      <c r="D615">
        <v>-38</v>
      </c>
      <c r="E615">
        <v>-104</v>
      </c>
      <c r="F615">
        <v>187</v>
      </c>
      <c r="G615">
        <v>308</v>
      </c>
    </row>
    <row r="616" spans="1:7" hidden="1" x14ac:dyDescent="0.25">
      <c r="A616" t="s">
        <v>456</v>
      </c>
      <c r="B616" t="s">
        <v>269</v>
      </c>
      <c r="C616">
        <v>-79</v>
      </c>
      <c r="D616">
        <v>-82</v>
      </c>
      <c r="E616">
        <v>61</v>
      </c>
      <c r="F616">
        <v>12</v>
      </c>
      <c r="G616">
        <v>246</v>
      </c>
    </row>
    <row r="617" spans="1:7" hidden="1" x14ac:dyDescent="0.25">
      <c r="A617" t="s">
        <v>457</v>
      </c>
      <c r="B617" t="s">
        <v>269</v>
      </c>
      <c r="C617">
        <v>0</v>
      </c>
      <c r="D617">
        <v>-19</v>
      </c>
      <c r="E617">
        <v>34</v>
      </c>
      <c r="F617">
        <v>-29</v>
      </c>
      <c r="G617">
        <v>346</v>
      </c>
    </row>
    <row r="618" spans="1:7" hidden="1" x14ac:dyDescent="0.25">
      <c r="A618" t="s">
        <v>458</v>
      </c>
      <c r="B618" t="s">
        <v>269</v>
      </c>
      <c r="C618">
        <v>-100</v>
      </c>
      <c r="D618">
        <v>-96</v>
      </c>
      <c r="E618">
        <v>-75</v>
      </c>
      <c r="F618">
        <v>141</v>
      </c>
      <c r="G618">
        <v>581</v>
      </c>
    </row>
    <row r="619" spans="1:7" hidden="1" x14ac:dyDescent="0.25">
      <c r="A619" t="s">
        <v>459</v>
      </c>
      <c r="B619" t="s">
        <v>269</v>
      </c>
      <c r="C619">
        <v>-6</v>
      </c>
      <c r="D619">
        <v>-5</v>
      </c>
      <c r="E619">
        <v>-144</v>
      </c>
      <c r="F619">
        <v>231</v>
      </c>
      <c r="G619">
        <v>383</v>
      </c>
    </row>
    <row r="620" spans="1:7" hidden="1" x14ac:dyDescent="0.25">
      <c r="A620" t="s">
        <v>460</v>
      </c>
      <c r="B620" t="s">
        <v>269</v>
      </c>
      <c r="C620">
        <v>-18</v>
      </c>
      <c r="D620">
        <v>8</v>
      </c>
      <c r="E620">
        <v>116</v>
      </c>
      <c r="F620">
        <v>-93</v>
      </c>
      <c r="G620">
        <v>394</v>
      </c>
    </row>
    <row r="621" spans="1:7" hidden="1" x14ac:dyDescent="0.25">
      <c r="A621" t="s">
        <v>461</v>
      </c>
      <c r="B621" t="s">
        <v>269</v>
      </c>
      <c r="C621">
        <v>-2</v>
      </c>
      <c r="D621">
        <v>-1</v>
      </c>
      <c r="E621">
        <v>-62</v>
      </c>
      <c r="F621">
        <v>72</v>
      </c>
      <c r="G621">
        <v>424</v>
      </c>
    </row>
    <row r="622" spans="1:7" hidden="1" x14ac:dyDescent="0.25">
      <c r="A622" t="s">
        <v>462</v>
      </c>
      <c r="B622" t="s">
        <v>269</v>
      </c>
      <c r="C622">
        <v>-6</v>
      </c>
      <c r="D622">
        <v>-35</v>
      </c>
      <c r="E622">
        <v>93</v>
      </c>
      <c r="F622">
        <v>-262</v>
      </c>
      <c r="G622">
        <v>687</v>
      </c>
    </row>
    <row r="623" spans="1:7" hidden="1" x14ac:dyDescent="0.25">
      <c r="A623" t="s">
        <v>463</v>
      </c>
      <c r="B623" t="s">
        <v>269</v>
      </c>
      <c r="C623">
        <v>19</v>
      </c>
      <c r="D623">
        <v>15</v>
      </c>
      <c r="E623">
        <v>-102</v>
      </c>
      <c r="F623">
        <v>204</v>
      </c>
      <c r="G623">
        <v>543</v>
      </c>
    </row>
    <row r="624" spans="1:7" hidden="1" x14ac:dyDescent="0.25">
      <c r="A624" t="s">
        <v>454</v>
      </c>
      <c r="B624" t="s">
        <v>273</v>
      </c>
      <c r="C624">
        <v>-33</v>
      </c>
      <c r="D624">
        <v>-33</v>
      </c>
      <c r="E624">
        <v>37</v>
      </c>
      <c r="F624">
        <v>256</v>
      </c>
      <c r="G624">
        <v>31</v>
      </c>
    </row>
    <row r="625" spans="1:7" hidden="1" x14ac:dyDescent="0.25">
      <c r="A625" t="s">
        <v>455</v>
      </c>
      <c r="B625" t="s">
        <v>273</v>
      </c>
      <c r="C625">
        <v>-35</v>
      </c>
      <c r="D625">
        <v>-203</v>
      </c>
      <c r="E625">
        <v>-122</v>
      </c>
      <c r="F625">
        <v>256</v>
      </c>
      <c r="G625">
        <v>227</v>
      </c>
    </row>
    <row r="626" spans="1:7" hidden="1" x14ac:dyDescent="0.25">
      <c r="A626" t="s">
        <v>456</v>
      </c>
      <c r="B626" t="s">
        <v>273</v>
      </c>
      <c r="C626">
        <v>-40</v>
      </c>
      <c r="D626">
        <v>-137</v>
      </c>
      <c r="E626">
        <v>-35</v>
      </c>
      <c r="F626">
        <v>221</v>
      </c>
      <c r="G626">
        <v>316</v>
      </c>
    </row>
    <row r="627" spans="1:7" hidden="1" x14ac:dyDescent="0.25">
      <c r="A627" t="s">
        <v>457</v>
      </c>
      <c r="B627" t="s">
        <v>273</v>
      </c>
      <c r="C627">
        <v>-76</v>
      </c>
      <c r="D627">
        <v>-61</v>
      </c>
      <c r="E627">
        <v>-87</v>
      </c>
      <c r="F627">
        <v>64</v>
      </c>
      <c r="G627">
        <v>397</v>
      </c>
    </row>
    <row r="628" spans="1:7" hidden="1" x14ac:dyDescent="0.25">
      <c r="A628" t="s">
        <v>458</v>
      </c>
      <c r="B628" t="s">
        <v>273</v>
      </c>
      <c r="C628">
        <v>-45</v>
      </c>
      <c r="D628">
        <v>-35</v>
      </c>
      <c r="E628">
        <v>-293</v>
      </c>
      <c r="F628">
        <v>423</v>
      </c>
      <c r="G628">
        <v>586</v>
      </c>
    </row>
    <row r="629" spans="1:7" hidden="1" x14ac:dyDescent="0.25">
      <c r="A629" t="s">
        <v>459</v>
      </c>
      <c r="B629" t="s">
        <v>273</v>
      </c>
      <c r="C629">
        <v>-45</v>
      </c>
      <c r="D629">
        <v>-19</v>
      </c>
      <c r="E629">
        <v>-209</v>
      </c>
      <c r="F629">
        <v>95</v>
      </c>
      <c r="G629">
        <v>647</v>
      </c>
    </row>
    <row r="630" spans="1:7" hidden="1" x14ac:dyDescent="0.25">
      <c r="A630" t="s">
        <v>460</v>
      </c>
      <c r="B630" t="s">
        <v>273</v>
      </c>
      <c r="C630">
        <v>-91</v>
      </c>
      <c r="D630">
        <v>-51</v>
      </c>
      <c r="E630">
        <v>-193</v>
      </c>
      <c r="F630">
        <v>364</v>
      </c>
      <c r="G630">
        <v>463</v>
      </c>
    </row>
    <row r="631" spans="1:7" hidden="1" x14ac:dyDescent="0.25">
      <c r="A631" t="s">
        <v>461</v>
      </c>
      <c r="B631" t="s">
        <v>273</v>
      </c>
      <c r="C631">
        <v>-82</v>
      </c>
      <c r="D631">
        <v>-73</v>
      </c>
      <c r="E631">
        <v>143</v>
      </c>
      <c r="F631">
        <v>-1</v>
      </c>
      <c r="G631">
        <v>721</v>
      </c>
    </row>
    <row r="632" spans="1:7" hidden="1" x14ac:dyDescent="0.25">
      <c r="A632" t="s">
        <v>462</v>
      </c>
      <c r="B632" t="s">
        <v>273</v>
      </c>
      <c r="C632">
        <v>-93</v>
      </c>
      <c r="D632">
        <v>42</v>
      </c>
      <c r="E632">
        <v>-204</v>
      </c>
      <c r="F632">
        <v>161</v>
      </c>
      <c r="G632">
        <v>885</v>
      </c>
    </row>
    <row r="633" spans="1:7" hidden="1" x14ac:dyDescent="0.25">
      <c r="A633" t="s">
        <v>463</v>
      </c>
      <c r="B633" t="s">
        <v>273</v>
      </c>
      <c r="C633">
        <v>-47</v>
      </c>
      <c r="D633">
        <v>-34</v>
      </c>
      <c r="E633">
        <v>28</v>
      </c>
      <c r="F633">
        <v>32</v>
      </c>
      <c r="G633">
        <v>745</v>
      </c>
    </row>
    <row r="634" spans="1:7" hidden="1" x14ac:dyDescent="0.25">
      <c r="A634" t="s">
        <v>454</v>
      </c>
      <c r="B634" t="s">
        <v>277</v>
      </c>
      <c r="C634">
        <v>0</v>
      </c>
      <c r="D634">
        <v>13</v>
      </c>
      <c r="E634">
        <v>1748</v>
      </c>
      <c r="F634">
        <v>-673</v>
      </c>
      <c r="G634">
        <v>2236</v>
      </c>
    </row>
    <row r="635" spans="1:7" hidden="1" x14ac:dyDescent="0.25">
      <c r="A635" t="s">
        <v>455</v>
      </c>
      <c r="B635" t="s">
        <v>277</v>
      </c>
      <c r="C635">
        <v>-178</v>
      </c>
      <c r="D635">
        <v>-174</v>
      </c>
      <c r="E635">
        <v>-1434</v>
      </c>
      <c r="F635">
        <v>1490</v>
      </c>
      <c r="G635">
        <v>-715</v>
      </c>
    </row>
    <row r="636" spans="1:7" hidden="1" x14ac:dyDescent="0.25">
      <c r="A636" t="s">
        <v>456</v>
      </c>
      <c r="B636" t="s">
        <v>277</v>
      </c>
      <c r="C636">
        <v>13</v>
      </c>
      <c r="D636">
        <v>16</v>
      </c>
      <c r="E636">
        <v>792</v>
      </c>
      <c r="F636">
        <v>-409</v>
      </c>
      <c r="G636">
        <v>-293</v>
      </c>
    </row>
    <row r="637" spans="1:7" hidden="1" x14ac:dyDescent="0.25">
      <c r="A637" t="s">
        <v>457</v>
      </c>
      <c r="B637" t="s">
        <v>277</v>
      </c>
      <c r="C637">
        <v>-80</v>
      </c>
      <c r="D637">
        <v>-73</v>
      </c>
      <c r="E637">
        <v>884</v>
      </c>
      <c r="F637">
        <v>-1188</v>
      </c>
      <c r="G637">
        <v>395</v>
      </c>
    </row>
    <row r="638" spans="1:7" hidden="1" x14ac:dyDescent="0.25">
      <c r="A638" t="s">
        <v>458</v>
      </c>
      <c r="B638" t="s">
        <v>277</v>
      </c>
      <c r="C638">
        <v>-50</v>
      </c>
      <c r="D638">
        <v>-43</v>
      </c>
      <c r="E638">
        <v>-1493</v>
      </c>
      <c r="F638">
        <v>1854</v>
      </c>
      <c r="G638">
        <v>-3186</v>
      </c>
    </row>
    <row r="639" spans="1:7" hidden="1" x14ac:dyDescent="0.25">
      <c r="A639" t="s">
        <v>458</v>
      </c>
      <c r="B639" t="s">
        <v>277</v>
      </c>
      <c r="C639">
        <v>-50</v>
      </c>
      <c r="D639">
        <v>-43</v>
      </c>
      <c r="E639">
        <v>-1493</v>
      </c>
      <c r="F639">
        <v>1854</v>
      </c>
      <c r="G639">
        <v>-3136</v>
      </c>
    </row>
    <row r="640" spans="1:7" hidden="1" x14ac:dyDescent="0.25">
      <c r="A640" t="s">
        <v>459</v>
      </c>
      <c r="B640" t="s">
        <v>277</v>
      </c>
      <c r="C640">
        <v>-148</v>
      </c>
      <c r="D640">
        <v>-115</v>
      </c>
      <c r="E640">
        <v>-3482</v>
      </c>
      <c r="F640">
        <v>3532</v>
      </c>
      <c r="G640">
        <v>-3307</v>
      </c>
    </row>
    <row r="641" spans="1:7" hidden="1" x14ac:dyDescent="0.25">
      <c r="A641" t="s">
        <v>460</v>
      </c>
      <c r="B641" t="s">
        <v>277</v>
      </c>
      <c r="C641">
        <v>-98</v>
      </c>
      <c r="D641">
        <v>-106</v>
      </c>
      <c r="E641">
        <v>623</v>
      </c>
      <c r="F641">
        <v>-502</v>
      </c>
      <c r="G641">
        <v>3302</v>
      </c>
    </row>
    <row r="642" spans="1:7" hidden="1" x14ac:dyDescent="0.25">
      <c r="A642" t="s">
        <v>461</v>
      </c>
      <c r="B642" t="s">
        <v>277</v>
      </c>
      <c r="C642">
        <v>-93</v>
      </c>
      <c r="D642">
        <v>-80</v>
      </c>
      <c r="E642">
        <v>1076</v>
      </c>
      <c r="F642">
        <v>-1686</v>
      </c>
      <c r="G642">
        <v>5798</v>
      </c>
    </row>
    <row r="643" spans="1:7" hidden="1" x14ac:dyDescent="0.25">
      <c r="A643" t="s">
        <v>462</v>
      </c>
      <c r="B643" t="s">
        <v>277</v>
      </c>
      <c r="C643">
        <v>-125</v>
      </c>
      <c r="D643">
        <v>-107</v>
      </c>
      <c r="E643">
        <v>-869</v>
      </c>
      <c r="F643">
        <v>1501</v>
      </c>
      <c r="G643">
        <v>8511</v>
      </c>
    </row>
    <row r="644" spans="1:7" hidden="1" x14ac:dyDescent="0.25">
      <c r="A644" t="s">
        <v>463</v>
      </c>
      <c r="B644" t="s">
        <v>277</v>
      </c>
      <c r="C644">
        <v>-178</v>
      </c>
      <c r="D644">
        <v>-178</v>
      </c>
      <c r="E644">
        <v>-197</v>
      </c>
      <c r="F644">
        <v>339</v>
      </c>
      <c r="G644">
        <v>4313</v>
      </c>
    </row>
    <row r="645" spans="1:7" hidden="1" x14ac:dyDescent="0.25">
      <c r="A645" t="s">
        <v>454</v>
      </c>
      <c r="B645" t="s">
        <v>280</v>
      </c>
      <c r="C645">
        <v>-3</v>
      </c>
      <c r="D645">
        <v>-21</v>
      </c>
      <c r="E645">
        <v>192</v>
      </c>
      <c r="F645">
        <v>-206</v>
      </c>
      <c r="G645">
        <v>407</v>
      </c>
    </row>
    <row r="646" spans="1:7" hidden="1" x14ac:dyDescent="0.25">
      <c r="A646" t="s">
        <v>455</v>
      </c>
      <c r="B646" t="s">
        <v>280</v>
      </c>
      <c r="C646">
        <v>-14</v>
      </c>
      <c r="D646">
        <v>-1</v>
      </c>
      <c r="E646">
        <v>71</v>
      </c>
      <c r="F646">
        <v>-335</v>
      </c>
      <c r="G646">
        <v>380</v>
      </c>
    </row>
    <row r="647" spans="1:7" hidden="1" x14ac:dyDescent="0.25">
      <c r="A647" t="s">
        <v>456</v>
      </c>
      <c r="B647" t="s">
        <v>280</v>
      </c>
      <c r="C647">
        <v>-10</v>
      </c>
      <c r="D647">
        <v>-11</v>
      </c>
      <c r="E647">
        <v>-1104</v>
      </c>
      <c r="F647">
        <v>1539</v>
      </c>
      <c r="G647">
        <v>-1987</v>
      </c>
    </row>
    <row r="648" spans="1:7" hidden="1" x14ac:dyDescent="0.25">
      <c r="A648" t="s">
        <v>457</v>
      </c>
      <c r="B648" t="s">
        <v>280</v>
      </c>
      <c r="C648">
        <v>-103</v>
      </c>
      <c r="D648">
        <v>-118</v>
      </c>
      <c r="E648">
        <v>494</v>
      </c>
      <c r="F648">
        <v>-721</v>
      </c>
      <c r="G648">
        <v>-70</v>
      </c>
    </row>
    <row r="649" spans="1:7" hidden="1" x14ac:dyDescent="0.25">
      <c r="A649" t="s">
        <v>458</v>
      </c>
      <c r="B649" t="s">
        <v>280</v>
      </c>
      <c r="C649">
        <v>18</v>
      </c>
      <c r="D649">
        <v>198</v>
      </c>
      <c r="E649">
        <v>-681</v>
      </c>
      <c r="F649">
        <v>435</v>
      </c>
      <c r="G649">
        <v>898</v>
      </c>
    </row>
    <row r="650" spans="1:7" hidden="1" x14ac:dyDescent="0.25">
      <c r="A650" t="s">
        <v>459</v>
      </c>
      <c r="B650" t="s">
        <v>280</v>
      </c>
      <c r="C650">
        <v>-34</v>
      </c>
      <c r="D650">
        <v>45</v>
      </c>
      <c r="E650">
        <v>727</v>
      </c>
      <c r="F650">
        <v>-500</v>
      </c>
      <c r="G650">
        <v>1077</v>
      </c>
    </row>
    <row r="651" spans="1:7" hidden="1" x14ac:dyDescent="0.25">
      <c r="A651" t="s">
        <v>460</v>
      </c>
      <c r="B651" t="s">
        <v>280</v>
      </c>
      <c r="C651">
        <v>-44</v>
      </c>
      <c r="D651">
        <v>-41</v>
      </c>
      <c r="E651">
        <v>-466</v>
      </c>
      <c r="F651">
        <v>444</v>
      </c>
      <c r="G651">
        <v>1741</v>
      </c>
    </row>
    <row r="652" spans="1:7" hidden="1" x14ac:dyDescent="0.25">
      <c r="A652" t="s">
        <v>461</v>
      </c>
      <c r="B652" t="s">
        <v>280</v>
      </c>
      <c r="C652">
        <v>-150</v>
      </c>
      <c r="D652">
        <v>-168</v>
      </c>
      <c r="E652">
        <v>1468</v>
      </c>
      <c r="F652">
        <v>-1207</v>
      </c>
      <c r="G652">
        <v>3821</v>
      </c>
    </row>
    <row r="653" spans="1:7" hidden="1" x14ac:dyDescent="0.25">
      <c r="A653" t="s">
        <v>462</v>
      </c>
      <c r="B653" t="s">
        <v>280</v>
      </c>
      <c r="C653">
        <v>-73</v>
      </c>
      <c r="D653">
        <v>-12</v>
      </c>
      <c r="E653">
        <v>-741</v>
      </c>
      <c r="F653">
        <v>813</v>
      </c>
      <c r="G653">
        <v>5894</v>
      </c>
    </row>
    <row r="654" spans="1:7" hidden="1" x14ac:dyDescent="0.25">
      <c r="A654" t="s">
        <v>463</v>
      </c>
      <c r="B654" t="s">
        <v>280</v>
      </c>
      <c r="C654">
        <v>-18</v>
      </c>
      <c r="D654">
        <v>-67</v>
      </c>
      <c r="E654">
        <v>635</v>
      </c>
      <c r="F654">
        <v>-698</v>
      </c>
      <c r="G654">
        <v>3688</v>
      </c>
    </row>
    <row r="655" spans="1:7" hidden="1" x14ac:dyDescent="0.25">
      <c r="A655" t="s">
        <v>454</v>
      </c>
      <c r="B655" t="s">
        <v>283</v>
      </c>
      <c r="C655">
        <v>-182</v>
      </c>
      <c r="D655">
        <v>-198</v>
      </c>
      <c r="E655">
        <v>-128</v>
      </c>
      <c r="F655">
        <v>1074</v>
      </c>
      <c r="G655">
        <v>-2203</v>
      </c>
    </row>
    <row r="656" spans="1:7" hidden="1" x14ac:dyDescent="0.25">
      <c r="A656" t="s">
        <v>455</v>
      </c>
      <c r="B656" t="s">
        <v>283</v>
      </c>
      <c r="C656">
        <v>-376</v>
      </c>
      <c r="D656">
        <v>-509</v>
      </c>
      <c r="E656">
        <v>-85</v>
      </c>
      <c r="F656">
        <v>912</v>
      </c>
      <c r="G656">
        <v>-955</v>
      </c>
    </row>
    <row r="657" spans="1:7" hidden="1" x14ac:dyDescent="0.25">
      <c r="A657" t="s">
        <v>456</v>
      </c>
      <c r="B657" t="s">
        <v>283</v>
      </c>
      <c r="C657">
        <v>-5</v>
      </c>
      <c r="D657">
        <v>-345</v>
      </c>
      <c r="E657">
        <v>-227</v>
      </c>
      <c r="F657">
        <v>105</v>
      </c>
      <c r="G657">
        <v>137</v>
      </c>
    </row>
    <row r="658" spans="1:7" hidden="1" x14ac:dyDescent="0.25">
      <c r="A658" t="s">
        <v>457</v>
      </c>
      <c r="B658" t="s">
        <v>283</v>
      </c>
      <c r="C658">
        <v>-15</v>
      </c>
      <c r="D658">
        <v>-546</v>
      </c>
      <c r="E658">
        <v>263</v>
      </c>
      <c r="F658">
        <v>469</v>
      </c>
      <c r="G658">
        <v>-217</v>
      </c>
    </row>
    <row r="659" spans="1:7" hidden="1" x14ac:dyDescent="0.25">
      <c r="A659" t="s">
        <v>458</v>
      </c>
      <c r="B659" t="s">
        <v>283</v>
      </c>
      <c r="C659">
        <v>-15</v>
      </c>
      <c r="D659">
        <v>138</v>
      </c>
      <c r="E659">
        <v>-267</v>
      </c>
      <c r="F659">
        <v>429</v>
      </c>
      <c r="G659">
        <v>504</v>
      </c>
    </row>
    <row r="660" spans="1:7" hidden="1" x14ac:dyDescent="0.25">
      <c r="A660" t="s">
        <v>459</v>
      </c>
      <c r="B660" t="s">
        <v>283</v>
      </c>
      <c r="C660">
        <v>-6</v>
      </c>
      <c r="D660">
        <v>-161</v>
      </c>
      <c r="E660">
        <v>542</v>
      </c>
      <c r="F660">
        <v>-57</v>
      </c>
      <c r="G660">
        <v>591</v>
      </c>
    </row>
    <row r="661" spans="1:7" hidden="1" x14ac:dyDescent="0.25">
      <c r="A661" t="s">
        <v>460</v>
      </c>
      <c r="B661" t="s">
        <v>283</v>
      </c>
      <c r="C661">
        <v>-61</v>
      </c>
      <c r="D661">
        <v>-375</v>
      </c>
      <c r="E661">
        <v>141</v>
      </c>
      <c r="F661">
        <v>-310</v>
      </c>
      <c r="G661">
        <v>759</v>
      </c>
    </row>
    <row r="662" spans="1:7" hidden="1" x14ac:dyDescent="0.25">
      <c r="A662" t="s">
        <v>461</v>
      </c>
      <c r="B662" t="s">
        <v>283</v>
      </c>
      <c r="C662">
        <v>-70</v>
      </c>
      <c r="D662">
        <v>-668</v>
      </c>
      <c r="E662">
        <v>214</v>
      </c>
      <c r="F662">
        <v>19</v>
      </c>
      <c r="G662">
        <v>434</v>
      </c>
    </row>
    <row r="663" spans="1:7" hidden="1" x14ac:dyDescent="0.25">
      <c r="A663" t="s">
        <v>462</v>
      </c>
      <c r="B663" t="s">
        <v>283</v>
      </c>
      <c r="C663">
        <v>-68</v>
      </c>
      <c r="D663">
        <v>181</v>
      </c>
      <c r="E663">
        <v>-136</v>
      </c>
      <c r="F663">
        <v>505</v>
      </c>
      <c r="G663">
        <v>-7</v>
      </c>
    </row>
    <row r="664" spans="1:7" hidden="1" x14ac:dyDescent="0.25">
      <c r="A664" t="s">
        <v>463</v>
      </c>
      <c r="B664" t="s">
        <v>283</v>
      </c>
      <c r="C664">
        <v>-389</v>
      </c>
      <c r="D664">
        <v>-677</v>
      </c>
      <c r="E664">
        <v>-192</v>
      </c>
      <c r="F664">
        <v>98</v>
      </c>
      <c r="G664">
        <v>11</v>
      </c>
    </row>
    <row r="665" spans="1:7" hidden="1" x14ac:dyDescent="0.25">
      <c r="A665" t="s">
        <v>454</v>
      </c>
      <c r="B665" t="s">
        <v>286</v>
      </c>
      <c r="C665">
        <v>-95</v>
      </c>
      <c r="D665">
        <v>-617</v>
      </c>
      <c r="E665">
        <v>544</v>
      </c>
      <c r="F665">
        <v>50</v>
      </c>
      <c r="G665">
        <v>1761</v>
      </c>
    </row>
    <row r="666" spans="1:7" hidden="1" x14ac:dyDescent="0.25">
      <c r="A666" t="s">
        <v>455</v>
      </c>
      <c r="B666" t="s">
        <v>286</v>
      </c>
      <c r="C666">
        <v>-12</v>
      </c>
      <c r="D666">
        <v>997</v>
      </c>
      <c r="E666">
        <v>-1589</v>
      </c>
      <c r="F666">
        <v>699</v>
      </c>
      <c r="G666">
        <v>1509</v>
      </c>
    </row>
    <row r="667" spans="1:7" hidden="1" x14ac:dyDescent="0.25">
      <c r="A667" t="s">
        <v>456</v>
      </c>
      <c r="B667" t="s">
        <v>286</v>
      </c>
      <c r="C667">
        <v>-390</v>
      </c>
      <c r="D667">
        <v>-1860</v>
      </c>
      <c r="E667">
        <v>302</v>
      </c>
      <c r="F667">
        <v>1303</v>
      </c>
      <c r="G667">
        <v>1767</v>
      </c>
    </row>
    <row r="668" spans="1:7" hidden="1" x14ac:dyDescent="0.25">
      <c r="A668" t="s">
        <v>457</v>
      </c>
      <c r="B668" t="s">
        <v>286</v>
      </c>
      <c r="C668">
        <v>-47</v>
      </c>
      <c r="D668">
        <v>10</v>
      </c>
      <c r="E668">
        <v>-1</v>
      </c>
      <c r="F668">
        <v>252</v>
      </c>
      <c r="G668">
        <v>3739</v>
      </c>
    </row>
    <row r="669" spans="1:7" hidden="1" x14ac:dyDescent="0.25">
      <c r="A669" t="s">
        <v>458</v>
      </c>
      <c r="B669" t="s">
        <v>286</v>
      </c>
      <c r="C669">
        <v>-48</v>
      </c>
      <c r="D669">
        <v>108</v>
      </c>
      <c r="E669">
        <v>-34</v>
      </c>
      <c r="F669">
        <v>1363</v>
      </c>
      <c r="G669">
        <v>6419</v>
      </c>
    </row>
    <row r="670" spans="1:7" hidden="1" x14ac:dyDescent="0.25">
      <c r="A670" t="s">
        <v>459</v>
      </c>
      <c r="B670" t="s">
        <v>286</v>
      </c>
      <c r="C670">
        <v>-33</v>
      </c>
      <c r="D670">
        <v>-1669</v>
      </c>
      <c r="E670">
        <v>-1386</v>
      </c>
      <c r="F670">
        <v>1825</v>
      </c>
      <c r="G670">
        <v>4121</v>
      </c>
    </row>
    <row r="671" spans="1:7" hidden="1" x14ac:dyDescent="0.25">
      <c r="A671" t="s">
        <v>460</v>
      </c>
      <c r="B671" t="s">
        <v>286</v>
      </c>
      <c r="C671">
        <v>-41</v>
      </c>
      <c r="D671">
        <v>369</v>
      </c>
      <c r="E671">
        <v>-44</v>
      </c>
      <c r="F671">
        <v>626</v>
      </c>
      <c r="G671">
        <v>5451</v>
      </c>
    </row>
    <row r="672" spans="1:7" hidden="1" x14ac:dyDescent="0.25">
      <c r="A672" t="s">
        <v>461</v>
      </c>
      <c r="B672" t="s">
        <v>286</v>
      </c>
      <c r="C672">
        <v>-11</v>
      </c>
      <c r="D672">
        <v>-1183</v>
      </c>
      <c r="E672">
        <v>-172</v>
      </c>
      <c r="F672">
        <v>1973</v>
      </c>
      <c r="G672">
        <v>3670</v>
      </c>
    </row>
    <row r="673" spans="1:7" hidden="1" x14ac:dyDescent="0.25">
      <c r="A673" t="s">
        <v>462</v>
      </c>
      <c r="B673" t="s">
        <v>286</v>
      </c>
      <c r="C673">
        <v>-26</v>
      </c>
      <c r="D673">
        <v>-934</v>
      </c>
      <c r="E673">
        <v>321</v>
      </c>
      <c r="F673">
        <v>378</v>
      </c>
      <c r="G673">
        <v>3859</v>
      </c>
    </row>
    <row r="674" spans="1:7" hidden="1" x14ac:dyDescent="0.25">
      <c r="A674" t="s">
        <v>463</v>
      </c>
      <c r="B674" t="s">
        <v>286</v>
      </c>
      <c r="C674">
        <v>-11</v>
      </c>
      <c r="D674">
        <v>-472</v>
      </c>
      <c r="E674">
        <v>-477</v>
      </c>
      <c r="F674">
        <v>451</v>
      </c>
      <c r="G674">
        <v>1613</v>
      </c>
    </row>
    <row r="675" spans="1:7" hidden="1" x14ac:dyDescent="0.25">
      <c r="A675" t="s">
        <v>454</v>
      </c>
      <c r="B675" t="s">
        <v>290</v>
      </c>
      <c r="C675">
        <v>-48</v>
      </c>
      <c r="D675">
        <v>369</v>
      </c>
      <c r="E675">
        <v>489</v>
      </c>
      <c r="F675">
        <v>129</v>
      </c>
      <c r="G675">
        <v>4353</v>
      </c>
    </row>
    <row r="676" spans="1:7" hidden="1" x14ac:dyDescent="0.25">
      <c r="A676" t="s">
        <v>455</v>
      </c>
      <c r="B676" t="s">
        <v>290</v>
      </c>
      <c r="C676">
        <v>-70</v>
      </c>
      <c r="D676">
        <v>-125</v>
      </c>
      <c r="E676">
        <v>-31</v>
      </c>
      <c r="F676">
        <v>157</v>
      </c>
      <c r="G676">
        <v>4074</v>
      </c>
    </row>
    <row r="677" spans="1:7" hidden="1" x14ac:dyDescent="0.25">
      <c r="A677" t="s">
        <v>456</v>
      </c>
      <c r="B677" t="s">
        <v>290</v>
      </c>
      <c r="C677">
        <v>70</v>
      </c>
      <c r="D677">
        <v>-355</v>
      </c>
      <c r="E677">
        <v>-1238</v>
      </c>
      <c r="F677">
        <v>1507</v>
      </c>
      <c r="G677">
        <v>3589</v>
      </c>
    </row>
    <row r="678" spans="1:7" hidden="1" x14ac:dyDescent="0.25">
      <c r="A678" t="s">
        <v>457</v>
      </c>
      <c r="B678" t="s">
        <v>290</v>
      </c>
      <c r="C678">
        <v>-210</v>
      </c>
      <c r="D678">
        <v>-1387</v>
      </c>
      <c r="E678">
        <v>-9</v>
      </c>
      <c r="F678">
        <v>19</v>
      </c>
      <c r="G678">
        <v>5628</v>
      </c>
    </row>
    <row r="679" spans="1:7" hidden="1" x14ac:dyDescent="0.25">
      <c r="A679" t="s">
        <v>458</v>
      </c>
      <c r="B679" t="s">
        <v>290</v>
      </c>
      <c r="C679">
        <v>-73</v>
      </c>
      <c r="D679">
        <v>-208</v>
      </c>
      <c r="E679">
        <v>-438</v>
      </c>
      <c r="F679">
        <v>2017</v>
      </c>
      <c r="G679">
        <v>5798</v>
      </c>
    </row>
    <row r="680" spans="1:7" hidden="1" x14ac:dyDescent="0.25">
      <c r="A680" t="s">
        <v>459</v>
      </c>
      <c r="B680" t="s">
        <v>290</v>
      </c>
      <c r="C680">
        <v>-38</v>
      </c>
      <c r="D680">
        <v>-1178</v>
      </c>
      <c r="E680">
        <v>-138</v>
      </c>
      <c r="F680">
        <v>1269</v>
      </c>
      <c r="G680">
        <v>6184</v>
      </c>
    </row>
    <row r="681" spans="1:7" hidden="1" x14ac:dyDescent="0.25">
      <c r="A681" t="s">
        <v>460</v>
      </c>
      <c r="B681" t="s">
        <v>290</v>
      </c>
      <c r="C681">
        <v>-38</v>
      </c>
      <c r="D681">
        <v>-1211</v>
      </c>
      <c r="E681">
        <v>20</v>
      </c>
      <c r="F681">
        <v>1243</v>
      </c>
      <c r="G681">
        <v>5716</v>
      </c>
    </row>
    <row r="682" spans="1:7" hidden="1" x14ac:dyDescent="0.25">
      <c r="A682" t="s">
        <v>461</v>
      </c>
      <c r="B682" t="s">
        <v>290</v>
      </c>
      <c r="C682">
        <v>-24</v>
      </c>
      <c r="D682">
        <v>-1352</v>
      </c>
      <c r="E682">
        <v>-176</v>
      </c>
      <c r="F682">
        <v>1464</v>
      </c>
      <c r="G682">
        <v>3597</v>
      </c>
    </row>
    <row r="683" spans="1:7" hidden="1" x14ac:dyDescent="0.25">
      <c r="A683" t="s">
        <v>462</v>
      </c>
      <c r="B683" t="s">
        <v>290</v>
      </c>
      <c r="C683">
        <v>-12</v>
      </c>
      <c r="D683">
        <v>-1286</v>
      </c>
      <c r="E683">
        <v>-27</v>
      </c>
      <c r="F683">
        <v>1253</v>
      </c>
      <c r="G683">
        <v>2492</v>
      </c>
    </row>
    <row r="684" spans="1:7" hidden="1" x14ac:dyDescent="0.25">
      <c r="A684" t="s">
        <v>463</v>
      </c>
      <c r="B684" t="s">
        <v>290</v>
      </c>
      <c r="C684">
        <v>-79</v>
      </c>
      <c r="D684">
        <v>-501</v>
      </c>
      <c r="E684">
        <v>-306</v>
      </c>
      <c r="F684">
        <v>938</v>
      </c>
      <c r="G684">
        <v>934</v>
      </c>
    </row>
    <row r="685" spans="1:7" hidden="1" x14ac:dyDescent="0.25">
      <c r="A685" t="s">
        <v>454</v>
      </c>
      <c r="B685" t="s">
        <v>293</v>
      </c>
      <c r="C685">
        <v>-30</v>
      </c>
      <c r="D685">
        <v>786</v>
      </c>
      <c r="E685">
        <v>-640</v>
      </c>
      <c r="F685">
        <v>-99</v>
      </c>
      <c r="G685">
        <v>214</v>
      </c>
    </row>
    <row r="686" spans="1:7" hidden="1" x14ac:dyDescent="0.25">
      <c r="A686" t="s">
        <v>455</v>
      </c>
      <c r="B686" t="s">
        <v>293</v>
      </c>
      <c r="C686">
        <v>-19</v>
      </c>
      <c r="D686">
        <v>649</v>
      </c>
      <c r="E686">
        <v>-1168</v>
      </c>
      <c r="F686">
        <v>436</v>
      </c>
      <c r="G686">
        <v>1441</v>
      </c>
    </row>
    <row r="687" spans="1:7" hidden="1" x14ac:dyDescent="0.25">
      <c r="A687" t="s">
        <v>456</v>
      </c>
      <c r="B687" t="s">
        <v>293</v>
      </c>
      <c r="C687">
        <v>-53</v>
      </c>
      <c r="D687">
        <v>-1218</v>
      </c>
      <c r="E687">
        <v>5</v>
      </c>
      <c r="F687">
        <v>603</v>
      </c>
      <c r="G687">
        <v>2117</v>
      </c>
    </row>
    <row r="688" spans="1:7" hidden="1" x14ac:dyDescent="0.25">
      <c r="A688" t="s">
        <v>457</v>
      </c>
      <c r="B688" t="s">
        <v>293</v>
      </c>
      <c r="C688">
        <v>-63</v>
      </c>
      <c r="D688">
        <v>1532</v>
      </c>
      <c r="E688">
        <v>-1635</v>
      </c>
      <c r="F688">
        <v>-102</v>
      </c>
      <c r="G688">
        <v>3899</v>
      </c>
    </row>
    <row r="689" spans="1:7" hidden="1" x14ac:dyDescent="0.25">
      <c r="A689" t="s">
        <v>458</v>
      </c>
      <c r="B689" t="s">
        <v>293</v>
      </c>
      <c r="C689">
        <v>-50</v>
      </c>
      <c r="D689">
        <v>-1234</v>
      </c>
      <c r="E689">
        <v>-93</v>
      </c>
      <c r="F689">
        <v>-54</v>
      </c>
      <c r="G689">
        <v>6956</v>
      </c>
    </row>
    <row r="690" spans="1:7" hidden="1" x14ac:dyDescent="0.25">
      <c r="A690" t="s">
        <v>459</v>
      </c>
      <c r="B690" t="s">
        <v>293</v>
      </c>
      <c r="C690">
        <v>-5</v>
      </c>
      <c r="D690">
        <v>-912</v>
      </c>
      <c r="E690">
        <v>-1571</v>
      </c>
      <c r="F690">
        <v>958</v>
      </c>
      <c r="G690">
        <v>6295</v>
      </c>
    </row>
    <row r="691" spans="1:7" hidden="1" x14ac:dyDescent="0.25">
      <c r="A691" t="s">
        <v>460</v>
      </c>
      <c r="B691" t="s">
        <v>293</v>
      </c>
      <c r="C691">
        <v>-28</v>
      </c>
      <c r="D691">
        <v>147</v>
      </c>
      <c r="E691">
        <v>-75</v>
      </c>
      <c r="F691">
        <v>1216</v>
      </c>
      <c r="G691">
        <v>5971</v>
      </c>
    </row>
    <row r="692" spans="1:7" hidden="1" x14ac:dyDescent="0.25">
      <c r="A692" t="s">
        <v>461</v>
      </c>
      <c r="B692" t="s">
        <v>293</v>
      </c>
      <c r="C692">
        <v>-7</v>
      </c>
      <c r="D692">
        <v>-1444</v>
      </c>
      <c r="E692">
        <v>-416</v>
      </c>
      <c r="F692">
        <v>2846</v>
      </c>
      <c r="G692">
        <v>4647</v>
      </c>
    </row>
    <row r="693" spans="1:7" hidden="1" x14ac:dyDescent="0.25">
      <c r="A693" t="s">
        <v>462</v>
      </c>
      <c r="B693" t="s">
        <v>293</v>
      </c>
      <c r="C693">
        <v>78</v>
      </c>
      <c r="D693">
        <v>-836</v>
      </c>
      <c r="E693">
        <v>-2</v>
      </c>
      <c r="F693">
        <v>586</v>
      </c>
      <c r="G693">
        <v>4829</v>
      </c>
    </row>
    <row r="694" spans="1:7" hidden="1" x14ac:dyDescent="0.25">
      <c r="A694" t="s">
        <v>463</v>
      </c>
      <c r="B694" t="s">
        <v>293</v>
      </c>
      <c r="C694">
        <v>43</v>
      </c>
      <c r="D694">
        <v>149</v>
      </c>
      <c r="E694">
        <v>-401</v>
      </c>
      <c r="F694">
        <v>397</v>
      </c>
      <c r="G694">
        <v>2175</v>
      </c>
    </row>
    <row r="695" spans="1:7" hidden="1" x14ac:dyDescent="0.25">
      <c r="A695" t="s">
        <v>454</v>
      </c>
      <c r="B695" t="s">
        <v>296</v>
      </c>
      <c r="C695">
        <v>-1</v>
      </c>
      <c r="D695">
        <v>-14</v>
      </c>
      <c r="E695">
        <v>-52</v>
      </c>
      <c r="F695">
        <v>69</v>
      </c>
      <c r="G695">
        <v>792</v>
      </c>
    </row>
    <row r="696" spans="1:7" hidden="1" x14ac:dyDescent="0.25">
      <c r="A696" t="s">
        <v>455</v>
      </c>
      <c r="B696" t="s">
        <v>296</v>
      </c>
      <c r="C696">
        <v>-37</v>
      </c>
      <c r="D696">
        <v>-80</v>
      </c>
      <c r="E696">
        <v>-117</v>
      </c>
      <c r="F696">
        <v>155</v>
      </c>
      <c r="G696">
        <v>778</v>
      </c>
    </row>
    <row r="697" spans="1:7" hidden="1" x14ac:dyDescent="0.25">
      <c r="A697" t="s">
        <v>456</v>
      </c>
      <c r="B697" t="s">
        <v>296</v>
      </c>
      <c r="C697">
        <v>-24</v>
      </c>
      <c r="D697">
        <v>382</v>
      </c>
      <c r="E697">
        <v>-299</v>
      </c>
      <c r="F697">
        <v>-3</v>
      </c>
      <c r="G697">
        <v>958</v>
      </c>
    </row>
    <row r="698" spans="1:7" hidden="1" x14ac:dyDescent="0.25">
      <c r="A698" t="s">
        <v>457</v>
      </c>
      <c r="B698" t="s">
        <v>296</v>
      </c>
      <c r="C698">
        <v>-8</v>
      </c>
      <c r="D698">
        <v>58</v>
      </c>
      <c r="E698">
        <v>-196</v>
      </c>
      <c r="F698">
        <v>77</v>
      </c>
      <c r="G698">
        <v>917</v>
      </c>
    </row>
    <row r="699" spans="1:7" hidden="1" x14ac:dyDescent="0.25">
      <c r="A699" t="s">
        <v>458</v>
      </c>
      <c r="B699" t="s">
        <v>296</v>
      </c>
      <c r="C699">
        <v>-52</v>
      </c>
      <c r="D699">
        <v>-243</v>
      </c>
      <c r="E699">
        <v>-78</v>
      </c>
      <c r="F699">
        <v>390</v>
      </c>
      <c r="G699">
        <v>1046</v>
      </c>
    </row>
    <row r="700" spans="1:7" hidden="1" x14ac:dyDescent="0.25">
      <c r="A700" t="s">
        <v>459</v>
      </c>
      <c r="B700" t="s">
        <v>296</v>
      </c>
      <c r="C700">
        <v>-56</v>
      </c>
      <c r="D700">
        <v>-90</v>
      </c>
      <c r="E700">
        <v>-162</v>
      </c>
      <c r="F700">
        <v>131</v>
      </c>
      <c r="G700">
        <v>686</v>
      </c>
    </row>
    <row r="701" spans="1:7" hidden="1" x14ac:dyDescent="0.25">
      <c r="A701" t="s">
        <v>460</v>
      </c>
      <c r="B701" t="s">
        <v>296</v>
      </c>
      <c r="C701">
        <v>-8</v>
      </c>
      <c r="D701">
        <v>251</v>
      </c>
      <c r="E701">
        <v>-218</v>
      </c>
      <c r="F701">
        <v>24</v>
      </c>
      <c r="G701">
        <v>729</v>
      </c>
    </row>
    <row r="702" spans="1:7" hidden="1" x14ac:dyDescent="0.25">
      <c r="A702" t="s">
        <v>461</v>
      </c>
      <c r="B702" t="s">
        <v>296</v>
      </c>
      <c r="C702">
        <v>-21</v>
      </c>
      <c r="D702">
        <v>-159</v>
      </c>
      <c r="E702">
        <v>-64</v>
      </c>
      <c r="F702">
        <v>245</v>
      </c>
      <c r="G702">
        <v>842</v>
      </c>
    </row>
    <row r="703" spans="1:7" hidden="1" x14ac:dyDescent="0.25">
      <c r="A703" t="s">
        <v>462</v>
      </c>
      <c r="B703" t="s">
        <v>296</v>
      </c>
      <c r="C703">
        <v>-58</v>
      </c>
      <c r="D703">
        <v>88</v>
      </c>
      <c r="E703">
        <v>-180</v>
      </c>
      <c r="F703">
        <v>98</v>
      </c>
      <c r="G703">
        <v>551</v>
      </c>
    </row>
    <row r="704" spans="1:7" hidden="1" x14ac:dyDescent="0.25">
      <c r="A704" t="s">
        <v>463</v>
      </c>
      <c r="B704" t="s">
        <v>296</v>
      </c>
      <c r="C704">
        <v>-14</v>
      </c>
      <c r="D704">
        <v>-77</v>
      </c>
      <c r="E704">
        <v>-98</v>
      </c>
      <c r="F704">
        <v>132</v>
      </c>
      <c r="G704">
        <v>744</v>
      </c>
    </row>
    <row r="705" spans="1:7" hidden="1" x14ac:dyDescent="0.25">
      <c r="A705" t="s">
        <v>454</v>
      </c>
      <c r="B705" t="s">
        <v>299</v>
      </c>
      <c r="C705">
        <v>-17</v>
      </c>
      <c r="D705">
        <v>102</v>
      </c>
      <c r="E705">
        <v>-168</v>
      </c>
      <c r="F705">
        <v>76</v>
      </c>
      <c r="G705">
        <v>-9</v>
      </c>
    </row>
    <row r="706" spans="1:7" hidden="1" x14ac:dyDescent="0.25">
      <c r="A706" t="s">
        <v>455</v>
      </c>
      <c r="B706" t="s">
        <v>299</v>
      </c>
      <c r="C706">
        <v>-16</v>
      </c>
      <c r="D706">
        <v>-112</v>
      </c>
      <c r="E706">
        <v>-110</v>
      </c>
      <c r="F706">
        <v>215</v>
      </c>
      <c r="G706">
        <v>133</v>
      </c>
    </row>
    <row r="707" spans="1:7" hidden="1" x14ac:dyDescent="0.25">
      <c r="A707" t="s">
        <v>456</v>
      </c>
      <c r="B707" t="s">
        <v>299</v>
      </c>
      <c r="C707">
        <v>-6</v>
      </c>
      <c r="D707">
        <v>203</v>
      </c>
      <c r="E707">
        <v>-63</v>
      </c>
      <c r="F707">
        <v>-134</v>
      </c>
      <c r="G707">
        <v>262</v>
      </c>
    </row>
    <row r="708" spans="1:7" hidden="1" x14ac:dyDescent="0.25">
      <c r="A708" t="s">
        <v>457</v>
      </c>
      <c r="B708" t="s">
        <v>299</v>
      </c>
      <c r="C708">
        <v>-11</v>
      </c>
      <c r="D708">
        <v>109</v>
      </c>
      <c r="E708">
        <v>35</v>
      </c>
      <c r="F708">
        <v>-143</v>
      </c>
      <c r="G708">
        <v>548</v>
      </c>
    </row>
    <row r="709" spans="1:7" hidden="1" x14ac:dyDescent="0.25">
      <c r="A709" t="s">
        <v>458</v>
      </c>
      <c r="B709" t="s">
        <v>299</v>
      </c>
      <c r="C709">
        <v>-11</v>
      </c>
      <c r="D709">
        <v>298</v>
      </c>
      <c r="E709">
        <v>-269</v>
      </c>
      <c r="F709">
        <v>-49</v>
      </c>
      <c r="G709">
        <v>1151</v>
      </c>
    </row>
    <row r="710" spans="1:7" hidden="1" x14ac:dyDescent="0.25">
      <c r="A710" t="s">
        <v>459</v>
      </c>
      <c r="B710" t="s">
        <v>299</v>
      </c>
      <c r="C710">
        <v>-36</v>
      </c>
      <c r="D710">
        <v>172</v>
      </c>
      <c r="E710">
        <v>-18</v>
      </c>
      <c r="F710">
        <v>-116</v>
      </c>
      <c r="G710">
        <v>584</v>
      </c>
    </row>
    <row r="711" spans="1:7" hidden="1" x14ac:dyDescent="0.25">
      <c r="A711" t="s">
        <v>460</v>
      </c>
      <c r="B711" t="s">
        <v>299</v>
      </c>
      <c r="C711">
        <v>-94</v>
      </c>
      <c r="D711">
        <v>-268</v>
      </c>
      <c r="E711">
        <v>-54</v>
      </c>
      <c r="F711">
        <v>308</v>
      </c>
      <c r="G711">
        <v>393</v>
      </c>
    </row>
    <row r="712" spans="1:7" hidden="1" x14ac:dyDescent="0.25">
      <c r="A712" t="s">
        <v>461</v>
      </c>
      <c r="B712" t="s">
        <v>299</v>
      </c>
      <c r="C712">
        <v>-116</v>
      </c>
      <c r="D712">
        <v>-147</v>
      </c>
      <c r="E712">
        <v>-33</v>
      </c>
      <c r="F712">
        <v>166</v>
      </c>
      <c r="G712">
        <v>154</v>
      </c>
    </row>
    <row r="713" spans="1:7" hidden="1" x14ac:dyDescent="0.25">
      <c r="A713" t="s">
        <v>462</v>
      </c>
      <c r="B713" t="s">
        <v>299</v>
      </c>
      <c r="C713">
        <v>-57</v>
      </c>
      <c r="D713">
        <v>58</v>
      </c>
      <c r="E713">
        <v>-185</v>
      </c>
      <c r="F713">
        <v>162</v>
      </c>
      <c r="G713">
        <v>-30</v>
      </c>
    </row>
    <row r="714" spans="1:7" hidden="1" x14ac:dyDescent="0.25">
      <c r="A714" t="s">
        <v>463</v>
      </c>
      <c r="B714" t="s">
        <v>299</v>
      </c>
      <c r="C714">
        <v>-119</v>
      </c>
      <c r="D714">
        <v>-279</v>
      </c>
      <c r="E714">
        <v>-102</v>
      </c>
      <c r="F714">
        <v>361</v>
      </c>
      <c r="G714">
        <v>42</v>
      </c>
    </row>
    <row r="715" spans="1:7" hidden="1" x14ac:dyDescent="0.25">
      <c r="A715" t="s">
        <v>454</v>
      </c>
      <c r="B715" t="s">
        <v>303</v>
      </c>
      <c r="C715">
        <v>40</v>
      </c>
      <c r="D715">
        <v>245</v>
      </c>
      <c r="E715">
        <v>565</v>
      </c>
      <c r="F715">
        <v>-311</v>
      </c>
      <c r="G715">
        <v>1215</v>
      </c>
    </row>
    <row r="716" spans="1:7" hidden="1" x14ac:dyDescent="0.25">
      <c r="A716" t="s">
        <v>455</v>
      </c>
      <c r="B716" t="s">
        <v>303</v>
      </c>
      <c r="C716">
        <v>-148</v>
      </c>
      <c r="D716">
        <v>377</v>
      </c>
      <c r="E716">
        <v>29</v>
      </c>
      <c r="F716">
        <v>128</v>
      </c>
      <c r="G716">
        <v>150</v>
      </c>
    </row>
    <row r="717" spans="1:7" hidden="1" x14ac:dyDescent="0.25">
      <c r="A717" t="s">
        <v>456</v>
      </c>
      <c r="B717" t="s">
        <v>303</v>
      </c>
      <c r="C717">
        <v>-59</v>
      </c>
      <c r="D717">
        <v>-292</v>
      </c>
      <c r="E717">
        <v>187</v>
      </c>
      <c r="F717">
        <v>-183</v>
      </c>
      <c r="G717">
        <v>744</v>
      </c>
    </row>
    <row r="718" spans="1:7" hidden="1" x14ac:dyDescent="0.25">
      <c r="A718" t="s">
        <v>457</v>
      </c>
      <c r="B718" t="s">
        <v>303</v>
      </c>
      <c r="C718">
        <v>-73</v>
      </c>
      <c r="D718">
        <v>-316</v>
      </c>
      <c r="E718">
        <v>49</v>
      </c>
      <c r="F718">
        <v>32</v>
      </c>
      <c r="G718">
        <v>690</v>
      </c>
    </row>
    <row r="719" spans="1:7" hidden="1" x14ac:dyDescent="0.25">
      <c r="A719" t="s">
        <v>458</v>
      </c>
      <c r="B719" t="s">
        <v>303</v>
      </c>
      <c r="C719">
        <v>-224</v>
      </c>
      <c r="D719">
        <v>93</v>
      </c>
      <c r="E719">
        <v>-155</v>
      </c>
      <c r="F719">
        <v>-107</v>
      </c>
      <c r="G719">
        <v>1163</v>
      </c>
    </row>
    <row r="720" spans="1:7" hidden="1" x14ac:dyDescent="0.25">
      <c r="A720" t="s">
        <v>459</v>
      </c>
      <c r="B720" t="s">
        <v>303</v>
      </c>
      <c r="C720">
        <v>-981</v>
      </c>
      <c r="D720">
        <v>-566</v>
      </c>
      <c r="E720">
        <v>1112</v>
      </c>
      <c r="F720">
        <v>-239</v>
      </c>
      <c r="G720">
        <v>399</v>
      </c>
    </row>
    <row r="721" spans="1:7" hidden="1" x14ac:dyDescent="0.25">
      <c r="A721" t="s">
        <v>460</v>
      </c>
      <c r="B721" t="s">
        <v>303</v>
      </c>
      <c r="C721">
        <v>-60</v>
      </c>
      <c r="D721">
        <v>-82</v>
      </c>
      <c r="E721">
        <v>-17</v>
      </c>
      <c r="F721">
        <v>337</v>
      </c>
      <c r="G721">
        <v>893</v>
      </c>
    </row>
    <row r="722" spans="1:7" hidden="1" x14ac:dyDescent="0.25">
      <c r="A722" t="s">
        <v>461</v>
      </c>
      <c r="B722" t="s">
        <v>303</v>
      </c>
      <c r="C722">
        <v>-229</v>
      </c>
      <c r="D722">
        <v>-4</v>
      </c>
      <c r="E722">
        <v>113</v>
      </c>
      <c r="F722">
        <v>-255</v>
      </c>
      <c r="G722">
        <v>1198</v>
      </c>
    </row>
    <row r="723" spans="1:7" hidden="1" x14ac:dyDescent="0.25">
      <c r="A723" t="s">
        <v>462</v>
      </c>
      <c r="B723" t="s">
        <v>303</v>
      </c>
      <c r="C723">
        <v>-23</v>
      </c>
      <c r="D723">
        <v>0</v>
      </c>
      <c r="E723">
        <v>-211</v>
      </c>
      <c r="F723">
        <v>169</v>
      </c>
      <c r="G723">
        <v>313</v>
      </c>
    </row>
    <row r="724" spans="1:7" hidden="1" x14ac:dyDescent="0.25">
      <c r="A724" t="s">
        <v>463</v>
      </c>
      <c r="B724" t="s">
        <v>303</v>
      </c>
      <c r="C724">
        <v>-87</v>
      </c>
      <c r="D724">
        <v>-65</v>
      </c>
      <c r="E724">
        <v>-152</v>
      </c>
      <c r="F724">
        <v>215</v>
      </c>
      <c r="G724">
        <v>742</v>
      </c>
    </row>
    <row r="725" spans="1:7" hidden="1" x14ac:dyDescent="0.25">
      <c r="A725" t="s">
        <v>454</v>
      </c>
      <c r="B725" t="s">
        <v>307</v>
      </c>
      <c r="C725">
        <v>-103</v>
      </c>
      <c r="D725">
        <v>-25</v>
      </c>
      <c r="E725">
        <v>834</v>
      </c>
      <c r="F725">
        <v>-536</v>
      </c>
      <c r="G725">
        <v>1512</v>
      </c>
    </row>
    <row r="726" spans="1:7" hidden="1" x14ac:dyDescent="0.25">
      <c r="A726" t="s">
        <v>455</v>
      </c>
      <c r="B726" t="s">
        <v>307</v>
      </c>
      <c r="C726">
        <v>-101</v>
      </c>
      <c r="D726">
        <v>-107</v>
      </c>
      <c r="E726">
        <v>-90</v>
      </c>
      <c r="F726">
        <v>120</v>
      </c>
      <c r="G726">
        <v>-91</v>
      </c>
    </row>
    <row r="727" spans="1:7" hidden="1" x14ac:dyDescent="0.25">
      <c r="A727" t="s">
        <v>456</v>
      </c>
      <c r="B727" t="s">
        <v>307</v>
      </c>
      <c r="C727">
        <v>-79</v>
      </c>
      <c r="D727">
        <v>-56</v>
      </c>
      <c r="E727">
        <v>-77</v>
      </c>
      <c r="F727">
        <v>381</v>
      </c>
      <c r="G727">
        <v>333</v>
      </c>
    </row>
    <row r="728" spans="1:7" hidden="1" x14ac:dyDescent="0.25">
      <c r="A728" t="s">
        <v>457</v>
      </c>
      <c r="B728" t="s">
        <v>307</v>
      </c>
      <c r="C728">
        <v>-162</v>
      </c>
      <c r="D728">
        <v>-215</v>
      </c>
      <c r="E728">
        <v>610</v>
      </c>
      <c r="F728">
        <v>-872</v>
      </c>
      <c r="G728">
        <v>388</v>
      </c>
    </row>
    <row r="729" spans="1:7" hidden="1" x14ac:dyDescent="0.25">
      <c r="A729" t="s">
        <v>458</v>
      </c>
      <c r="B729" t="s">
        <v>307</v>
      </c>
      <c r="C729">
        <v>-409</v>
      </c>
      <c r="D729">
        <v>-390</v>
      </c>
      <c r="E729">
        <v>417</v>
      </c>
      <c r="F729">
        <v>361</v>
      </c>
      <c r="G729">
        <v>-533</v>
      </c>
    </row>
    <row r="730" spans="1:7" hidden="1" x14ac:dyDescent="0.25">
      <c r="A730" t="s">
        <v>459</v>
      </c>
      <c r="B730" t="s">
        <v>307</v>
      </c>
      <c r="C730">
        <v>-331</v>
      </c>
      <c r="D730">
        <v>-329</v>
      </c>
      <c r="E730">
        <v>421</v>
      </c>
      <c r="F730">
        <v>-33</v>
      </c>
      <c r="G730">
        <v>555</v>
      </c>
    </row>
    <row r="731" spans="1:7" hidden="1" x14ac:dyDescent="0.25">
      <c r="A731" t="s">
        <v>460</v>
      </c>
      <c r="B731" t="s">
        <v>307</v>
      </c>
      <c r="C731">
        <v>-207</v>
      </c>
      <c r="D731">
        <v>-164</v>
      </c>
      <c r="E731">
        <v>-9</v>
      </c>
      <c r="F731">
        <v>124</v>
      </c>
      <c r="G731">
        <v>224</v>
      </c>
    </row>
    <row r="732" spans="1:7" hidden="1" x14ac:dyDescent="0.25">
      <c r="A732" t="s">
        <v>461</v>
      </c>
      <c r="B732" t="s">
        <v>307</v>
      </c>
      <c r="C732">
        <v>-350</v>
      </c>
      <c r="D732">
        <v>-323</v>
      </c>
      <c r="E732">
        <v>465</v>
      </c>
      <c r="F732">
        <v>-113</v>
      </c>
      <c r="G732">
        <v>432</v>
      </c>
    </row>
    <row r="733" spans="1:7" hidden="1" x14ac:dyDescent="0.25">
      <c r="A733" t="s">
        <v>462</v>
      </c>
      <c r="B733" t="s">
        <v>307</v>
      </c>
      <c r="C733">
        <v>-60</v>
      </c>
      <c r="D733">
        <v>-88</v>
      </c>
      <c r="E733">
        <v>103</v>
      </c>
      <c r="F733">
        <v>10</v>
      </c>
      <c r="G733">
        <v>1663</v>
      </c>
    </row>
    <row r="734" spans="1:7" hidden="1" x14ac:dyDescent="0.25">
      <c r="A734" t="s">
        <v>463</v>
      </c>
      <c r="B734" t="s">
        <v>307</v>
      </c>
      <c r="C734">
        <v>-88</v>
      </c>
      <c r="D734">
        <v>-101</v>
      </c>
      <c r="E734">
        <v>21</v>
      </c>
      <c r="F734">
        <v>99</v>
      </c>
      <c r="G734">
        <v>981</v>
      </c>
    </row>
    <row r="735" spans="1:7" hidden="1" x14ac:dyDescent="0.25">
      <c r="A735" t="s">
        <v>455</v>
      </c>
      <c r="B735" t="s">
        <v>310</v>
      </c>
      <c r="C735">
        <v>-181</v>
      </c>
      <c r="D735">
        <v>-69</v>
      </c>
      <c r="E735">
        <v>-299</v>
      </c>
      <c r="F735">
        <v>380</v>
      </c>
      <c r="G735">
        <v>1320</v>
      </c>
    </row>
    <row r="736" spans="1:7" hidden="1" x14ac:dyDescent="0.25">
      <c r="A736" t="s">
        <v>456</v>
      </c>
      <c r="B736" t="s">
        <v>310</v>
      </c>
      <c r="C736">
        <v>-15</v>
      </c>
      <c r="D736">
        <v>249</v>
      </c>
      <c r="E736">
        <v>-28</v>
      </c>
      <c r="F736">
        <v>-214</v>
      </c>
      <c r="G736">
        <v>1617</v>
      </c>
    </row>
    <row r="737" spans="1:7" hidden="1" x14ac:dyDescent="0.25">
      <c r="A737" t="s">
        <v>457</v>
      </c>
      <c r="B737" t="s">
        <v>310</v>
      </c>
      <c r="C737">
        <v>-52</v>
      </c>
      <c r="D737">
        <v>-82</v>
      </c>
      <c r="E737">
        <v>17</v>
      </c>
      <c r="F737">
        <v>35</v>
      </c>
      <c r="G737">
        <v>1556</v>
      </c>
    </row>
    <row r="738" spans="1:7" hidden="1" x14ac:dyDescent="0.25">
      <c r="A738" t="s">
        <v>458</v>
      </c>
      <c r="B738" t="s">
        <v>310</v>
      </c>
      <c r="C738">
        <v>-136</v>
      </c>
      <c r="D738">
        <v>64</v>
      </c>
      <c r="E738">
        <v>-396</v>
      </c>
      <c r="F738">
        <v>272</v>
      </c>
      <c r="G738">
        <v>1853</v>
      </c>
    </row>
    <row r="739" spans="1:7" hidden="1" x14ac:dyDescent="0.25">
      <c r="A739" t="s">
        <v>459</v>
      </c>
      <c r="B739" t="s">
        <v>310</v>
      </c>
      <c r="C739">
        <v>-263</v>
      </c>
      <c r="D739">
        <v>786</v>
      </c>
      <c r="E739">
        <v>-429</v>
      </c>
      <c r="F739">
        <v>-343</v>
      </c>
      <c r="G739">
        <v>1435</v>
      </c>
    </row>
    <row r="740" spans="1:7" hidden="1" x14ac:dyDescent="0.25">
      <c r="A740" t="s">
        <v>460</v>
      </c>
      <c r="B740" t="s">
        <v>310</v>
      </c>
      <c r="C740">
        <v>86</v>
      </c>
      <c r="D740">
        <v>-274</v>
      </c>
      <c r="E740">
        <v>320</v>
      </c>
      <c r="F740">
        <v>-54</v>
      </c>
      <c r="G740">
        <v>1020</v>
      </c>
    </row>
    <row r="741" spans="1:7" hidden="1" x14ac:dyDescent="0.25">
      <c r="A741" t="s">
        <v>461</v>
      </c>
      <c r="B741" t="s">
        <v>310</v>
      </c>
      <c r="C741">
        <v>-213</v>
      </c>
      <c r="D741">
        <v>-59</v>
      </c>
      <c r="E741">
        <v>188</v>
      </c>
      <c r="F741">
        <v>-82</v>
      </c>
      <c r="G741">
        <v>677</v>
      </c>
    </row>
    <row r="742" spans="1:7" hidden="1" x14ac:dyDescent="0.25">
      <c r="A742" t="s">
        <v>462</v>
      </c>
      <c r="B742" t="s">
        <v>310</v>
      </c>
      <c r="C742">
        <v>-408</v>
      </c>
      <c r="D742">
        <v>2478</v>
      </c>
      <c r="E742">
        <v>-81</v>
      </c>
      <c r="F742">
        <v>-2428</v>
      </c>
      <c r="G742">
        <v>698</v>
      </c>
    </row>
    <row r="743" spans="1:7" hidden="1" x14ac:dyDescent="0.25">
      <c r="A743" t="s">
        <v>463</v>
      </c>
      <c r="B743" t="s">
        <v>310</v>
      </c>
      <c r="C743">
        <v>-346</v>
      </c>
      <c r="D743">
        <v>-3089</v>
      </c>
      <c r="E743">
        <v>70</v>
      </c>
      <c r="F743">
        <v>2972</v>
      </c>
      <c r="G743">
        <v>-4274</v>
      </c>
    </row>
    <row r="744" spans="1:7" hidden="1" x14ac:dyDescent="0.25">
      <c r="A744" t="s">
        <v>470</v>
      </c>
      <c r="B744" t="s">
        <v>310</v>
      </c>
      <c r="C744">
        <v>-291</v>
      </c>
      <c r="D744">
        <v>891</v>
      </c>
      <c r="E744">
        <v>-487</v>
      </c>
      <c r="F744">
        <v>-521</v>
      </c>
      <c r="G744">
        <v>-908</v>
      </c>
    </row>
    <row r="745" spans="1:7" hidden="1" x14ac:dyDescent="0.25">
      <c r="A745" t="s">
        <v>454</v>
      </c>
      <c r="B745" t="s">
        <v>313</v>
      </c>
      <c r="C745">
        <v>-69</v>
      </c>
      <c r="D745">
        <v>-311</v>
      </c>
      <c r="E745">
        <v>701</v>
      </c>
      <c r="F745">
        <v>-263</v>
      </c>
      <c r="G745">
        <v>-1067</v>
      </c>
    </row>
    <row r="746" spans="1:7" hidden="1" x14ac:dyDescent="0.25">
      <c r="A746" t="s">
        <v>455</v>
      </c>
      <c r="B746" t="s">
        <v>313</v>
      </c>
      <c r="C746">
        <v>-13</v>
      </c>
      <c r="D746">
        <v>497</v>
      </c>
      <c r="E746">
        <v>-485</v>
      </c>
      <c r="F746">
        <v>696</v>
      </c>
      <c r="G746">
        <v>-41</v>
      </c>
    </row>
    <row r="747" spans="1:7" hidden="1" x14ac:dyDescent="0.25">
      <c r="A747" t="s">
        <v>456</v>
      </c>
      <c r="B747" t="s">
        <v>313</v>
      </c>
      <c r="C747">
        <v>25</v>
      </c>
      <c r="D747">
        <v>-1476</v>
      </c>
      <c r="E747">
        <v>-102</v>
      </c>
      <c r="F747">
        <v>659</v>
      </c>
      <c r="G747">
        <v>-195</v>
      </c>
    </row>
    <row r="748" spans="1:7" hidden="1" x14ac:dyDescent="0.25">
      <c r="A748" t="s">
        <v>457</v>
      </c>
      <c r="B748" t="s">
        <v>313</v>
      </c>
      <c r="C748">
        <v>-63</v>
      </c>
      <c r="D748">
        <v>1886</v>
      </c>
      <c r="E748">
        <v>-464</v>
      </c>
      <c r="F748">
        <v>-252</v>
      </c>
      <c r="G748">
        <v>61</v>
      </c>
    </row>
    <row r="749" spans="1:7" hidden="1" x14ac:dyDescent="0.25">
      <c r="A749" t="s">
        <v>458</v>
      </c>
      <c r="B749" t="s">
        <v>313</v>
      </c>
      <c r="C749">
        <v>-89</v>
      </c>
      <c r="D749">
        <v>283</v>
      </c>
      <c r="E749">
        <v>988</v>
      </c>
      <c r="F749">
        <v>-1140</v>
      </c>
      <c r="G749">
        <v>1083</v>
      </c>
    </row>
    <row r="750" spans="1:7" hidden="1" x14ac:dyDescent="0.25">
      <c r="A750" t="s">
        <v>459</v>
      </c>
      <c r="B750" t="s">
        <v>313</v>
      </c>
      <c r="C750">
        <v>-70</v>
      </c>
      <c r="D750">
        <v>-404</v>
      </c>
      <c r="E750">
        <v>465</v>
      </c>
      <c r="F750">
        <v>-466</v>
      </c>
      <c r="G750">
        <v>996</v>
      </c>
    </row>
    <row r="751" spans="1:7" hidden="1" x14ac:dyDescent="0.25">
      <c r="A751" t="s">
        <v>460</v>
      </c>
      <c r="B751" t="s">
        <v>313</v>
      </c>
      <c r="C751">
        <v>-48</v>
      </c>
      <c r="D751">
        <v>-82</v>
      </c>
      <c r="E751">
        <v>-364</v>
      </c>
      <c r="F751">
        <v>896</v>
      </c>
      <c r="G751">
        <v>-13</v>
      </c>
    </row>
    <row r="752" spans="1:7" hidden="1" x14ac:dyDescent="0.25">
      <c r="A752" t="s">
        <v>461</v>
      </c>
      <c r="B752" t="s">
        <v>313</v>
      </c>
      <c r="C752">
        <v>-22</v>
      </c>
      <c r="D752">
        <v>-56</v>
      </c>
      <c r="E752">
        <v>-570</v>
      </c>
      <c r="F752">
        <v>267</v>
      </c>
      <c r="G752">
        <v>458</v>
      </c>
    </row>
    <row r="753" spans="1:7" hidden="1" x14ac:dyDescent="0.25">
      <c r="A753" t="s">
        <v>462</v>
      </c>
      <c r="B753" t="s">
        <v>313</v>
      </c>
      <c r="C753">
        <v>-138</v>
      </c>
      <c r="D753">
        <v>-1338</v>
      </c>
      <c r="E753">
        <v>985</v>
      </c>
      <c r="F753">
        <v>-388</v>
      </c>
      <c r="G753">
        <v>1234</v>
      </c>
    </row>
    <row r="754" spans="1:7" hidden="1" x14ac:dyDescent="0.25">
      <c r="A754" t="s">
        <v>463</v>
      </c>
      <c r="B754" t="s">
        <v>313</v>
      </c>
      <c r="C754">
        <v>-18</v>
      </c>
      <c r="D754">
        <v>245</v>
      </c>
      <c r="E754">
        <v>-66</v>
      </c>
      <c r="F754">
        <v>64</v>
      </c>
      <c r="G754">
        <v>574</v>
      </c>
    </row>
    <row r="755" spans="1:7" hidden="1" x14ac:dyDescent="0.25">
      <c r="A755" t="s">
        <v>454</v>
      </c>
      <c r="B755" t="s">
        <v>316</v>
      </c>
      <c r="C755">
        <v>-93</v>
      </c>
      <c r="D755">
        <v>-557</v>
      </c>
      <c r="E755">
        <v>258</v>
      </c>
      <c r="F755">
        <v>1230</v>
      </c>
      <c r="G755">
        <v>1468</v>
      </c>
    </row>
    <row r="756" spans="1:7" hidden="1" x14ac:dyDescent="0.25">
      <c r="A756" t="s">
        <v>455</v>
      </c>
      <c r="B756" t="s">
        <v>316</v>
      </c>
      <c r="C756">
        <v>-55</v>
      </c>
      <c r="D756">
        <v>1188</v>
      </c>
      <c r="E756">
        <v>-730</v>
      </c>
      <c r="F756">
        <v>-618</v>
      </c>
      <c r="G756">
        <v>1199</v>
      </c>
    </row>
    <row r="757" spans="1:7" hidden="1" x14ac:dyDescent="0.25">
      <c r="A757" t="s">
        <v>456</v>
      </c>
      <c r="B757" t="s">
        <v>316</v>
      </c>
      <c r="C757">
        <v>-119</v>
      </c>
      <c r="D757">
        <v>-319</v>
      </c>
      <c r="E757">
        <v>3497</v>
      </c>
      <c r="F757">
        <v>-3417</v>
      </c>
      <c r="G757">
        <v>541</v>
      </c>
    </row>
    <row r="758" spans="1:7" hidden="1" x14ac:dyDescent="0.25">
      <c r="A758" t="s">
        <v>457</v>
      </c>
      <c r="B758" t="s">
        <v>316</v>
      </c>
      <c r="C758">
        <v>-84</v>
      </c>
      <c r="D758">
        <v>632</v>
      </c>
      <c r="E758">
        <v>588</v>
      </c>
      <c r="F758">
        <v>-1794</v>
      </c>
      <c r="G758">
        <v>1142</v>
      </c>
    </row>
    <row r="759" spans="1:7" hidden="1" x14ac:dyDescent="0.25">
      <c r="A759" t="s">
        <v>458</v>
      </c>
      <c r="B759" t="s">
        <v>316</v>
      </c>
      <c r="C759">
        <v>-672</v>
      </c>
      <c r="D759">
        <v>-1266</v>
      </c>
      <c r="E759">
        <v>40</v>
      </c>
      <c r="F759">
        <v>254</v>
      </c>
      <c r="G759">
        <v>681</v>
      </c>
    </row>
    <row r="760" spans="1:7" hidden="1" x14ac:dyDescent="0.25">
      <c r="A760" t="s">
        <v>459</v>
      </c>
      <c r="B760" t="s">
        <v>316</v>
      </c>
      <c r="C760">
        <v>-138</v>
      </c>
      <c r="D760">
        <v>-77</v>
      </c>
      <c r="E760">
        <v>151</v>
      </c>
      <c r="F760">
        <v>-628</v>
      </c>
      <c r="G760">
        <v>1304</v>
      </c>
    </row>
    <row r="761" spans="1:7" hidden="1" x14ac:dyDescent="0.25">
      <c r="A761" t="s">
        <v>460</v>
      </c>
      <c r="B761" t="s">
        <v>316</v>
      </c>
      <c r="C761">
        <v>-190</v>
      </c>
      <c r="D761">
        <v>-361</v>
      </c>
      <c r="E761">
        <v>-1351</v>
      </c>
      <c r="F761">
        <v>-1252</v>
      </c>
      <c r="G761">
        <v>678</v>
      </c>
    </row>
    <row r="762" spans="1:7" hidden="1" x14ac:dyDescent="0.25">
      <c r="A762" t="s">
        <v>461</v>
      </c>
      <c r="B762" t="s">
        <v>316</v>
      </c>
      <c r="C762">
        <v>-127</v>
      </c>
      <c r="D762">
        <v>-13</v>
      </c>
      <c r="E762">
        <v>712</v>
      </c>
      <c r="F762">
        <v>2020</v>
      </c>
      <c r="G762">
        <v>1373</v>
      </c>
    </row>
    <row r="763" spans="1:7" hidden="1" x14ac:dyDescent="0.25">
      <c r="A763" t="s">
        <v>462</v>
      </c>
      <c r="B763" t="s">
        <v>316</v>
      </c>
      <c r="C763">
        <v>20</v>
      </c>
      <c r="D763">
        <v>461</v>
      </c>
      <c r="E763">
        <v>1066</v>
      </c>
      <c r="F763">
        <v>-1268</v>
      </c>
      <c r="G763">
        <v>79</v>
      </c>
    </row>
    <row r="764" spans="1:7" hidden="1" x14ac:dyDescent="0.25">
      <c r="A764" t="s">
        <v>463</v>
      </c>
      <c r="B764" t="s">
        <v>316</v>
      </c>
      <c r="C764">
        <v>-304</v>
      </c>
      <c r="D764">
        <v>-207</v>
      </c>
      <c r="E764">
        <v>-922</v>
      </c>
      <c r="F764">
        <v>412</v>
      </c>
      <c r="G764">
        <v>-396</v>
      </c>
    </row>
    <row r="765" spans="1:7" hidden="1" x14ac:dyDescent="0.25">
      <c r="A765" t="s">
        <v>454</v>
      </c>
      <c r="B765" t="s">
        <v>319</v>
      </c>
      <c r="C765">
        <v>-199</v>
      </c>
      <c r="D765">
        <v>-860</v>
      </c>
      <c r="E765">
        <v>2260</v>
      </c>
      <c r="F765">
        <v>213</v>
      </c>
      <c r="G765">
        <v>722</v>
      </c>
    </row>
    <row r="766" spans="1:7" hidden="1" x14ac:dyDescent="0.25">
      <c r="A766" t="s">
        <v>455</v>
      </c>
      <c r="B766" t="s">
        <v>319</v>
      </c>
      <c r="C766">
        <v>-128</v>
      </c>
      <c r="D766">
        <v>-317</v>
      </c>
      <c r="E766">
        <v>177</v>
      </c>
      <c r="F766">
        <v>-173</v>
      </c>
      <c r="G766">
        <v>855</v>
      </c>
    </row>
    <row r="767" spans="1:7" hidden="1" x14ac:dyDescent="0.25">
      <c r="A767" t="s">
        <v>456</v>
      </c>
      <c r="B767" t="s">
        <v>319</v>
      </c>
      <c r="C767">
        <v>-65</v>
      </c>
      <c r="D767">
        <v>256</v>
      </c>
      <c r="E767">
        <v>-1985</v>
      </c>
      <c r="F767">
        <v>2553</v>
      </c>
      <c r="G767">
        <v>-2252</v>
      </c>
    </row>
    <row r="768" spans="1:7" hidden="1" x14ac:dyDescent="0.25">
      <c r="A768" t="s">
        <v>457</v>
      </c>
      <c r="B768" t="s">
        <v>319</v>
      </c>
      <c r="C768">
        <v>17</v>
      </c>
      <c r="D768">
        <v>-347</v>
      </c>
      <c r="E768">
        <v>2240</v>
      </c>
      <c r="F768">
        <v>-2080</v>
      </c>
      <c r="G768">
        <v>3169</v>
      </c>
    </row>
    <row r="769" spans="1:7" hidden="1" x14ac:dyDescent="0.25">
      <c r="A769" t="s">
        <v>458</v>
      </c>
      <c r="B769" t="s">
        <v>319</v>
      </c>
      <c r="C769">
        <v>-116</v>
      </c>
      <c r="D769">
        <v>-276</v>
      </c>
      <c r="E769">
        <v>330</v>
      </c>
      <c r="F769">
        <v>-28</v>
      </c>
      <c r="G769">
        <v>2099</v>
      </c>
    </row>
    <row r="770" spans="1:7" hidden="1" x14ac:dyDescent="0.25">
      <c r="A770" t="s">
        <v>459</v>
      </c>
      <c r="B770" t="s">
        <v>319</v>
      </c>
      <c r="C770">
        <v>-46</v>
      </c>
      <c r="D770">
        <v>-174</v>
      </c>
      <c r="E770">
        <v>-49</v>
      </c>
      <c r="F770">
        <v>142</v>
      </c>
      <c r="G770">
        <v>1134</v>
      </c>
    </row>
    <row r="771" spans="1:7" hidden="1" x14ac:dyDescent="0.25">
      <c r="A771" t="s">
        <v>460</v>
      </c>
      <c r="B771" t="s">
        <v>319</v>
      </c>
      <c r="C771">
        <v>36</v>
      </c>
      <c r="D771">
        <v>-869</v>
      </c>
      <c r="E771">
        <v>508</v>
      </c>
      <c r="F771">
        <v>1561</v>
      </c>
      <c r="G771">
        <v>-540</v>
      </c>
    </row>
    <row r="772" spans="1:7" hidden="1" x14ac:dyDescent="0.25">
      <c r="A772" t="s">
        <v>461</v>
      </c>
      <c r="B772" t="s">
        <v>319</v>
      </c>
      <c r="C772">
        <v>0</v>
      </c>
      <c r="D772">
        <v>284</v>
      </c>
      <c r="E772">
        <v>620</v>
      </c>
      <c r="F772">
        <v>-1704</v>
      </c>
      <c r="G772">
        <v>3025</v>
      </c>
    </row>
    <row r="773" spans="1:7" hidden="1" x14ac:dyDescent="0.25">
      <c r="A773" t="s">
        <v>462</v>
      </c>
      <c r="B773" t="s">
        <v>319</v>
      </c>
      <c r="C773">
        <v>-143</v>
      </c>
      <c r="D773">
        <v>-1228</v>
      </c>
      <c r="E773">
        <v>655</v>
      </c>
      <c r="F773">
        <v>1224</v>
      </c>
      <c r="G773">
        <v>1135</v>
      </c>
    </row>
    <row r="774" spans="1:7" hidden="1" x14ac:dyDescent="0.25">
      <c r="A774" t="s">
        <v>463</v>
      </c>
      <c r="B774" t="s">
        <v>319</v>
      </c>
      <c r="C774">
        <v>-35</v>
      </c>
      <c r="D774">
        <v>-150</v>
      </c>
      <c r="E774">
        <v>8</v>
      </c>
      <c r="F774">
        <v>61</v>
      </c>
      <c r="G774">
        <v>840</v>
      </c>
    </row>
    <row r="775" spans="1:7" hidden="1" x14ac:dyDescent="0.25">
      <c r="A775" t="s">
        <v>454</v>
      </c>
      <c r="B775" t="s">
        <v>322</v>
      </c>
      <c r="C775">
        <v>-84</v>
      </c>
      <c r="D775">
        <v>-445</v>
      </c>
      <c r="E775">
        <v>-373</v>
      </c>
      <c r="F775">
        <v>695</v>
      </c>
      <c r="G775">
        <v>1302</v>
      </c>
    </row>
    <row r="776" spans="1:7" hidden="1" x14ac:dyDescent="0.25">
      <c r="A776" t="s">
        <v>455</v>
      </c>
      <c r="B776" t="s">
        <v>322</v>
      </c>
      <c r="C776">
        <v>-191</v>
      </c>
      <c r="D776">
        <v>-44</v>
      </c>
      <c r="E776">
        <v>-142</v>
      </c>
      <c r="F776">
        <v>362</v>
      </c>
      <c r="G776">
        <v>904</v>
      </c>
    </row>
    <row r="777" spans="1:7" hidden="1" x14ac:dyDescent="0.25">
      <c r="A777" t="s">
        <v>456</v>
      </c>
      <c r="B777" t="s">
        <v>322</v>
      </c>
      <c r="C777">
        <v>-75</v>
      </c>
      <c r="D777">
        <v>-525</v>
      </c>
      <c r="E777">
        <v>25</v>
      </c>
      <c r="F777">
        <v>-161</v>
      </c>
      <c r="G777">
        <v>1981</v>
      </c>
    </row>
    <row r="778" spans="1:7" hidden="1" x14ac:dyDescent="0.25">
      <c r="A778" t="s">
        <v>457</v>
      </c>
      <c r="B778" t="s">
        <v>322</v>
      </c>
      <c r="C778">
        <v>-210</v>
      </c>
      <c r="D778">
        <v>333</v>
      </c>
      <c r="E778">
        <v>398</v>
      </c>
      <c r="F778">
        <v>-431</v>
      </c>
      <c r="G778">
        <v>2011</v>
      </c>
    </row>
    <row r="779" spans="1:7" hidden="1" x14ac:dyDescent="0.25">
      <c r="A779" t="s">
        <v>458</v>
      </c>
      <c r="B779" t="s">
        <v>322</v>
      </c>
      <c r="C779">
        <v>-245</v>
      </c>
      <c r="D779">
        <v>-244</v>
      </c>
      <c r="E779">
        <v>-283</v>
      </c>
      <c r="F779">
        <v>601</v>
      </c>
      <c r="G779">
        <v>2373</v>
      </c>
    </row>
    <row r="780" spans="1:7" hidden="1" x14ac:dyDescent="0.25">
      <c r="A780" t="s">
        <v>459</v>
      </c>
      <c r="B780" t="s">
        <v>322</v>
      </c>
      <c r="C780">
        <v>-330</v>
      </c>
      <c r="D780">
        <v>-435</v>
      </c>
      <c r="E780">
        <v>-23</v>
      </c>
      <c r="F780">
        <v>887</v>
      </c>
      <c r="G780">
        <v>2070</v>
      </c>
    </row>
    <row r="781" spans="1:7" hidden="1" x14ac:dyDescent="0.25">
      <c r="A781" t="s">
        <v>460</v>
      </c>
      <c r="B781" t="s">
        <v>322</v>
      </c>
      <c r="C781">
        <v>-243</v>
      </c>
      <c r="D781">
        <v>-567</v>
      </c>
      <c r="E781">
        <v>89</v>
      </c>
      <c r="F781">
        <v>392</v>
      </c>
      <c r="G781">
        <v>2323</v>
      </c>
    </row>
    <row r="782" spans="1:7" hidden="1" x14ac:dyDescent="0.25">
      <c r="A782" t="s">
        <v>461</v>
      </c>
      <c r="B782" t="s">
        <v>322</v>
      </c>
      <c r="C782">
        <v>-297</v>
      </c>
      <c r="D782">
        <v>-261</v>
      </c>
      <c r="E782">
        <v>886</v>
      </c>
      <c r="F782">
        <v>-681</v>
      </c>
      <c r="G782">
        <v>2734</v>
      </c>
    </row>
    <row r="783" spans="1:7" hidden="1" x14ac:dyDescent="0.25">
      <c r="A783" t="s">
        <v>462</v>
      </c>
      <c r="B783" t="s">
        <v>322</v>
      </c>
      <c r="C783">
        <v>-323</v>
      </c>
      <c r="D783">
        <v>-293</v>
      </c>
      <c r="E783">
        <v>59</v>
      </c>
      <c r="F783">
        <v>288</v>
      </c>
      <c r="G783">
        <v>1287</v>
      </c>
    </row>
    <row r="784" spans="1:7" hidden="1" x14ac:dyDescent="0.25">
      <c r="A784" t="s">
        <v>463</v>
      </c>
      <c r="B784" t="s">
        <v>322</v>
      </c>
      <c r="C784">
        <v>-86</v>
      </c>
      <c r="D784">
        <v>-160</v>
      </c>
      <c r="E784">
        <v>-172</v>
      </c>
      <c r="F784">
        <v>372</v>
      </c>
      <c r="G784">
        <v>757</v>
      </c>
    </row>
    <row r="785" spans="1:7" hidden="1" x14ac:dyDescent="0.25">
      <c r="A785" t="s">
        <v>454</v>
      </c>
      <c r="B785" t="s">
        <v>325</v>
      </c>
      <c r="C785">
        <v>-24</v>
      </c>
      <c r="D785">
        <v>248</v>
      </c>
      <c r="E785">
        <v>402</v>
      </c>
      <c r="F785">
        <v>-238</v>
      </c>
      <c r="G785">
        <v>2528</v>
      </c>
    </row>
    <row r="786" spans="1:7" hidden="1" x14ac:dyDescent="0.25">
      <c r="A786" t="s">
        <v>455</v>
      </c>
      <c r="B786" t="s">
        <v>325</v>
      </c>
      <c r="C786">
        <v>-21</v>
      </c>
      <c r="D786">
        <v>64</v>
      </c>
      <c r="E786">
        <v>-728</v>
      </c>
      <c r="F786">
        <v>650</v>
      </c>
      <c r="G786">
        <v>1381</v>
      </c>
    </row>
    <row r="787" spans="1:7" hidden="1" x14ac:dyDescent="0.25">
      <c r="A787" t="s">
        <v>456</v>
      </c>
      <c r="B787" t="s">
        <v>325</v>
      </c>
      <c r="C787">
        <v>-12</v>
      </c>
      <c r="D787">
        <v>-315</v>
      </c>
      <c r="E787">
        <v>572</v>
      </c>
      <c r="F787">
        <v>-307</v>
      </c>
      <c r="G787">
        <v>2473</v>
      </c>
    </row>
    <row r="788" spans="1:7" hidden="1" x14ac:dyDescent="0.25">
      <c r="A788" t="s">
        <v>457</v>
      </c>
      <c r="B788" t="s">
        <v>325</v>
      </c>
      <c r="C788">
        <v>-25</v>
      </c>
      <c r="D788">
        <v>-573</v>
      </c>
      <c r="E788">
        <v>-1155</v>
      </c>
      <c r="F788">
        <v>1399</v>
      </c>
      <c r="G788">
        <v>1142</v>
      </c>
    </row>
    <row r="789" spans="1:7" hidden="1" x14ac:dyDescent="0.25">
      <c r="A789" t="s">
        <v>458</v>
      </c>
      <c r="B789" t="s">
        <v>325</v>
      </c>
      <c r="C789">
        <v>-18</v>
      </c>
      <c r="D789">
        <v>139</v>
      </c>
      <c r="E789">
        <v>741</v>
      </c>
      <c r="F789">
        <v>-1178</v>
      </c>
      <c r="G789">
        <v>3642</v>
      </c>
    </row>
    <row r="790" spans="1:7" hidden="1" x14ac:dyDescent="0.25">
      <c r="A790" t="s">
        <v>459</v>
      </c>
      <c r="B790" t="s">
        <v>325</v>
      </c>
      <c r="C790">
        <v>-12</v>
      </c>
      <c r="D790">
        <v>-257</v>
      </c>
      <c r="E790">
        <v>761</v>
      </c>
      <c r="F790">
        <v>-638</v>
      </c>
      <c r="G790">
        <v>2714</v>
      </c>
    </row>
    <row r="791" spans="1:7" hidden="1" x14ac:dyDescent="0.25">
      <c r="A791" t="s">
        <v>460</v>
      </c>
      <c r="B791" t="s">
        <v>325</v>
      </c>
      <c r="C791">
        <v>-15</v>
      </c>
      <c r="D791">
        <v>-242</v>
      </c>
      <c r="E791">
        <v>-1102</v>
      </c>
      <c r="F791">
        <v>202</v>
      </c>
      <c r="G791">
        <v>1609</v>
      </c>
    </row>
    <row r="792" spans="1:7" hidden="1" x14ac:dyDescent="0.25">
      <c r="A792" t="s">
        <v>461</v>
      </c>
      <c r="B792" t="s">
        <v>325</v>
      </c>
      <c r="C792">
        <v>-4</v>
      </c>
      <c r="D792">
        <v>-3</v>
      </c>
      <c r="E792">
        <v>392</v>
      </c>
      <c r="F792">
        <v>1707</v>
      </c>
      <c r="G792">
        <v>290</v>
      </c>
    </row>
    <row r="793" spans="1:7" hidden="1" x14ac:dyDescent="0.25">
      <c r="A793" t="s">
        <v>462</v>
      </c>
      <c r="B793" t="s">
        <v>325</v>
      </c>
      <c r="C793">
        <v>-26</v>
      </c>
      <c r="D793">
        <v>-25</v>
      </c>
      <c r="E793">
        <v>301</v>
      </c>
      <c r="F793">
        <v>-111</v>
      </c>
      <c r="G793">
        <v>2846</v>
      </c>
    </row>
    <row r="794" spans="1:7" hidden="1" x14ac:dyDescent="0.25">
      <c r="A794" t="s">
        <v>463</v>
      </c>
      <c r="B794" t="s">
        <v>325</v>
      </c>
      <c r="C794">
        <v>-2</v>
      </c>
      <c r="D794">
        <v>-1</v>
      </c>
      <c r="E794">
        <v>293</v>
      </c>
      <c r="F794">
        <v>-350</v>
      </c>
      <c r="G794">
        <v>1175</v>
      </c>
    </row>
    <row r="795" spans="1:7" hidden="1" x14ac:dyDescent="0.25">
      <c r="A795" t="s">
        <v>454</v>
      </c>
      <c r="B795" t="s">
        <v>331</v>
      </c>
      <c r="C795">
        <v>-7</v>
      </c>
      <c r="D795">
        <v>3</v>
      </c>
      <c r="E795">
        <v>-19</v>
      </c>
      <c r="F795">
        <v>106</v>
      </c>
      <c r="G795">
        <v>533</v>
      </c>
    </row>
    <row r="796" spans="1:7" hidden="1" x14ac:dyDescent="0.25">
      <c r="A796" t="s">
        <v>455</v>
      </c>
      <c r="B796" t="s">
        <v>331</v>
      </c>
      <c r="C796">
        <v>-14</v>
      </c>
      <c r="D796">
        <v>88</v>
      </c>
      <c r="E796">
        <v>-330</v>
      </c>
      <c r="F796">
        <v>114</v>
      </c>
      <c r="G796">
        <v>526</v>
      </c>
    </row>
    <row r="797" spans="1:7" hidden="1" x14ac:dyDescent="0.25">
      <c r="A797" t="s">
        <v>456</v>
      </c>
      <c r="B797" t="s">
        <v>331</v>
      </c>
      <c r="C797">
        <v>0</v>
      </c>
      <c r="D797">
        <v>12</v>
      </c>
      <c r="E797">
        <v>-18</v>
      </c>
      <c r="F797">
        <v>123</v>
      </c>
      <c r="G797">
        <v>569</v>
      </c>
    </row>
    <row r="798" spans="1:7" hidden="1" x14ac:dyDescent="0.25">
      <c r="A798" t="s">
        <v>457</v>
      </c>
      <c r="B798" t="s">
        <v>331</v>
      </c>
      <c r="C798">
        <v>0</v>
      </c>
      <c r="D798">
        <v>-93</v>
      </c>
      <c r="E798">
        <v>12</v>
      </c>
      <c r="F798">
        <v>112</v>
      </c>
      <c r="G798">
        <v>580</v>
      </c>
    </row>
    <row r="799" spans="1:7" hidden="1" x14ac:dyDescent="0.25">
      <c r="A799" t="s">
        <v>458</v>
      </c>
      <c r="B799" t="s">
        <v>331</v>
      </c>
      <c r="C799">
        <v>-6</v>
      </c>
      <c r="D799">
        <v>135</v>
      </c>
      <c r="E799">
        <v>-252</v>
      </c>
      <c r="F799">
        <v>106</v>
      </c>
      <c r="G799">
        <v>693</v>
      </c>
    </row>
    <row r="800" spans="1:7" hidden="1" x14ac:dyDescent="0.25">
      <c r="A800" t="s">
        <v>459</v>
      </c>
      <c r="B800" t="s">
        <v>331</v>
      </c>
      <c r="C800">
        <v>-8</v>
      </c>
      <c r="D800">
        <v>-147</v>
      </c>
      <c r="E800">
        <v>0</v>
      </c>
      <c r="F800">
        <v>161</v>
      </c>
      <c r="G800">
        <v>646</v>
      </c>
    </row>
    <row r="801" spans="1:7" hidden="1" x14ac:dyDescent="0.25">
      <c r="A801" t="s">
        <v>460</v>
      </c>
      <c r="B801" t="s">
        <v>331</v>
      </c>
      <c r="C801">
        <v>-18</v>
      </c>
      <c r="D801">
        <v>10</v>
      </c>
      <c r="E801">
        <v>-169</v>
      </c>
      <c r="F801">
        <v>158</v>
      </c>
      <c r="G801">
        <v>606</v>
      </c>
    </row>
    <row r="802" spans="1:7" hidden="1" x14ac:dyDescent="0.25">
      <c r="A802" t="s">
        <v>461</v>
      </c>
      <c r="B802" t="s">
        <v>331</v>
      </c>
      <c r="C802">
        <v>-3</v>
      </c>
      <c r="D802">
        <v>-152</v>
      </c>
      <c r="E802">
        <v>-17</v>
      </c>
      <c r="F802">
        <v>162</v>
      </c>
      <c r="G802">
        <v>648</v>
      </c>
    </row>
    <row r="803" spans="1:7" hidden="1" x14ac:dyDescent="0.25">
      <c r="A803" t="s">
        <v>462</v>
      </c>
      <c r="B803" t="s">
        <v>331</v>
      </c>
      <c r="C803">
        <v>-4</v>
      </c>
      <c r="D803">
        <v>-132</v>
      </c>
      <c r="E803">
        <v>0</v>
      </c>
      <c r="F803">
        <v>157</v>
      </c>
      <c r="G803">
        <v>625</v>
      </c>
    </row>
    <row r="804" spans="1:7" hidden="1" x14ac:dyDescent="0.25">
      <c r="A804" t="s">
        <v>463</v>
      </c>
      <c r="B804" t="s">
        <v>331</v>
      </c>
      <c r="C804">
        <v>0</v>
      </c>
      <c r="D804">
        <v>21</v>
      </c>
      <c r="E804">
        <v>-253</v>
      </c>
      <c r="F804">
        <v>125</v>
      </c>
      <c r="G804">
        <v>547</v>
      </c>
    </row>
    <row r="805" spans="1:7" hidden="1" x14ac:dyDescent="0.25">
      <c r="A805" t="s">
        <v>454</v>
      </c>
      <c r="B805" t="s">
        <v>334</v>
      </c>
      <c r="C805">
        <v>-6</v>
      </c>
      <c r="D805">
        <v>-86</v>
      </c>
      <c r="E805">
        <v>55</v>
      </c>
      <c r="F805">
        <v>-81</v>
      </c>
      <c r="G805">
        <v>50</v>
      </c>
    </row>
    <row r="806" spans="1:7" hidden="1" x14ac:dyDescent="0.25">
      <c r="A806" t="s">
        <v>455</v>
      </c>
      <c r="B806" t="s">
        <v>334</v>
      </c>
      <c r="C806">
        <v>-6</v>
      </c>
      <c r="D806">
        <v>-23</v>
      </c>
      <c r="E806">
        <v>-59</v>
      </c>
      <c r="F806">
        <v>681</v>
      </c>
      <c r="G806">
        <v>-158</v>
      </c>
    </row>
    <row r="807" spans="1:7" hidden="1" x14ac:dyDescent="0.25">
      <c r="A807" t="s">
        <v>456</v>
      </c>
      <c r="B807" t="s">
        <v>334</v>
      </c>
      <c r="C807">
        <v>-18</v>
      </c>
      <c r="D807">
        <v>-32</v>
      </c>
      <c r="E807">
        <v>396</v>
      </c>
      <c r="F807">
        <v>471</v>
      </c>
      <c r="G807">
        <v>67</v>
      </c>
    </row>
    <row r="808" spans="1:7" hidden="1" x14ac:dyDescent="0.25">
      <c r="A808" t="s">
        <v>457</v>
      </c>
      <c r="B808" t="s">
        <v>334</v>
      </c>
      <c r="C808">
        <v>0</v>
      </c>
      <c r="D808">
        <v>19</v>
      </c>
      <c r="E808">
        <v>-180</v>
      </c>
      <c r="F808">
        <v>-538</v>
      </c>
      <c r="G808">
        <v>1189</v>
      </c>
    </row>
    <row r="809" spans="1:7" hidden="1" x14ac:dyDescent="0.25">
      <c r="A809" t="s">
        <v>458</v>
      </c>
      <c r="B809" t="s">
        <v>334</v>
      </c>
      <c r="C809">
        <v>-8</v>
      </c>
      <c r="D809">
        <v>-4</v>
      </c>
      <c r="E809">
        <v>-417</v>
      </c>
      <c r="F809">
        <v>261</v>
      </c>
      <c r="G809">
        <v>2587</v>
      </c>
    </row>
    <row r="810" spans="1:7" hidden="1" x14ac:dyDescent="0.25">
      <c r="A810" t="s">
        <v>459</v>
      </c>
      <c r="B810" t="s">
        <v>334</v>
      </c>
      <c r="C810">
        <v>-3</v>
      </c>
      <c r="D810">
        <v>-248</v>
      </c>
      <c r="E810">
        <v>1038</v>
      </c>
      <c r="F810">
        <v>41</v>
      </c>
      <c r="G810">
        <v>992</v>
      </c>
    </row>
    <row r="811" spans="1:7" hidden="1" x14ac:dyDescent="0.25">
      <c r="A811" t="s">
        <v>460</v>
      </c>
      <c r="B811" t="s">
        <v>334</v>
      </c>
      <c r="C811">
        <v>-2</v>
      </c>
      <c r="D811">
        <v>-15</v>
      </c>
      <c r="E811">
        <v>-716</v>
      </c>
      <c r="F811">
        <v>350</v>
      </c>
      <c r="G811">
        <v>721</v>
      </c>
    </row>
    <row r="812" spans="1:7" hidden="1" x14ac:dyDescent="0.25">
      <c r="A812" t="s">
        <v>461</v>
      </c>
      <c r="B812" t="s">
        <v>334</v>
      </c>
      <c r="C812">
        <v>0</v>
      </c>
      <c r="D812">
        <v>6</v>
      </c>
      <c r="E812">
        <v>865</v>
      </c>
      <c r="F812">
        <v>-1828</v>
      </c>
      <c r="G812">
        <v>2772</v>
      </c>
    </row>
    <row r="813" spans="1:7" hidden="1" x14ac:dyDescent="0.25">
      <c r="A813" t="s">
        <v>462</v>
      </c>
      <c r="B813" t="s">
        <v>334</v>
      </c>
      <c r="C813">
        <v>-12</v>
      </c>
      <c r="D813">
        <v>13</v>
      </c>
      <c r="E813">
        <v>50</v>
      </c>
      <c r="F813">
        <v>862</v>
      </c>
      <c r="G813">
        <v>1116</v>
      </c>
    </row>
    <row r="814" spans="1:7" hidden="1" x14ac:dyDescent="0.25">
      <c r="A814" t="s">
        <v>463</v>
      </c>
      <c r="B814" t="s">
        <v>334</v>
      </c>
      <c r="C814">
        <v>0</v>
      </c>
      <c r="D814">
        <v>7</v>
      </c>
      <c r="E814">
        <v>411</v>
      </c>
      <c r="F814">
        <v>-873</v>
      </c>
      <c r="G814">
        <v>1393</v>
      </c>
    </row>
    <row r="815" spans="1:7" hidden="1" x14ac:dyDescent="0.25">
      <c r="A815" t="s">
        <v>454</v>
      </c>
      <c r="B815" t="s">
        <v>337</v>
      </c>
      <c r="C815">
        <v>-104</v>
      </c>
      <c r="D815">
        <v>-184</v>
      </c>
      <c r="E815">
        <v>2489</v>
      </c>
      <c r="F815">
        <v>-1886</v>
      </c>
      <c r="G815">
        <v>883</v>
      </c>
    </row>
    <row r="816" spans="1:7" hidden="1" x14ac:dyDescent="0.25">
      <c r="A816" t="s">
        <v>455</v>
      </c>
      <c r="B816" t="s">
        <v>337</v>
      </c>
      <c r="C816">
        <v>-233</v>
      </c>
      <c r="D816">
        <v>-982</v>
      </c>
      <c r="E816">
        <v>1429</v>
      </c>
      <c r="F816">
        <v>-288</v>
      </c>
      <c r="G816">
        <v>27</v>
      </c>
    </row>
    <row r="817" spans="1:7" hidden="1" x14ac:dyDescent="0.25">
      <c r="A817" t="s">
        <v>456</v>
      </c>
      <c r="B817" t="s">
        <v>337</v>
      </c>
      <c r="C817">
        <v>-216</v>
      </c>
      <c r="D817">
        <v>-312</v>
      </c>
      <c r="E817">
        <v>-741</v>
      </c>
      <c r="F817">
        <v>748</v>
      </c>
      <c r="G817">
        <v>-1191</v>
      </c>
    </row>
    <row r="818" spans="1:7" hidden="1" x14ac:dyDescent="0.25">
      <c r="A818" t="s">
        <v>457</v>
      </c>
      <c r="B818" t="s">
        <v>337</v>
      </c>
      <c r="C818">
        <v>-152</v>
      </c>
      <c r="D818">
        <v>806</v>
      </c>
      <c r="E818">
        <v>-465</v>
      </c>
      <c r="F818">
        <v>-400</v>
      </c>
      <c r="G818">
        <v>624</v>
      </c>
    </row>
    <row r="819" spans="1:7" hidden="1" x14ac:dyDescent="0.25">
      <c r="A819" t="s">
        <v>458</v>
      </c>
      <c r="B819" t="s">
        <v>337</v>
      </c>
      <c r="C819">
        <v>-33</v>
      </c>
      <c r="D819">
        <v>838</v>
      </c>
      <c r="E819">
        <v>474</v>
      </c>
      <c r="F819">
        <v>-974</v>
      </c>
      <c r="G819">
        <v>1949</v>
      </c>
    </row>
    <row r="820" spans="1:7" hidden="1" x14ac:dyDescent="0.25">
      <c r="A820" t="s">
        <v>459</v>
      </c>
      <c r="B820" t="s">
        <v>337</v>
      </c>
      <c r="C820">
        <v>-4</v>
      </c>
      <c r="D820">
        <v>869</v>
      </c>
      <c r="E820">
        <v>-382</v>
      </c>
      <c r="F820">
        <v>-524</v>
      </c>
      <c r="G820">
        <v>1210</v>
      </c>
    </row>
    <row r="821" spans="1:7" hidden="1" x14ac:dyDescent="0.25">
      <c r="A821" t="s">
        <v>460</v>
      </c>
      <c r="B821" t="s">
        <v>337</v>
      </c>
      <c r="C821">
        <v>-37</v>
      </c>
      <c r="D821">
        <v>564</v>
      </c>
      <c r="E821">
        <v>-799</v>
      </c>
      <c r="F821">
        <v>-241</v>
      </c>
      <c r="G821">
        <v>811</v>
      </c>
    </row>
    <row r="822" spans="1:7" hidden="1" x14ac:dyDescent="0.25">
      <c r="A822" t="s">
        <v>461</v>
      </c>
      <c r="B822" t="s">
        <v>337</v>
      </c>
      <c r="C822">
        <v>-20</v>
      </c>
      <c r="D822">
        <v>14</v>
      </c>
      <c r="E822">
        <v>-6</v>
      </c>
      <c r="F822">
        <v>-194</v>
      </c>
      <c r="G822">
        <v>898</v>
      </c>
    </row>
    <row r="823" spans="1:7" hidden="1" x14ac:dyDescent="0.25">
      <c r="A823" t="s">
        <v>462</v>
      </c>
      <c r="B823" t="s">
        <v>337</v>
      </c>
      <c r="C823">
        <v>0</v>
      </c>
      <c r="D823">
        <v>501</v>
      </c>
      <c r="E823">
        <v>895</v>
      </c>
      <c r="F823">
        <v>-640</v>
      </c>
      <c r="G823">
        <v>2206</v>
      </c>
    </row>
    <row r="824" spans="1:7" hidden="1" x14ac:dyDescent="0.25">
      <c r="A824" t="s">
        <v>463</v>
      </c>
      <c r="B824" t="s">
        <v>337</v>
      </c>
      <c r="C824">
        <v>0</v>
      </c>
      <c r="D824">
        <v>-626</v>
      </c>
      <c r="E824">
        <v>130</v>
      </c>
      <c r="F824">
        <v>236</v>
      </c>
      <c r="G824">
        <v>-33</v>
      </c>
    </row>
    <row r="825" spans="1:7" hidden="1" x14ac:dyDescent="0.25">
      <c r="A825" t="s">
        <v>454</v>
      </c>
      <c r="B825" t="s">
        <v>340</v>
      </c>
      <c r="C825">
        <v>-54</v>
      </c>
      <c r="D825">
        <v>-372</v>
      </c>
      <c r="E825">
        <v>-187</v>
      </c>
      <c r="F825">
        <v>583</v>
      </c>
      <c r="G825">
        <v>1281</v>
      </c>
    </row>
    <row r="826" spans="1:7" hidden="1" x14ac:dyDescent="0.25">
      <c r="A826" t="s">
        <v>455</v>
      </c>
      <c r="B826" t="s">
        <v>340</v>
      </c>
      <c r="C826">
        <v>-36</v>
      </c>
      <c r="D826">
        <v>-2</v>
      </c>
      <c r="E826">
        <v>-120</v>
      </c>
      <c r="F826">
        <v>538</v>
      </c>
      <c r="G826">
        <v>497</v>
      </c>
    </row>
    <row r="827" spans="1:7" hidden="1" x14ac:dyDescent="0.25">
      <c r="A827" t="s">
        <v>456</v>
      </c>
      <c r="B827" t="s">
        <v>340</v>
      </c>
      <c r="C827">
        <v>-26</v>
      </c>
      <c r="D827">
        <v>30</v>
      </c>
      <c r="E827">
        <v>-151</v>
      </c>
      <c r="F827">
        <v>384</v>
      </c>
      <c r="G827">
        <v>490</v>
      </c>
    </row>
    <row r="828" spans="1:7" hidden="1" x14ac:dyDescent="0.25">
      <c r="A828" t="s">
        <v>457</v>
      </c>
      <c r="B828" t="s">
        <v>340</v>
      </c>
      <c r="C828">
        <v>-30</v>
      </c>
      <c r="D828">
        <v>-523</v>
      </c>
      <c r="E828">
        <v>-131</v>
      </c>
      <c r="F828">
        <v>70</v>
      </c>
      <c r="G828">
        <v>533</v>
      </c>
    </row>
    <row r="829" spans="1:7" hidden="1" x14ac:dyDescent="0.25">
      <c r="A829" t="s">
        <v>458</v>
      </c>
      <c r="B829" t="s">
        <v>340</v>
      </c>
      <c r="C829">
        <v>5</v>
      </c>
      <c r="D829">
        <v>446</v>
      </c>
      <c r="E829">
        <v>-23</v>
      </c>
      <c r="F829">
        <v>90</v>
      </c>
      <c r="G829">
        <v>1484</v>
      </c>
    </row>
    <row r="830" spans="1:7" hidden="1" x14ac:dyDescent="0.25">
      <c r="A830" t="s">
        <v>459</v>
      </c>
      <c r="B830" t="s">
        <v>340</v>
      </c>
      <c r="C830">
        <v>-35</v>
      </c>
      <c r="D830">
        <v>265</v>
      </c>
      <c r="E830">
        <v>-91</v>
      </c>
      <c r="F830">
        <v>81</v>
      </c>
      <c r="G830">
        <v>211</v>
      </c>
    </row>
    <row r="831" spans="1:7" hidden="1" x14ac:dyDescent="0.25">
      <c r="A831" t="s">
        <v>460</v>
      </c>
      <c r="B831" t="s">
        <v>340</v>
      </c>
      <c r="C831">
        <v>-35</v>
      </c>
      <c r="D831">
        <v>363</v>
      </c>
      <c r="E831">
        <v>-69</v>
      </c>
      <c r="F831">
        <v>-86</v>
      </c>
      <c r="G831">
        <v>563</v>
      </c>
    </row>
    <row r="832" spans="1:7" hidden="1" x14ac:dyDescent="0.25">
      <c r="A832" t="s">
        <v>461</v>
      </c>
      <c r="B832" t="s">
        <v>340</v>
      </c>
      <c r="C832">
        <v>-72</v>
      </c>
      <c r="D832">
        <v>156</v>
      </c>
      <c r="E832">
        <v>-55</v>
      </c>
      <c r="F832">
        <v>-273</v>
      </c>
      <c r="G832">
        <v>520</v>
      </c>
    </row>
    <row r="833" spans="1:7" hidden="1" x14ac:dyDescent="0.25">
      <c r="A833" t="s">
        <v>462</v>
      </c>
      <c r="B833" t="s">
        <v>340</v>
      </c>
      <c r="C833">
        <v>-140</v>
      </c>
      <c r="D833">
        <v>186</v>
      </c>
      <c r="E833">
        <v>-32</v>
      </c>
      <c r="F833">
        <v>199</v>
      </c>
      <c r="G833">
        <v>618</v>
      </c>
    </row>
    <row r="834" spans="1:7" hidden="1" x14ac:dyDescent="0.25">
      <c r="A834" t="s">
        <v>463</v>
      </c>
      <c r="B834" t="s">
        <v>340</v>
      </c>
      <c r="C834">
        <v>-106</v>
      </c>
      <c r="D834">
        <v>130</v>
      </c>
      <c r="E834">
        <v>14</v>
      </c>
      <c r="F834">
        <v>-112</v>
      </c>
      <c r="G834">
        <v>305</v>
      </c>
    </row>
    <row r="835" spans="1:7" hidden="1" x14ac:dyDescent="0.25">
      <c r="A835" t="s">
        <v>454</v>
      </c>
      <c r="B835" t="s">
        <v>344</v>
      </c>
      <c r="C835">
        <v>-13</v>
      </c>
      <c r="D835">
        <v>-1</v>
      </c>
      <c r="E835">
        <v>-97</v>
      </c>
      <c r="F835">
        <v>106</v>
      </c>
      <c r="G835">
        <v>700</v>
      </c>
    </row>
    <row r="836" spans="1:7" hidden="1" x14ac:dyDescent="0.25">
      <c r="A836" t="s">
        <v>455</v>
      </c>
      <c r="B836" t="s">
        <v>344</v>
      </c>
      <c r="C836">
        <v>-9</v>
      </c>
      <c r="D836">
        <v>195</v>
      </c>
      <c r="E836">
        <v>-101</v>
      </c>
      <c r="F836">
        <v>-63</v>
      </c>
      <c r="G836">
        <v>473</v>
      </c>
    </row>
    <row r="837" spans="1:7" hidden="1" x14ac:dyDescent="0.25">
      <c r="A837" t="s">
        <v>456</v>
      </c>
      <c r="B837" t="s">
        <v>344</v>
      </c>
      <c r="C837">
        <v>-26</v>
      </c>
      <c r="D837">
        <v>-33</v>
      </c>
      <c r="E837">
        <v>80</v>
      </c>
      <c r="F837">
        <v>-39</v>
      </c>
      <c r="G837">
        <v>417</v>
      </c>
    </row>
    <row r="838" spans="1:7" hidden="1" x14ac:dyDescent="0.25">
      <c r="A838" t="s">
        <v>457</v>
      </c>
      <c r="B838" t="s">
        <v>344</v>
      </c>
      <c r="C838">
        <v>-16</v>
      </c>
      <c r="D838">
        <v>-91</v>
      </c>
      <c r="E838">
        <v>6</v>
      </c>
      <c r="F838">
        <v>-34</v>
      </c>
      <c r="G838">
        <v>365</v>
      </c>
    </row>
    <row r="839" spans="1:7" hidden="1" x14ac:dyDescent="0.25">
      <c r="A839" t="s">
        <v>458</v>
      </c>
      <c r="B839" t="s">
        <v>344</v>
      </c>
      <c r="C839">
        <v>-13</v>
      </c>
      <c r="D839">
        <v>56</v>
      </c>
      <c r="E839">
        <v>-37</v>
      </c>
      <c r="F839">
        <v>96</v>
      </c>
      <c r="G839">
        <v>87</v>
      </c>
    </row>
    <row r="840" spans="1:7" hidden="1" x14ac:dyDescent="0.25">
      <c r="A840" t="s">
        <v>459</v>
      </c>
      <c r="B840" t="s">
        <v>344</v>
      </c>
      <c r="C840">
        <v>-33</v>
      </c>
      <c r="D840">
        <v>-113</v>
      </c>
      <c r="E840">
        <v>37</v>
      </c>
      <c r="F840">
        <v>74</v>
      </c>
      <c r="G840">
        <v>198</v>
      </c>
    </row>
    <row r="841" spans="1:7" hidden="1" x14ac:dyDescent="0.25">
      <c r="A841" t="s">
        <v>460</v>
      </c>
      <c r="B841" t="s">
        <v>344</v>
      </c>
      <c r="C841">
        <v>-40</v>
      </c>
      <c r="D841">
        <v>-142</v>
      </c>
      <c r="E841">
        <v>-165</v>
      </c>
      <c r="F841">
        <v>125</v>
      </c>
      <c r="G841">
        <v>99</v>
      </c>
    </row>
    <row r="842" spans="1:7" hidden="1" x14ac:dyDescent="0.25">
      <c r="A842" t="s">
        <v>461</v>
      </c>
      <c r="B842" t="s">
        <v>344</v>
      </c>
      <c r="C842">
        <v>-14</v>
      </c>
      <c r="D842">
        <v>0</v>
      </c>
      <c r="E842">
        <v>-107</v>
      </c>
      <c r="F842">
        <v>84</v>
      </c>
      <c r="G842">
        <v>180</v>
      </c>
    </row>
    <row r="843" spans="1:7" hidden="1" x14ac:dyDescent="0.25">
      <c r="A843" t="s">
        <v>462</v>
      </c>
      <c r="B843" t="s">
        <v>344</v>
      </c>
      <c r="C843">
        <v>-11</v>
      </c>
      <c r="D843">
        <v>64</v>
      </c>
      <c r="E843">
        <v>32</v>
      </c>
      <c r="F843">
        <v>113</v>
      </c>
      <c r="G843">
        <v>193</v>
      </c>
    </row>
    <row r="844" spans="1:7" hidden="1" x14ac:dyDescent="0.25">
      <c r="A844" t="s">
        <v>463</v>
      </c>
      <c r="B844" t="s">
        <v>344</v>
      </c>
      <c r="C844">
        <v>-7</v>
      </c>
      <c r="D844">
        <v>-82</v>
      </c>
      <c r="E844">
        <v>-67</v>
      </c>
      <c r="F844">
        <v>19</v>
      </c>
      <c r="G844">
        <v>216</v>
      </c>
    </row>
    <row r="845" spans="1:7" hidden="1" x14ac:dyDescent="0.25">
      <c r="A845" t="s">
        <v>454</v>
      </c>
      <c r="B845" t="s">
        <v>351</v>
      </c>
      <c r="C845">
        <v>0</v>
      </c>
      <c r="D845">
        <v>150</v>
      </c>
      <c r="E845">
        <v>198</v>
      </c>
      <c r="F845">
        <v>76</v>
      </c>
      <c r="G845">
        <v>11</v>
      </c>
    </row>
    <row r="846" spans="1:7" hidden="1" x14ac:dyDescent="0.25">
      <c r="A846" t="s">
        <v>455</v>
      </c>
      <c r="B846" t="s">
        <v>351</v>
      </c>
      <c r="C846">
        <v>0</v>
      </c>
      <c r="D846">
        <v>-341</v>
      </c>
      <c r="E846">
        <v>-108</v>
      </c>
      <c r="F846">
        <v>81</v>
      </c>
      <c r="G846">
        <v>-20</v>
      </c>
    </row>
    <row r="847" spans="1:7" hidden="1" x14ac:dyDescent="0.25">
      <c r="A847" t="s">
        <v>456</v>
      </c>
      <c r="B847" t="s">
        <v>351</v>
      </c>
      <c r="C847">
        <v>-22</v>
      </c>
      <c r="D847">
        <v>107</v>
      </c>
      <c r="E847">
        <v>-271</v>
      </c>
      <c r="F847">
        <v>536</v>
      </c>
      <c r="G847">
        <v>-43</v>
      </c>
    </row>
    <row r="848" spans="1:7" hidden="1" x14ac:dyDescent="0.25">
      <c r="A848" t="s">
        <v>457</v>
      </c>
      <c r="B848" t="s">
        <v>351</v>
      </c>
      <c r="C848">
        <v>0</v>
      </c>
      <c r="D848">
        <v>54</v>
      </c>
      <c r="E848">
        <v>-75</v>
      </c>
      <c r="F848">
        <v>-244</v>
      </c>
      <c r="G848">
        <v>7</v>
      </c>
    </row>
    <row r="849" spans="1:7" hidden="1" x14ac:dyDescent="0.25">
      <c r="A849" t="s">
        <v>458</v>
      </c>
      <c r="B849" t="s">
        <v>351</v>
      </c>
      <c r="C849">
        <v>-1</v>
      </c>
      <c r="D849">
        <v>174</v>
      </c>
      <c r="E849">
        <v>-420</v>
      </c>
      <c r="F849">
        <v>332</v>
      </c>
      <c r="G849">
        <v>-250</v>
      </c>
    </row>
    <row r="850" spans="1:7" hidden="1" x14ac:dyDescent="0.25">
      <c r="A850" t="s">
        <v>459</v>
      </c>
      <c r="B850" t="s">
        <v>351</v>
      </c>
      <c r="C850">
        <v>16</v>
      </c>
      <c r="D850">
        <v>346</v>
      </c>
      <c r="E850">
        <v>-1197</v>
      </c>
      <c r="F850">
        <v>663</v>
      </c>
      <c r="G850">
        <v>150</v>
      </c>
    </row>
    <row r="851" spans="1:7" hidden="1" x14ac:dyDescent="0.25">
      <c r="A851" t="s">
        <v>460</v>
      </c>
      <c r="B851" t="s">
        <v>351</v>
      </c>
      <c r="C851">
        <v>-30</v>
      </c>
      <c r="D851">
        <v>-88</v>
      </c>
      <c r="E851">
        <v>361</v>
      </c>
      <c r="F851">
        <v>-262</v>
      </c>
      <c r="G851">
        <v>147</v>
      </c>
    </row>
    <row r="852" spans="1:7" hidden="1" x14ac:dyDescent="0.25">
      <c r="A852" t="s">
        <v>461</v>
      </c>
      <c r="B852" t="s">
        <v>351</v>
      </c>
      <c r="C852">
        <v>-11</v>
      </c>
      <c r="D852">
        <v>-127</v>
      </c>
      <c r="E852">
        <v>-144</v>
      </c>
      <c r="F852">
        <v>-140</v>
      </c>
      <c r="G852">
        <v>139</v>
      </c>
    </row>
    <row r="853" spans="1:7" hidden="1" x14ac:dyDescent="0.25">
      <c r="A853" t="s">
        <v>470</v>
      </c>
      <c r="B853" t="s">
        <v>351</v>
      </c>
      <c r="C853">
        <v>-43</v>
      </c>
      <c r="D853">
        <v>-78</v>
      </c>
      <c r="E853">
        <v>680</v>
      </c>
      <c r="F853">
        <v>-553</v>
      </c>
      <c r="G853">
        <v>54</v>
      </c>
    </row>
    <row r="854" spans="1:7" hidden="1" x14ac:dyDescent="0.25">
      <c r="A854" t="s">
        <v>471</v>
      </c>
      <c r="B854" t="s">
        <v>351</v>
      </c>
      <c r="C854">
        <v>-15</v>
      </c>
      <c r="D854">
        <v>-306</v>
      </c>
      <c r="E854">
        <v>742</v>
      </c>
      <c r="F854">
        <v>-299</v>
      </c>
      <c r="G854">
        <v>87</v>
      </c>
    </row>
    <row r="855" spans="1:7" hidden="1" x14ac:dyDescent="0.25">
      <c r="A855" t="s">
        <v>454</v>
      </c>
      <c r="B855" t="s">
        <v>356</v>
      </c>
      <c r="C855">
        <v>-135</v>
      </c>
      <c r="D855">
        <v>-228</v>
      </c>
      <c r="E855">
        <v>56</v>
      </c>
      <c r="F855">
        <v>390</v>
      </c>
      <c r="G855">
        <v>122</v>
      </c>
    </row>
    <row r="856" spans="1:7" hidden="1" x14ac:dyDescent="0.25">
      <c r="A856" t="s">
        <v>455</v>
      </c>
      <c r="B856" t="s">
        <v>356</v>
      </c>
      <c r="C856">
        <v>5</v>
      </c>
      <c r="D856">
        <v>76</v>
      </c>
      <c r="E856">
        <v>57</v>
      </c>
      <c r="F856">
        <v>4</v>
      </c>
      <c r="G856">
        <v>523</v>
      </c>
    </row>
    <row r="857" spans="1:7" hidden="1" x14ac:dyDescent="0.25">
      <c r="A857" t="s">
        <v>456</v>
      </c>
      <c r="B857" t="s">
        <v>356</v>
      </c>
      <c r="C857">
        <v>-670</v>
      </c>
      <c r="D857">
        <v>-389</v>
      </c>
      <c r="E857">
        <v>248</v>
      </c>
      <c r="F857">
        <v>25</v>
      </c>
      <c r="G857">
        <v>-129</v>
      </c>
    </row>
    <row r="858" spans="1:7" hidden="1" x14ac:dyDescent="0.25">
      <c r="A858" t="s">
        <v>457</v>
      </c>
      <c r="B858" t="s">
        <v>356</v>
      </c>
      <c r="C858">
        <v>-66</v>
      </c>
      <c r="D858">
        <v>9</v>
      </c>
      <c r="E858">
        <v>-1</v>
      </c>
      <c r="F858">
        <v>-3</v>
      </c>
      <c r="G858">
        <v>230</v>
      </c>
    </row>
    <row r="859" spans="1:7" hidden="1" x14ac:dyDescent="0.25">
      <c r="A859" t="s">
        <v>458</v>
      </c>
      <c r="B859" t="s">
        <v>356</v>
      </c>
      <c r="C859">
        <v>-211</v>
      </c>
      <c r="D859">
        <v>-430</v>
      </c>
      <c r="E859">
        <v>-98</v>
      </c>
      <c r="F859">
        <v>594</v>
      </c>
      <c r="G859">
        <v>217</v>
      </c>
    </row>
    <row r="860" spans="1:7" hidden="1" x14ac:dyDescent="0.25">
      <c r="A860" t="s">
        <v>459</v>
      </c>
      <c r="B860" t="s">
        <v>356</v>
      </c>
      <c r="C860">
        <v>-88</v>
      </c>
      <c r="D860">
        <v>-65</v>
      </c>
      <c r="E860">
        <v>18</v>
      </c>
      <c r="F860">
        <v>14</v>
      </c>
      <c r="G860">
        <v>438</v>
      </c>
    </row>
    <row r="861" spans="1:7" hidden="1" x14ac:dyDescent="0.25">
      <c r="A861" t="s">
        <v>460</v>
      </c>
      <c r="B861" t="s">
        <v>356</v>
      </c>
      <c r="C861">
        <v>-38</v>
      </c>
      <c r="D861">
        <v>99</v>
      </c>
      <c r="E861">
        <v>-187</v>
      </c>
      <c r="F861">
        <v>69</v>
      </c>
      <c r="G861">
        <v>362</v>
      </c>
    </row>
    <row r="862" spans="1:7" hidden="1" x14ac:dyDescent="0.25">
      <c r="A862" t="s">
        <v>461</v>
      </c>
      <c r="B862" t="s">
        <v>356</v>
      </c>
      <c r="C862">
        <v>-289</v>
      </c>
      <c r="D862">
        <v>-375</v>
      </c>
      <c r="E862">
        <v>252</v>
      </c>
      <c r="F862">
        <v>83</v>
      </c>
      <c r="G862">
        <v>21</v>
      </c>
    </row>
    <row r="863" spans="1:7" hidden="1" x14ac:dyDescent="0.25">
      <c r="A863" t="s">
        <v>462</v>
      </c>
      <c r="B863" t="s">
        <v>356</v>
      </c>
      <c r="C863">
        <v>-233</v>
      </c>
      <c r="D863">
        <v>-258</v>
      </c>
      <c r="E863">
        <v>145</v>
      </c>
      <c r="F863">
        <v>172</v>
      </c>
      <c r="G863">
        <v>-228</v>
      </c>
    </row>
    <row r="864" spans="1:7" hidden="1" x14ac:dyDescent="0.25">
      <c r="A864" t="s">
        <v>463</v>
      </c>
      <c r="B864" t="s">
        <v>356</v>
      </c>
      <c r="C864">
        <v>-140</v>
      </c>
      <c r="D864">
        <v>-157</v>
      </c>
      <c r="E864">
        <v>-75</v>
      </c>
      <c r="F864">
        <v>284</v>
      </c>
      <c r="G864">
        <v>0</v>
      </c>
    </row>
    <row r="865" spans="1:7" hidden="1" x14ac:dyDescent="0.25">
      <c r="A865" t="s">
        <v>454</v>
      </c>
      <c r="B865" t="s">
        <v>361</v>
      </c>
      <c r="C865">
        <v>-61</v>
      </c>
      <c r="D865">
        <v>160</v>
      </c>
      <c r="E865">
        <v>-532</v>
      </c>
      <c r="F865">
        <v>518</v>
      </c>
      <c r="G865">
        <v>668</v>
      </c>
    </row>
    <row r="866" spans="1:7" hidden="1" x14ac:dyDescent="0.25">
      <c r="A866" t="s">
        <v>455</v>
      </c>
      <c r="B866" t="s">
        <v>361</v>
      </c>
      <c r="C866">
        <v>-12</v>
      </c>
      <c r="D866">
        <v>130</v>
      </c>
      <c r="E866">
        <v>0</v>
      </c>
      <c r="F866">
        <v>-63</v>
      </c>
      <c r="G866">
        <v>1279</v>
      </c>
    </row>
    <row r="867" spans="1:7" hidden="1" x14ac:dyDescent="0.25">
      <c r="A867" t="s">
        <v>456</v>
      </c>
      <c r="B867" t="s">
        <v>361</v>
      </c>
      <c r="C867">
        <v>8</v>
      </c>
      <c r="D867">
        <v>-73</v>
      </c>
      <c r="E867">
        <v>-434</v>
      </c>
      <c r="F867">
        <v>478</v>
      </c>
      <c r="G867">
        <v>974</v>
      </c>
    </row>
    <row r="868" spans="1:7" hidden="1" x14ac:dyDescent="0.25">
      <c r="A868" t="s">
        <v>457</v>
      </c>
      <c r="B868" t="s">
        <v>361</v>
      </c>
      <c r="C868">
        <v>-12</v>
      </c>
      <c r="D868">
        <v>-411</v>
      </c>
      <c r="E868">
        <v>0</v>
      </c>
      <c r="F868">
        <v>689</v>
      </c>
      <c r="G868">
        <v>466</v>
      </c>
    </row>
    <row r="869" spans="1:7" hidden="1" x14ac:dyDescent="0.25">
      <c r="A869" t="s">
        <v>458</v>
      </c>
      <c r="B869" t="s">
        <v>361</v>
      </c>
      <c r="C869">
        <v>-18</v>
      </c>
      <c r="D869">
        <v>-42</v>
      </c>
      <c r="E869">
        <v>-254</v>
      </c>
      <c r="F869">
        <v>319</v>
      </c>
      <c r="G869">
        <v>854</v>
      </c>
    </row>
    <row r="870" spans="1:7" hidden="1" x14ac:dyDescent="0.25">
      <c r="A870" t="s">
        <v>459</v>
      </c>
      <c r="B870" t="s">
        <v>361</v>
      </c>
      <c r="C870">
        <v>-103</v>
      </c>
      <c r="D870">
        <v>-312</v>
      </c>
      <c r="E870">
        <v>0</v>
      </c>
      <c r="F870">
        <v>325</v>
      </c>
      <c r="G870">
        <v>394</v>
      </c>
    </row>
    <row r="871" spans="1:7" hidden="1" x14ac:dyDescent="0.25">
      <c r="A871" t="s">
        <v>460</v>
      </c>
      <c r="B871" t="s">
        <v>361</v>
      </c>
      <c r="C871">
        <v>-22</v>
      </c>
      <c r="D871">
        <v>-31</v>
      </c>
      <c r="E871">
        <v>-215</v>
      </c>
      <c r="F871">
        <v>310</v>
      </c>
      <c r="G871">
        <v>247</v>
      </c>
    </row>
    <row r="872" spans="1:7" hidden="1" x14ac:dyDescent="0.25">
      <c r="A872" t="s">
        <v>461</v>
      </c>
      <c r="B872" t="s">
        <v>361</v>
      </c>
      <c r="C872">
        <v>-17</v>
      </c>
      <c r="D872">
        <v>119</v>
      </c>
      <c r="E872">
        <v>0</v>
      </c>
      <c r="F872">
        <v>-66</v>
      </c>
      <c r="G872">
        <v>521</v>
      </c>
    </row>
    <row r="873" spans="1:7" hidden="1" x14ac:dyDescent="0.25">
      <c r="A873" t="s">
        <v>462</v>
      </c>
      <c r="B873" t="s">
        <v>361</v>
      </c>
      <c r="C873">
        <v>-29</v>
      </c>
      <c r="D873">
        <v>-230</v>
      </c>
      <c r="E873">
        <v>-100</v>
      </c>
      <c r="F873">
        <v>303</v>
      </c>
      <c r="G873">
        <v>615</v>
      </c>
    </row>
    <row r="874" spans="1:7" hidden="1" x14ac:dyDescent="0.25">
      <c r="A874" t="s">
        <v>463</v>
      </c>
      <c r="B874" t="s">
        <v>361</v>
      </c>
      <c r="C874">
        <v>-18</v>
      </c>
      <c r="D874">
        <v>211</v>
      </c>
      <c r="E874">
        <v>0</v>
      </c>
      <c r="F874">
        <v>-91</v>
      </c>
      <c r="G874">
        <v>329</v>
      </c>
    </row>
    <row r="875" spans="1:7" hidden="1" x14ac:dyDescent="0.25">
      <c r="A875" t="s">
        <v>455</v>
      </c>
      <c r="B875" t="s">
        <v>367</v>
      </c>
      <c r="C875">
        <v>-49</v>
      </c>
      <c r="D875">
        <v>219</v>
      </c>
      <c r="E875">
        <v>-407</v>
      </c>
      <c r="F875">
        <v>-49</v>
      </c>
      <c r="G875">
        <v>32</v>
      </c>
    </row>
    <row r="876" spans="1:7" hidden="1" x14ac:dyDescent="0.25">
      <c r="A876" t="s">
        <v>456</v>
      </c>
      <c r="B876" t="s">
        <v>367</v>
      </c>
      <c r="C876">
        <v>-145</v>
      </c>
      <c r="D876">
        <v>757</v>
      </c>
      <c r="E876">
        <v>147</v>
      </c>
      <c r="F876">
        <v>-563</v>
      </c>
      <c r="G876">
        <v>138</v>
      </c>
    </row>
    <row r="877" spans="1:7" hidden="1" x14ac:dyDescent="0.25">
      <c r="A877" t="s">
        <v>457</v>
      </c>
      <c r="B877" t="s">
        <v>367</v>
      </c>
      <c r="C877">
        <v>-47</v>
      </c>
      <c r="D877">
        <v>-571</v>
      </c>
      <c r="E877">
        <v>645</v>
      </c>
      <c r="F877">
        <v>-147</v>
      </c>
      <c r="G877">
        <v>172</v>
      </c>
    </row>
    <row r="878" spans="1:7" hidden="1" x14ac:dyDescent="0.25">
      <c r="A878" t="s">
        <v>458</v>
      </c>
      <c r="B878" t="s">
        <v>367</v>
      </c>
      <c r="C878">
        <v>-220</v>
      </c>
      <c r="D878">
        <v>-689</v>
      </c>
      <c r="E878">
        <v>-759</v>
      </c>
      <c r="F878">
        <v>1320</v>
      </c>
      <c r="G878">
        <v>184</v>
      </c>
    </row>
    <row r="879" spans="1:7" hidden="1" x14ac:dyDescent="0.25">
      <c r="A879" t="s">
        <v>459</v>
      </c>
      <c r="B879" t="s">
        <v>367</v>
      </c>
      <c r="C879">
        <v>-40</v>
      </c>
      <c r="D879">
        <v>99</v>
      </c>
      <c r="E879">
        <v>319</v>
      </c>
      <c r="F879">
        <v>-415</v>
      </c>
      <c r="G879">
        <v>924</v>
      </c>
    </row>
    <row r="880" spans="1:7" hidden="1" x14ac:dyDescent="0.25">
      <c r="A880" t="s">
        <v>460</v>
      </c>
      <c r="B880" t="s">
        <v>367</v>
      </c>
      <c r="C880">
        <v>-53</v>
      </c>
      <c r="D880">
        <v>-378</v>
      </c>
      <c r="E880">
        <v>-82</v>
      </c>
      <c r="F880">
        <v>203</v>
      </c>
      <c r="G880">
        <v>553</v>
      </c>
    </row>
    <row r="881" spans="1:7" hidden="1" x14ac:dyDescent="0.25">
      <c r="A881" t="s">
        <v>461</v>
      </c>
      <c r="B881" t="s">
        <v>367</v>
      </c>
      <c r="C881">
        <v>-87</v>
      </c>
      <c r="D881">
        <v>619</v>
      </c>
      <c r="E881">
        <v>-843</v>
      </c>
      <c r="F881">
        <v>202</v>
      </c>
      <c r="G881">
        <v>-111</v>
      </c>
    </row>
    <row r="882" spans="1:7" hidden="1" x14ac:dyDescent="0.25">
      <c r="A882" t="s">
        <v>462</v>
      </c>
      <c r="B882" t="s">
        <v>367</v>
      </c>
      <c r="C882">
        <v>-53</v>
      </c>
      <c r="D882">
        <v>935</v>
      </c>
      <c r="E882">
        <v>-657</v>
      </c>
      <c r="F882">
        <v>195</v>
      </c>
      <c r="G882">
        <v>417</v>
      </c>
    </row>
    <row r="883" spans="1:7" hidden="1" x14ac:dyDescent="0.25">
      <c r="A883" t="s">
        <v>463</v>
      </c>
      <c r="B883" t="s">
        <v>367</v>
      </c>
      <c r="C883">
        <v>-82</v>
      </c>
      <c r="D883">
        <v>-62</v>
      </c>
      <c r="E883">
        <v>156</v>
      </c>
      <c r="F883">
        <v>-273</v>
      </c>
      <c r="G883">
        <v>263</v>
      </c>
    </row>
    <row r="884" spans="1:7" hidden="1" x14ac:dyDescent="0.25">
      <c r="A884" t="s">
        <v>470</v>
      </c>
      <c r="B884" t="s">
        <v>367</v>
      </c>
      <c r="C884">
        <v>-69</v>
      </c>
      <c r="D884">
        <v>32</v>
      </c>
      <c r="E884">
        <v>406</v>
      </c>
      <c r="F884">
        <v>-468</v>
      </c>
      <c r="G884">
        <v>816</v>
      </c>
    </row>
    <row r="885" spans="1:7" hidden="1" x14ac:dyDescent="0.25">
      <c r="A885" t="s">
        <v>454</v>
      </c>
      <c r="B885" t="s">
        <v>374</v>
      </c>
      <c r="C885">
        <v>-212</v>
      </c>
      <c r="D885">
        <v>-101</v>
      </c>
      <c r="E885">
        <v>-90</v>
      </c>
      <c r="F885">
        <v>436</v>
      </c>
      <c r="G885">
        <v>554</v>
      </c>
    </row>
    <row r="886" spans="1:7" hidden="1" x14ac:dyDescent="0.25">
      <c r="A886" t="s">
        <v>455</v>
      </c>
      <c r="B886" t="s">
        <v>374</v>
      </c>
      <c r="C886">
        <v>-94</v>
      </c>
      <c r="D886">
        <v>-31</v>
      </c>
      <c r="E886">
        <v>93</v>
      </c>
      <c r="F886">
        <v>56</v>
      </c>
      <c r="G886">
        <v>618</v>
      </c>
    </row>
    <row r="887" spans="1:7" hidden="1" x14ac:dyDescent="0.25">
      <c r="A887" t="s">
        <v>456</v>
      </c>
      <c r="B887" t="s">
        <v>374</v>
      </c>
      <c r="C887">
        <v>-94</v>
      </c>
      <c r="D887">
        <v>156</v>
      </c>
      <c r="E887">
        <v>-87</v>
      </c>
      <c r="F887">
        <v>93</v>
      </c>
      <c r="G887">
        <v>552</v>
      </c>
    </row>
    <row r="888" spans="1:7" hidden="1" x14ac:dyDescent="0.25">
      <c r="A888" t="s">
        <v>457</v>
      </c>
      <c r="B888" t="s">
        <v>374</v>
      </c>
      <c r="C888">
        <v>-84</v>
      </c>
      <c r="D888">
        <v>-183</v>
      </c>
      <c r="E888">
        <v>71</v>
      </c>
      <c r="F888">
        <v>-10</v>
      </c>
      <c r="G888">
        <v>606</v>
      </c>
    </row>
    <row r="889" spans="1:7" hidden="1" x14ac:dyDescent="0.25">
      <c r="A889" t="s">
        <v>458</v>
      </c>
      <c r="B889" t="s">
        <v>374</v>
      </c>
      <c r="C889">
        <v>-126</v>
      </c>
      <c r="D889">
        <v>-835</v>
      </c>
      <c r="E889">
        <v>890</v>
      </c>
      <c r="F889">
        <v>-241</v>
      </c>
      <c r="G889">
        <v>837</v>
      </c>
    </row>
    <row r="890" spans="1:7" hidden="1" x14ac:dyDescent="0.25">
      <c r="A890" t="s">
        <v>459</v>
      </c>
      <c r="B890" t="s">
        <v>374</v>
      </c>
      <c r="C890">
        <v>-121</v>
      </c>
      <c r="D890">
        <v>-529</v>
      </c>
      <c r="E890">
        <v>377</v>
      </c>
      <c r="F890">
        <v>141</v>
      </c>
      <c r="G890">
        <v>470</v>
      </c>
    </row>
    <row r="891" spans="1:7" hidden="1" x14ac:dyDescent="0.25">
      <c r="A891" t="s">
        <v>460</v>
      </c>
      <c r="B891" t="s">
        <v>374</v>
      </c>
      <c r="C891">
        <v>-115</v>
      </c>
      <c r="D891">
        <v>-115</v>
      </c>
      <c r="E891">
        <v>-71</v>
      </c>
      <c r="F891">
        <v>247</v>
      </c>
      <c r="G891">
        <v>253</v>
      </c>
    </row>
    <row r="892" spans="1:7" hidden="1" x14ac:dyDescent="0.25">
      <c r="A892" t="s">
        <v>461</v>
      </c>
      <c r="B892" t="s">
        <v>374</v>
      </c>
      <c r="C892">
        <v>-46</v>
      </c>
      <c r="D892">
        <v>-43</v>
      </c>
      <c r="E892">
        <v>-5</v>
      </c>
      <c r="F892">
        <v>-71</v>
      </c>
      <c r="G892">
        <v>594</v>
      </c>
    </row>
    <row r="893" spans="1:7" hidden="1" x14ac:dyDescent="0.25">
      <c r="A893" t="s">
        <v>462</v>
      </c>
      <c r="B893" t="s">
        <v>374</v>
      </c>
      <c r="C893">
        <v>-86</v>
      </c>
      <c r="D893">
        <v>-78</v>
      </c>
      <c r="E893">
        <v>23</v>
      </c>
      <c r="F893">
        <v>-27</v>
      </c>
      <c r="G893">
        <v>65</v>
      </c>
    </row>
    <row r="894" spans="1:7" hidden="1" x14ac:dyDescent="0.25">
      <c r="A894" t="s">
        <v>463</v>
      </c>
      <c r="B894" t="s">
        <v>374</v>
      </c>
      <c r="C894">
        <v>-11</v>
      </c>
      <c r="D894">
        <v>-112</v>
      </c>
      <c r="E894">
        <v>-65</v>
      </c>
      <c r="F894">
        <v>45</v>
      </c>
      <c r="G894">
        <v>444</v>
      </c>
    </row>
    <row r="895" spans="1:7" hidden="1" x14ac:dyDescent="0.25">
      <c r="A895" t="s">
        <v>454</v>
      </c>
      <c r="B895" t="s">
        <v>377</v>
      </c>
      <c r="C895">
        <v>-12</v>
      </c>
      <c r="D895">
        <v>-21</v>
      </c>
      <c r="E895">
        <v>-43</v>
      </c>
      <c r="F895">
        <v>-56</v>
      </c>
      <c r="G895">
        <v>213</v>
      </c>
    </row>
    <row r="896" spans="1:7" hidden="1" x14ac:dyDescent="0.25">
      <c r="A896" t="s">
        <v>455</v>
      </c>
      <c r="B896" t="s">
        <v>377</v>
      </c>
      <c r="C896">
        <v>-37</v>
      </c>
      <c r="D896">
        <v>-19</v>
      </c>
      <c r="E896">
        <v>-70</v>
      </c>
      <c r="F896">
        <v>112</v>
      </c>
      <c r="G896">
        <v>320</v>
      </c>
    </row>
    <row r="897" spans="1:7" hidden="1" x14ac:dyDescent="0.25">
      <c r="A897" t="s">
        <v>456</v>
      </c>
      <c r="B897" t="s">
        <v>377</v>
      </c>
      <c r="C897">
        <v>-40</v>
      </c>
      <c r="D897">
        <v>-13</v>
      </c>
      <c r="E897">
        <v>-174</v>
      </c>
      <c r="F897">
        <v>137</v>
      </c>
      <c r="G897">
        <v>205</v>
      </c>
    </row>
    <row r="898" spans="1:7" hidden="1" x14ac:dyDescent="0.25">
      <c r="A898" t="s">
        <v>457</v>
      </c>
      <c r="B898" t="s">
        <v>377</v>
      </c>
      <c r="C898">
        <v>-40</v>
      </c>
      <c r="D898">
        <v>-38</v>
      </c>
      <c r="E898">
        <v>-101</v>
      </c>
      <c r="F898">
        <v>199</v>
      </c>
      <c r="G898">
        <v>147</v>
      </c>
    </row>
    <row r="899" spans="1:7" hidden="1" x14ac:dyDescent="0.25">
      <c r="A899" t="s">
        <v>458</v>
      </c>
      <c r="B899" t="s">
        <v>377</v>
      </c>
      <c r="C899">
        <v>-111</v>
      </c>
      <c r="D899">
        <v>-114</v>
      </c>
      <c r="E899">
        <v>221</v>
      </c>
      <c r="F899">
        <v>-150</v>
      </c>
      <c r="G899">
        <v>349</v>
      </c>
    </row>
    <row r="900" spans="1:7" hidden="1" x14ac:dyDescent="0.25">
      <c r="A900" t="s">
        <v>459</v>
      </c>
      <c r="B900" t="s">
        <v>377</v>
      </c>
      <c r="C900">
        <v>-85</v>
      </c>
      <c r="D900">
        <v>-40</v>
      </c>
      <c r="E900">
        <v>-119</v>
      </c>
      <c r="F900">
        <v>129</v>
      </c>
      <c r="G900">
        <v>247</v>
      </c>
    </row>
    <row r="901" spans="1:7" hidden="1" x14ac:dyDescent="0.25">
      <c r="A901" t="s">
        <v>460</v>
      </c>
      <c r="B901" t="s">
        <v>377</v>
      </c>
      <c r="C901">
        <v>12</v>
      </c>
      <c r="D901">
        <v>-28</v>
      </c>
      <c r="E901">
        <v>-100</v>
      </c>
      <c r="F901">
        <v>254</v>
      </c>
      <c r="G901">
        <v>221</v>
      </c>
    </row>
    <row r="902" spans="1:7" hidden="1" x14ac:dyDescent="0.25">
      <c r="A902" t="s">
        <v>461</v>
      </c>
      <c r="B902" t="s">
        <v>377</v>
      </c>
      <c r="C902">
        <v>-12</v>
      </c>
      <c r="D902">
        <v>-11</v>
      </c>
      <c r="E902">
        <v>-53</v>
      </c>
      <c r="F902">
        <v>131</v>
      </c>
      <c r="G902">
        <v>305</v>
      </c>
    </row>
    <row r="903" spans="1:7" hidden="1" x14ac:dyDescent="0.25">
      <c r="A903" t="s">
        <v>462</v>
      </c>
      <c r="B903" t="s">
        <v>377</v>
      </c>
      <c r="C903">
        <v>-130</v>
      </c>
      <c r="D903">
        <v>-115</v>
      </c>
      <c r="E903">
        <v>100</v>
      </c>
      <c r="F903">
        <v>125</v>
      </c>
      <c r="G903">
        <v>561</v>
      </c>
    </row>
    <row r="904" spans="1:7" hidden="1" x14ac:dyDescent="0.25">
      <c r="A904" t="s">
        <v>463</v>
      </c>
      <c r="B904" t="s">
        <v>377</v>
      </c>
      <c r="C904">
        <v>0</v>
      </c>
      <c r="D904">
        <v>-5</v>
      </c>
      <c r="E904">
        <v>-16</v>
      </c>
      <c r="F904">
        <v>-21</v>
      </c>
      <c r="G904">
        <v>598</v>
      </c>
    </row>
    <row r="905" spans="1:7" hidden="1" x14ac:dyDescent="0.25">
      <c r="A905" t="s">
        <v>454</v>
      </c>
      <c r="B905" t="s">
        <v>380</v>
      </c>
      <c r="C905">
        <v>-67</v>
      </c>
      <c r="D905">
        <v>-66</v>
      </c>
      <c r="E905">
        <v>-505</v>
      </c>
      <c r="F905">
        <v>867</v>
      </c>
      <c r="G905">
        <v>480</v>
      </c>
    </row>
    <row r="906" spans="1:7" hidden="1" x14ac:dyDescent="0.25">
      <c r="A906" t="s">
        <v>455</v>
      </c>
      <c r="B906" t="s">
        <v>380</v>
      </c>
      <c r="C906">
        <v>2</v>
      </c>
      <c r="D906">
        <v>5</v>
      </c>
      <c r="E906">
        <v>-90</v>
      </c>
      <c r="F906">
        <v>59</v>
      </c>
      <c r="G906">
        <v>235</v>
      </c>
    </row>
    <row r="907" spans="1:7" hidden="1" x14ac:dyDescent="0.25">
      <c r="A907" t="s">
        <v>456</v>
      </c>
      <c r="B907" t="s">
        <v>380</v>
      </c>
      <c r="C907">
        <v>-24</v>
      </c>
      <c r="D907">
        <v>-24</v>
      </c>
      <c r="E907">
        <v>-255</v>
      </c>
      <c r="F907">
        <v>69</v>
      </c>
      <c r="G907">
        <v>296</v>
      </c>
    </row>
    <row r="908" spans="1:7" hidden="1" x14ac:dyDescent="0.25">
      <c r="A908" t="s">
        <v>457</v>
      </c>
      <c r="B908" t="s">
        <v>380</v>
      </c>
      <c r="C908">
        <v>-59</v>
      </c>
      <c r="D908">
        <v>-59</v>
      </c>
      <c r="E908">
        <v>442</v>
      </c>
      <c r="F908">
        <v>-512</v>
      </c>
      <c r="G908">
        <v>792</v>
      </c>
    </row>
    <row r="909" spans="1:7" hidden="1" x14ac:dyDescent="0.25">
      <c r="A909" t="s">
        <v>458</v>
      </c>
      <c r="B909" t="s">
        <v>380</v>
      </c>
      <c r="C909">
        <v>-71</v>
      </c>
      <c r="D909">
        <v>-69</v>
      </c>
      <c r="E909">
        <v>77</v>
      </c>
      <c r="F909">
        <v>24</v>
      </c>
      <c r="G909">
        <v>853</v>
      </c>
    </row>
    <row r="910" spans="1:7" hidden="1" x14ac:dyDescent="0.25">
      <c r="A910" t="s">
        <v>459</v>
      </c>
      <c r="B910" t="s">
        <v>380</v>
      </c>
      <c r="C910">
        <v>-63</v>
      </c>
      <c r="D910">
        <v>-60</v>
      </c>
      <c r="E910">
        <v>190</v>
      </c>
      <c r="F910">
        <v>-80</v>
      </c>
      <c r="G910">
        <v>595</v>
      </c>
    </row>
    <row r="911" spans="1:7" hidden="1" x14ac:dyDescent="0.25">
      <c r="A911" t="s">
        <v>460</v>
      </c>
      <c r="B911" t="s">
        <v>380</v>
      </c>
      <c r="C911">
        <v>-50</v>
      </c>
      <c r="D911">
        <v>-49</v>
      </c>
      <c r="E911">
        <v>-435</v>
      </c>
      <c r="F911">
        <v>617</v>
      </c>
      <c r="G911">
        <v>21</v>
      </c>
    </row>
    <row r="912" spans="1:7" hidden="1" x14ac:dyDescent="0.25">
      <c r="A912" t="s">
        <v>461</v>
      </c>
      <c r="B912" t="s">
        <v>380</v>
      </c>
      <c r="C912">
        <v>-10</v>
      </c>
      <c r="D912">
        <v>-9</v>
      </c>
      <c r="E912">
        <v>149</v>
      </c>
      <c r="F912">
        <v>25</v>
      </c>
      <c r="G912">
        <v>568</v>
      </c>
    </row>
    <row r="913" spans="1:7" hidden="1" x14ac:dyDescent="0.25">
      <c r="A913" t="s">
        <v>462</v>
      </c>
      <c r="B913" t="s">
        <v>380</v>
      </c>
      <c r="C913">
        <v>-44</v>
      </c>
      <c r="D913">
        <v>-42</v>
      </c>
      <c r="E913">
        <v>-449</v>
      </c>
      <c r="F913">
        <v>335</v>
      </c>
      <c r="G913">
        <v>994</v>
      </c>
    </row>
    <row r="914" spans="1:7" hidden="1" x14ac:dyDescent="0.25">
      <c r="A914" t="s">
        <v>463</v>
      </c>
      <c r="B914" t="s">
        <v>380</v>
      </c>
      <c r="C914">
        <v>-39</v>
      </c>
      <c r="D914">
        <v>-34</v>
      </c>
      <c r="E914">
        <v>-94</v>
      </c>
      <c r="F914">
        <v>-22</v>
      </c>
      <c r="G914">
        <v>679</v>
      </c>
    </row>
    <row r="915" spans="1:7" hidden="1" x14ac:dyDescent="0.25">
      <c r="A915" t="s">
        <v>454</v>
      </c>
      <c r="B915" t="s">
        <v>383</v>
      </c>
      <c r="C915">
        <v>-112</v>
      </c>
      <c r="D915">
        <v>424</v>
      </c>
      <c r="E915">
        <v>285</v>
      </c>
      <c r="F915">
        <v>372</v>
      </c>
      <c r="G915">
        <v>524</v>
      </c>
    </row>
    <row r="916" spans="1:7" hidden="1" x14ac:dyDescent="0.25">
      <c r="A916" t="s">
        <v>455</v>
      </c>
      <c r="B916" t="s">
        <v>383</v>
      </c>
      <c r="C916">
        <v>-76</v>
      </c>
      <c r="D916">
        <v>-128</v>
      </c>
      <c r="E916">
        <v>-284</v>
      </c>
      <c r="F916">
        <v>434</v>
      </c>
      <c r="G916">
        <v>404</v>
      </c>
    </row>
    <row r="917" spans="1:7" hidden="1" x14ac:dyDescent="0.25">
      <c r="A917" t="s">
        <v>456</v>
      </c>
      <c r="B917" t="s">
        <v>383</v>
      </c>
      <c r="C917">
        <v>0</v>
      </c>
      <c r="D917">
        <v>17</v>
      </c>
      <c r="E917">
        <v>-837</v>
      </c>
      <c r="F917">
        <v>143</v>
      </c>
      <c r="G917">
        <v>406</v>
      </c>
    </row>
    <row r="918" spans="1:7" hidden="1" x14ac:dyDescent="0.25">
      <c r="A918" t="s">
        <v>457</v>
      </c>
      <c r="B918" t="s">
        <v>383</v>
      </c>
      <c r="C918">
        <v>-197</v>
      </c>
      <c r="D918">
        <v>-254</v>
      </c>
      <c r="E918">
        <v>-657</v>
      </c>
      <c r="F918">
        <v>1</v>
      </c>
      <c r="G918">
        <v>413</v>
      </c>
    </row>
    <row r="919" spans="1:7" hidden="1" x14ac:dyDescent="0.25">
      <c r="A919" t="s">
        <v>458</v>
      </c>
      <c r="B919" t="s">
        <v>383</v>
      </c>
      <c r="C919">
        <v>-280</v>
      </c>
      <c r="D919">
        <v>-939</v>
      </c>
      <c r="E919">
        <v>588</v>
      </c>
      <c r="F919">
        <v>-49</v>
      </c>
      <c r="G919">
        <v>-242</v>
      </c>
    </row>
    <row r="920" spans="1:7" hidden="1" x14ac:dyDescent="0.25">
      <c r="A920" t="s">
        <v>459</v>
      </c>
      <c r="B920" t="s">
        <v>383</v>
      </c>
      <c r="C920">
        <v>-288</v>
      </c>
      <c r="D920">
        <v>-443</v>
      </c>
      <c r="E920">
        <v>710</v>
      </c>
      <c r="F920">
        <v>461</v>
      </c>
      <c r="G920">
        <v>87</v>
      </c>
    </row>
    <row r="921" spans="1:7" hidden="1" x14ac:dyDescent="0.25">
      <c r="A921" t="s">
        <v>460</v>
      </c>
      <c r="B921" t="s">
        <v>383</v>
      </c>
      <c r="C921">
        <v>-456</v>
      </c>
      <c r="D921">
        <v>-697</v>
      </c>
      <c r="E921">
        <v>604</v>
      </c>
      <c r="F921">
        <v>467</v>
      </c>
      <c r="G921">
        <v>-5</v>
      </c>
    </row>
    <row r="922" spans="1:7" hidden="1" x14ac:dyDescent="0.25">
      <c r="A922" t="s">
        <v>461</v>
      </c>
      <c r="B922" t="s">
        <v>383</v>
      </c>
      <c r="C922">
        <v>-483</v>
      </c>
      <c r="D922">
        <v>-1167</v>
      </c>
      <c r="E922">
        <v>972</v>
      </c>
      <c r="F922">
        <v>141</v>
      </c>
      <c r="G922">
        <v>592</v>
      </c>
    </row>
    <row r="923" spans="1:7" hidden="1" x14ac:dyDescent="0.25">
      <c r="A923" t="s">
        <v>462</v>
      </c>
      <c r="B923" t="s">
        <v>383</v>
      </c>
      <c r="C923">
        <v>-560</v>
      </c>
      <c r="D923">
        <v>-812</v>
      </c>
      <c r="E923">
        <v>1306</v>
      </c>
      <c r="F923">
        <v>14</v>
      </c>
      <c r="G923">
        <v>-2235</v>
      </c>
    </row>
    <row r="924" spans="1:7" hidden="1" x14ac:dyDescent="0.25">
      <c r="A924" t="s">
        <v>463</v>
      </c>
      <c r="B924" t="s">
        <v>383</v>
      </c>
      <c r="C924">
        <v>-1367</v>
      </c>
      <c r="D924">
        <v>-1449</v>
      </c>
      <c r="E924">
        <v>1370</v>
      </c>
      <c r="F924">
        <v>964</v>
      </c>
      <c r="G924">
        <v>-1298</v>
      </c>
    </row>
    <row r="925" spans="1:7" hidden="1" x14ac:dyDescent="0.25">
      <c r="A925" t="s">
        <v>455</v>
      </c>
      <c r="B925" t="s">
        <v>386</v>
      </c>
      <c r="C925">
        <v>-530</v>
      </c>
      <c r="D925">
        <v>9</v>
      </c>
      <c r="E925">
        <v>-1763</v>
      </c>
      <c r="F925">
        <v>1717</v>
      </c>
      <c r="G925">
        <v>-1964</v>
      </c>
    </row>
    <row r="926" spans="1:7" hidden="1" x14ac:dyDescent="0.25">
      <c r="A926" t="s">
        <v>456</v>
      </c>
      <c r="B926" t="s">
        <v>386</v>
      </c>
      <c r="C926">
        <v>-192</v>
      </c>
      <c r="D926">
        <v>671</v>
      </c>
      <c r="E926">
        <v>-748</v>
      </c>
      <c r="F926">
        <v>431</v>
      </c>
      <c r="G926">
        <v>-105</v>
      </c>
    </row>
    <row r="927" spans="1:7" hidden="1" x14ac:dyDescent="0.25">
      <c r="A927" t="s">
        <v>457</v>
      </c>
      <c r="B927" t="s">
        <v>386</v>
      </c>
      <c r="C927">
        <v>-292</v>
      </c>
      <c r="D927">
        <v>-1400</v>
      </c>
      <c r="E927">
        <v>597</v>
      </c>
      <c r="F927">
        <v>44</v>
      </c>
      <c r="G927">
        <v>60</v>
      </c>
    </row>
    <row r="928" spans="1:7" hidden="1" x14ac:dyDescent="0.25">
      <c r="A928" t="s">
        <v>458</v>
      </c>
      <c r="B928" t="s">
        <v>386</v>
      </c>
      <c r="C928">
        <v>644</v>
      </c>
      <c r="D928">
        <v>3042</v>
      </c>
      <c r="E928">
        <v>-2359</v>
      </c>
      <c r="F928">
        <v>155</v>
      </c>
      <c r="G928">
        <v>1188</v>
      </c>
    </row>
    <row r="929" spans="1:7" hidden="1" x14ac:dyDescent="0.25">
      <c r="A929" t="s">
        <v>459</v>
      </c>
      <c r="B929" t="s">
        <v>386</v>
      </c>
      <c r="C929">
        <v>-1688</v>
      </c>
      <c r="D929">
        <v>-1940</v>
      </c>
      <c r="E929">
        <v>1910</v>
      </c>
      <c r="F929">
        <v>-272</v>
      </c>
      <c r="G929">
        <v>-214</v>
      </c>
    </row>
    <row r="930" spans="1:7" hidden="1" x14ac:dyDescent="0.25">
      <c r="A930" t="s">
        <v>460</v>
      </c>
      <c r="B930" t="s">
        <v>386</v>
      </c>
      <c r="C930">
        <v>1195</v>
      </c>
      <c r="D930">
        <v>2247</v>
      </c>
      <c r="E930">
        <v>-3599</v>
      </c>
      <c r="F930">
        <v>926</v>
      </c>
      <c r="G930">
        <v>1140</v>
      </c>
    </row>
    <row r="931" spans="1:7" hidden="1" x14ac:dyDescent="0.25">
      <c r="A931" t="s">
        <v>461</v>
      </c>
      <c r="B931" t="s">
        <v>386</v>
      </c>
      <c r="C931">
        <v>-1695</v>
      </c>
      <c r="D931">
        <v>-1408</v>
      </c>
      <c r="E931">
        <v>2682</v>
      </c>
      <c r="F931">
        <v>-2445</v>
      </c>
      <c r="G931">
        <v>1617</v>
      </c>
    </row>
    <row r="932" spans="1:7" hidden="1" x14ac:dyDescent="0.25">
      <c r="A932" t="s">
        <v>462</v>
      </c>
      <c r="B932" t="s">
        <v>386</v>
      </c>
      <c r="C932">
        <v>-759</v>
      </c>
      <c r="D932">
        <v>-3000</v>
      </c>
      <c r="E932">
        <v>983</v>
      </c>
      <c r="F932">
        <v>3430</v>
      </c>
      <c r="G932">
        <v>-1231</v>
      </c>
    </row>
    <row r="933" spans="1:7" hidden="1" x14ac:dyDescent="0.25">
      <c r="A933" t="s">
        <v>463</v>
      </c>
      <c r="B933" t="s">
        <v>386</v>
      </c>
      <c r="C933">
        <v>-169</v>
      </c>
      <c r="D933">
        <v>-607</v>
      </c>
      <c r="E933">
        <v>428</v>
      </c>
      <c r="F933">
        <v>-1318</v>
      </c>
      <c r="G933">
        <v>1863</v>
      </c>
    </row>
    <row r="934" spans="1:7" hidden="1" x14ac:dyDescent="0.25">
      <c r="A934" t="s">
        <v>470</v>
      </c>
      <c r="B934" t="s">
        <v>386</v>
      </c>
      <c r="C934">
        <v>-236</v>
      </c>
      <c r="D934">
        <v>-4981</v>
      </c>
      <c r="E934">
        <v>5238</v>
      </c>
      <c r="F934">
        <v>1677</v>
      </c>
      <c r="G934">
        <v>-719</v>
      </c>
    </row>
    <row r="935" spans="1:7" hidden="1" x14ac:dyDescent="0.25">
      <c r="A935" t="s">
        <v>454</v>
      </c>
      <c r="B935" t="s">
        <v>389</v>
      </c>
      <c r="C935">
        <v>-1222</v>
      </c>
      <c r="D935">
        <v>-1138</v>
      </c>
      <c r="E935">
        <v>230</v>
      </c>
      <c r="F935">
        <v>1151</v>
      </c>
      <c r="G935">
        <v>2565</v>
      </c>
    </row>
    <row r="936" spans="1:7" hidden="1" x14ac:dyDescent="0.25">
      <c r="A936" t="s">
        <v>455</v>
      </c>
      <c r="B936" t="s">
        <v>389</v>
      </c>
      <c r="C936">
        <v>-675</v>
      </c>
      <c r="D936">
        <v>-1253</v>
      </c>
      <c r="E936">
        <v>306</v>
      </c>
      <c r="F936">
        <v>150</v>
      </c>
      <c r="G936">
        <v>2013</v>
      </c>
    </row>
    <row r="937" spans="1:7" hidden="1" x14ac:dyDescent="0.25">
      <c r="A937" t="s">
        <v>456</v>
      </c>
      <c r="B937" t="s">
        <v>389</v>
      </c>
      <c r="C937">
        <v>-761</v>
      </c>
      <c r="D937">
        <v>-437</v>
      </c>
      <c r="E937">
        <v>-79</v>
      </c>
      <c r="F937">
        <v>855</v>
      </c>
      <c r="G937">
        <v>2292</v>
      </c>
    </row>
    <row r="938" spans="1:7" hidden="1" x14ac:dyDescent="0.25">
      <c r="A938" t="s">
        <v>457</v>
      </c>
      <c r="B938" t="s">
        <v>389</v>
      </c>
      <c r="C938">
        <v>-910</v>
      </c>
      <c r="D938">
        <v>-936</v>
      </c>
      <c r="E938">
        <v>425</v>
      </c>
      <c r="F938">
        <v>546</v>
      </c>
      <c r="G938">
        <v>1603</v>
      </c>
    </row>
    <row r="939" spans="1:7" hidden="1" x14ac:dyDescent="0.25">
      <c r="A939" t="s">
        <v>458</v>
      </c>
      <c r="B939" t="s">
        <v>389</v>
      </c>
      <c r="C939">
        <v>747</v>
      </c>
      <c r="D939">
        <v>1183</v>
      </c>
      <c r="E939">
        <v>-567</v>
      </c>
      <c r="F939">
        <v>-1070</v>
      </c>
      <c r="G939">
        <v>3504</v>
      </c>
    </row>
    <row r="940" spans="1:7" hidden="1" x14ac:dyDescent="0.25">
      <c r="A940" t="s">
        <v>459</v>
      </c>
      <c r="B940" t="s">
        <v>389</v>
      </c>
      <c r="C940">
        <v>-457</v>
      </c>
      <c r="D940">
        <v>-851</v>
      </c>
      <c r="E940">
        <v>118</v>
      </c>
      <c r="F940">
        <v>387</v>
      </c>
      <c r="G940">
        <v>1980</v>
      </c>
    </row>
    <row r="941" spans="1:7" hidden="1" x14ac:dyDescent="0.25">
      <c r="A941" t="s">
        <v>460</v>
      </c>
      <c r="B941" t="s">
        <v>389</v>
      </c>
      <c r="C941">
        <v>-517</v>
      </c>
      <c r="D941">
        <v>-403</v>
      </c>
      <c r="E941">
        <v>-546</v>
      </c>
      <c r="F941">
        <v>433</v>
      </c>
      <c r="G941">
        <v>3669</v>
      </c>
    </row>
    <row r="942" spans="1:7" hidden="1" x14ac:dyDescent="0.25">
      <c r="A942" t="s">
        <v>461</v>
      </c>
      <c r="B942" t="s">
        <v>389</v>
      </c>
      <c r="C942">
        <v>-689</v>
      </c>
      <c r="D942">
        <v>-663</v>
      </c>
      <c r="E942">
        <v>130</v>
      </c>
      <c r="F942">
        <v>1147</v>
      </c>
      <c r="G942">
        <v>2006</v>
      </c>
    </row>
    <row r="943" spans="1:7" hidden="1" x14ac:dyDescent="0.25">
      <c r="A943" t="s">
        <v>462</v>
      </c>
      <c r="B943" t="s">
        <v>389</v>
      </c>
      <c r="C943">
        <v>-923</v>
      </c>
      <c r="D943">
        <v>-560</v>
      </c>
      <c r="E943">
        <v>1174</v>
      </c>
      <c r="F943">
        <v>874</v>
      </c>
      <c r="G943">
        <v>-1538</v>
      </c>
    </row>
    <row r="944" spans="1:7" hidden="1" x14ac:dyDescent="0.25">
      <c r="A944" t="s">
        <v>463</v>
      </c>
      <c r="B944" t="s">
        <v>389</v>
      </c>
      <c r="C944">
        <v>-769</v>
      </c>
      <c r="D944">
        <v>-1164</v>
      </c>
      <c r="E944">
        <v>36</v>
      </c>
      <c r="F944">
        <v>732</v>
      </c>
      <c r="G944">
        <v>907</v>
      </c>
    </row>
    <row r="945" spans="1:7" hidden="1" x14ac:dyDescent="0.25">
      <c r="A945" t="s">
        <v>454</v>
      </c>
      <c r="B945" t="s">
        <v>392</v>
      </c>
      <c r="C945">
        <v>-1458</v>
      </c>
      <c r="D945">
        <v>-1517</v>
      </c>
      <c r="E945">
        <v>741</v>
      </c>
      <c r="F945">
        <v>197</v>
      </c>
      <c r="G945">
        <v>-1433</v>
      </c>
    </row>
    <row r="946" spans="1:7" hidden="1" x14ac:dyDescent="0.25">
      <c r="A946" t="s">
        <v>455</v>
      </c>
      <c r="B946" t="s">
        <v>392</v>
      </c>
      <c r="C946">
        <v>-1446</v>
      </c>
      <c r="D946">
        <v>-2043</v>
      </c>
      <c r="E946">
        <v>1009</v>
      </c>
      <c r="F946">
        <v>1286</v>
      </c>
      <c r="G946">
        <v>432</v>
      </c>
    </row>
    <row r="947" spans="1:7" hidden="1" x14ac:dyDescent="0.25">
      <c r="A947" t="s">
        <v>456</v>
      </c>
      <c r="B947" t="s">
        <v>392</v>
      </c>
      <c r="C947">
        <v>-1264</v>
      </c>
      <c r="D947">
        <v>-2541</v>
      </c>
      <c r="E947">
        <v>-589</v>
      </c>
      <c r="F947">
        <v>2707</v>
      </c>
      <c r="G947">
        <v>-572</v>
      </c>
    </row>
    <row r="948" spans="1:7" hidden="1" x14ac:dyDescent="0.25">
      <c r="A948" t="s">
        <v>457</v>
      </c>
      <c r="B948" t="s">
        <v>392</v>
      </c>
      <c r="C948">
        <v>-1196</v>
      </c>
      <c r="D948">
        <v>-845</v>
      </c>
      <c r="E948">
        <v>1456</v>
      </c>
      <c r="F948">
        <v>300</v>
      </c>
      <c r="G948">
        <v>674</v>
      </c>
    </row>
    <row r="949" spans="1:7" hidden="1" x14ac:dyDescent="0.25">
      <c r="A949" t="s">
        <v>458</v>
      </c>
      <c r="B949" t="s">
        <v>392</v>
      </c>
      <c r="C949">
        <v>-1977</v>
      </c>
      <c r="D949">
        <v>-1574</v>
      </c>
      <c r="E949">
        <v>-1070</v>
      </c>
      <c r="F949">
        <v>1473</v>
      </c>
      <c r="G949">
        <v>1699</v>
      </c>
    </row>
    <row r="950" spans="1:7" hidden="1" x14ac:dyDescent="0.25">
      <c r="A950" t="s">
        <v>459</v>
      </c>
      <c r="B950" t="s">
        <v>392</v>
      </c>
      <c r="C950">
        <v>-188</v>
      </c>
      <c r="D950">
        <v>-426</v>
      </c>
      <c r="E950">
        <v>-2258</v>
      </c>
      <c r="F950">
        <v>1525</v>
      </c>
      <c r="G950">
        <v>441</v>
      </c>
    </row>
    <row r="951" spans="1:7" hidden="1" x14ac:dyDescent="0.25">
      <c r="A951" t="s">
        <v>460</v>
      </c>
      <c r="B951" t="s">
        <v>392</v>
      </c>
      <c r="C951">
        <v>-973</v>
      </c>
      <c r="D951">
        <v>-942</v>
      </c>
      <c r="E951">
        <v>-3836</v>
      </c>
      <c r="F951">
        <v>4164</v>
      </c>
      <c r="G951">
        <v>3388</v>
      </c>
    </row>
    <row r="952" spans="1:7" hidden="1" x14ac:dyDescent="0.25">
      <c r="A952" t="s">
        <v>461</v>
      </c>
      <c r="B952" t="s">
        <v>392</v>
      </c>
      <c r="C952">
        <v>-886</v>
      </c>
      <c r="D952">
        <v>-151</v>
      </c>
      <c r="E952">
        <v>723</v>
      </c>
      <c r="F952">
        <v>623</v>
      </c>
      <c r="G952">
        <v>1441</v>
      </c>
    </row>
    <row r="953" spans="1:7" hidden="1" x14ac:dyDescent="0.25">
      <c r="A953" t="s">
        <v>462</v>
      </c>
      <c r="B953" t="s">
        <v>392</v>
      </c>
      <c r="C953">
        <v>-3883</v>
      </c>
      <c r="D953">
        <v>-3619</v>
      </c>
      <c r="E953">
        <v>1240</v>
      </c>
      <c r="F953">
        <v>3827</v>
      </c>
      <c r="G953">
        <v>-4080</v>
      </c>
    </row>
    <row r="954" spans="1:7" hidden="1" x14ac:dyDescent="0.25">
      <c r="A954" t="s">
        <v>463</v>
      </c>
      <c r="B954" t="s">
        <v>392</v>
      </c>
      <c r="C954">
        <v>-1226</v>
      </c>
      <c r="D954">
        <v>351</v>
      </c>
      <c r="E954">
        <v>5274</v>
      </c>
      <c r="F954">
        <v>-5332</v>
      </c>
      <c r="G954">
        <v>3878</v>
      </c>
    </row>
    <row r="955" spans="1:7" hidden="1" x14ac:dyDescent="0.25">
      <c r="A955" t="s">
        <v>454</v>
      </c>
      <c r="B955" t="s">
        <v>398</v>
      </c>
      <c r="C955">
        <v>-48</v>
      </c>
      <c r="D955">
        <v>1219</v>
      </c>
      <c r="E955">
        <v>36</v>
      </c>
      <c r="F955">
        <v>-794</v>
      </c>
      <c r="G955">
        <v>2278</v>
      </c>
    </row>
    <row r="956" spans="1:7" hidden="1" x14ac:dyDescent="0.25">
      <c r="A956" t="s">
        <v>455</v>
      </c>
      <c r="B956" t="s">
        <v>398</v>
      </c>
      <c r="C956">
        <v>-5</v>
      </c>
      <c r="D956">
        <v>193</v>
      </c>
      <c r="E956">
        <v>-772</v>
      </c>
      <c r="F956">
        <v>-167</v>
      </c>
      <c r="G956">
        <v>2510</v>
      </c>
    </row>
    <row r="957" spans="1:7" hidden="1" x14ac:dyDescent="0.25">
      <c r="A957" t="s">
        <v>456</v>
      </c>
      <c r="B957" t="s">
        <v>398</v>
      </c>
      <c r="C957">
        <v>-467</v>
      </c>
      <c r="D957">
        <v>110</v>
      </c>
      <c r="E957">
        <v>44</v>
      </c>
      <c r="F957">
        <v>530</v>
      </c>
      <c r="G957">
        <v>1704</v>
      </c>
    </row>
    <row r="958" spans="1:7" hidden="1" x14ac:dyDescent="0.25">
      <c r="A958" t="s">
        <v>457</v>
      </c>
      <c r="B958" t="s">
        <v>398</v>
      </c>
      <c r="C958">
        <v>-548</v>
      </c>
      <c r="D958">
        <v>-509</v>
      </c>
      <c r="E958">
        <v>-124</v>
      </c>
      <c r="F958">
        <v>344</v>
      </c>
      <c r="G958">
        <v>462</v>
      </c>
    </row>
    <row r="959" spans="1:7" hidden="1" x14ac:dyDescent="0.25">
      <c r="A959" t="s">
        <v>458</v>
      </c>
      <c r="B959" t="s">
        <v>398</v>
      </c>
      <c r="C959">
        <v>-494</v>
      </c>
      <c r="D959">
        <v>-448</v>
      </c>
      <c r="E959">
        <v>-265</v>
      </c>
      <c r="F959">
        <v>1344</v>
      </c>
      <c r="G959">
        <v>-1151</v>
      </c>
    </row>
    <row r="960" spans="1:7" hidden="1" x14ac:dyDescent="0.25">
      <c r="A960" t="s">
        <v>459</v>
      </c>
      <c r="B960" t="s">
        <v>398</v>
      </c>
      <c r="C960">
        <v>-326</v>
      </c>
      <c r="D960">
        <v>-323</v>
      </c>
      <c r="E960">
        <v>-84</v>
      </c>
      <c r="F960">
        <v>455</v>
      </c>
      <c r="G960">
        <v>605</v>
      </c>
    </row>
    <row r="961" spans="1:7" hidden="1" x14ac:dyDescent="0.25">
      <c r="A961" t="s">
        <v>460</v>
      </c>
      <c r="B961" t="s">
        <v>398</v>
      </c>
      <c r="C961">
        <v>-408</v>
      </c>
      <c r="D961">
        <v>-350</v>
      </c>
      <c r="E961">
        <v>93</v>
      </c>
      <c r="F961">
        <v>326</v>
      </c>
      <c r="G961">
        <v>593</v>
      </c>
    </row>
    <row r="962" spans="1:7" hidden="1" x14ac:dyDescent="0.25">
      <c r="A962" t="s">
        <v>461</v>
      </c>
      <c r="B962" t="s">
        <v>398</v>
      </c>
      <c r="C962">
        <v>-167</v>
      </c>
      <c r="D962">
        <v>-149</v>
      </c>
      <c r="E962">
        <v>-81</v>
      </c>
      <c r="F962">
        <v>208</v>
      </c>
      <c r="G962">
        <v>746</v>
      </c>
    </row>
    <row r="963" spans="1:7" hidden="1" x14ac:dyDescent="0.25">
      <c r="A963" t="s">
        <v>462</v>
      </c>
      <c r="B963" t="s">
        <v>398</v>
      </c>
      <c r="C963">
        <v>-175</v>
      </c>
      <c r="D963">
        <v>-138</v>
      </c>
      <c r="E963">
        <v>101</v>
      </c>
      <c r="F963">
        <v>251</v>
      </c>
      <c r="G963">
        <v>427</v>
      </c>
    </row>
    <row r="964" spans="1:7" hidden="1" x14ac:dyDescent="0.25">
      <c r="A964" t="s">
        <v>463</v>
      </c>
      <c r="B964" t="s">
        <v>398</v>
      </c>
      <c r="C964">
        <v>-23</v>
      </c>
      <c r="D964">
        <v>102</v>
      </c>
      <c r="E964">
        <v>-387</v>
      </c>
      <c r="F964">
        <v>209</v>
      </c>
      <c r="G964">
        <v>528</v>
      </c>
    </row>
    <row r="965" spans="1:7" hidden="1" x14ac:dyDescent="0.25">
      <c r="A965" t="s">
        <v>454</v>
      </c>
      <c r="B965" t="s">
        <v>402</v>
      </c>
      <c r="C965">
        <v>-1121</v>
      </c>
      <c r="D965">
        <v>-996</v>
      </c>
      <c r="E965">
        <v>259</v>
      </c>
      <c r="F965">
        <v>615</v>
      </c>
      <c r="G965">
        <v>-1817</v>
      </c>
    </row>
    <row r="966" spans="1:7" hidden="1" x14ac:dyDescent="0.25">
      <c r="A966" t="s">
        <v>455</v>
      </c>
      <c r="B966" t="s">
        <v>402</v>
      </c>
      <c r="C966">
        <v>-1959</v>
      </c>
      <c r="D966">
        <v>-1931</v>
      </c>
      <c r="E966">
        <v>1039</v>
      </c>
      <c r="F966">
        <v>806</v>
      </c>
      <c r="G966">
        <v>-966</v>
      </c>
    </row>
    <row r="967" spans="1:7" hidden="1" x14ac:dyDescent="0.25">
      <c r="A967" t="s">
        <v>456</v>
      </c>
      <c r="B967" t="s">
        <v>402</v>
      </c>
      <c r="C967">
        <v>-1101</v>
      </c>
      <c r="D967">
        <v>-1249</v>
      </c>
      <c r="E967">
        <v>532</v>
      </c>
      <c r="F967">
        <v>634</v>
      </c>
      <c r="G967">
        <v>327</v>
      </c>
    </row>
    <row r="968" spans="1:7" hidden="1" x14ac:dyDescent="0.25">
      <c r="A968" t="s">
        <v>457</v>
      </c>
      <c r="B968" t="s">
        <v>402</v>
      </c>
      <c r="C968">
        <v>-46</v>
      </c>
      <c r="D968">
        <v>-440</v>
      </c>
      <c r="E968">
        <v>-112</v>
      </c>
      <c r="F968">
        <v>15</v>
      </c>
      <c r="G968">
        <v>1451</v>
      </c>
    </row>
    <row r="969" spans="1:7" hidden="1" x14ac:dyDescent="0.25">
      <c r="A969" t="s">
        <v>458</v>
      </c>
      <c r="B969" t="s">
        <v>402</v>
      </c>
      <c r="C969">
        <v>-117</v>
      </c>
      <c r="D969">
        <v>-607</v>
      </c>
      <c r="E969">
        <v>-404</v>
      </c>
      <c r="F969">
        <v>1125</v>
      </c>
      <c r="G969">
        <v>401</v>
      </c>
    </row>
    <row r="970" spans="1:7" hidden="1" x14ac:dyDescent="0.25">
      <c r="A970" t="s">
        <v>459</v>
      </c>
      <c r="B970" t="s">
        <v>402</v>
      </c>
      <c r="C970">
        <v>-379</v>
      </c>
      <c r="D970">
        <v>-239</v>
      </c>
      <c r="E970">
        <v>153</v>
      </c>
      <c r="F970">
        <v>108</v>
      </c>
      <c r="G970">
        <v>1510</v>
      </c>
    </row>
    <row r="971" spans="1:7" hidden="1" x14ac:dyDescent="0.25">
      <c r="A971" t="s">
        <v>460</v>
      </c>
      <c r="B971" t="s">
        <v>402</v>
      </c>
      <c r="C971">
        <v>-924</v>
      </c>
      <c r="D971">
        <v>-904</v>
      </c>
      <c r="E971">
        <v>405</v>
      </c>
      <c r="F971">
        <v>811</v>
      </c>
      <c r="G971">
        <v>-90</v>
      </c>
    </row>
    <row r="972" spans="1:7" hidden="1" x14ac:dyDescent="0.25">
      <c r="A972" t="s">
        <v>461</v>
      </c>
      <c r="B972" t="s">
        <v>402</v>
      </c>
      <c r="C972">
        <v>-361</v>
      </c>
      <c r="D972">
        <v>-198</v>
      </c>
      <c r="E972">
        <v>190</v>
      </c>
      <c r="F972">
        <v>195</v>
      </c>
      <c r="G972">
        <v>773</v>
      </c>
    </row>
    <row r="973" spans="1:7" hidden="1" x14ac:dyDescent="0.25">
      <c r="A973" t="s">
        <v>462</v>
      </c>
      <c r="B973" t="s">
        <v>402</v>
      </c>
      <c r="C973">
        <v>-1663</v>
      </c>
      <c r="D973">
        <v>-2051</v>
      </c>
      <c r="E973">
        <v>436</v>
      </c>
      <c r="F973">
        <v>1387</v>
      </c>
      <c r="G973">
        <v>584</v>
      </c>
    </row>
    <row r="974" spans="1:7" hidden="1" x14ac:dyDescent="0.25">
      <c r="A974" t="s">
        <v>463</v>
      </c>
      <c r="B974" t="s">
        <v>402</v>
      </c>
      <c r="C974">
        <v>1020</v>
      </c>
      <c r="D974">
        <v>793</v>
      </c>
      <c r="E974">
        <v>-790</v>
      </c>
      <c r="F974">
        <v>110</v>
      </c>
      <c r="G974">
        <v>2184</v>
      </c>
    </row>
    <row r="975" spans="1:7" hidden="1" x14ac:dyDescent="0.25">
      <c r="A975" t="s">
        <v>454</v>
      </c>
      <c r="B975" t="s">
        <v>406</v>
      </c>
      <c r="C975">
        <v>-1831</v>
      </c>
      <c r="D975">
        <v>-1920</v>
      </c>
      <c r="E975">
        <v>166</v>
      </c>
      <c r="F975">
        <v>1872</v>
      </c>
      <c r="G975">
        <v>-3975</v>
      </c>
    </row>
    <row r="976" spans="1:7" hidden="1" x14ac:dyDescent="0.25">
      <c r="A976" t="s">
        <v>455</v>
      </c>
      <c r="B976" t="s">
        <v>406</v>
      </c>
      <c r="C976">
        <v>-7</v>
      </c>
      <c r="D976">
        <v>212</v>
      </c>
      <c r="E976">
        <v>-126</v>
      </c>
      <c r="F976">
        <v>-106</v>
      </c>
      <c r="G976">
        <v>327</v>
      </c>
    </row>
    <row r="977" spans="1:7" hidden="1" x14ac:dyDescent="0.25">
      <c r="A977" t="s">
        <v>457</v>
      </c>
      <c r="B977" t="s">
        <v>406</v>
      </c>
      <c r="C977">
        <v>-113</v>
      </c>
      <c r="D977">
        <v>-171</v>
      </c>
      <c r="E977">
        <v>-736</v>
      </c>
      <c r="F977">
        <v>170</v>
      </c>
      <c r="G977">
        <v>516</v>
      </c>
    </row>
    <row r="978" spans="1:7" hidden="1" x14ac:dyDescent="0.25">
      <c r="A978" t="s">
        <v>458</v>
      </c>
      <c r="B978" t="s">
        <v>406</v>
      </c>
      <c r="C978">
        <v>-92</v>
      </c>
      <c r="D978">
        <v>20</v>
      </c>
      <c r="E978">
        <v>126</v>
      </c>
      <c r="F978">
        <v>-275</v>
      </c>
      <c r="G978">
        <v>476</v>
      </c>
    </row>
    <row r="979" spans="1:7" hidden="1" x14ac:dyDescent="0.25">
      <c r="A979" t="s">
        <v>459</v>
      </c>
      <c r="B979" t="s">
        <v>406</v>
      </c>
      <c r="C979">
        <v>-89</v>
      </c>
      <c r="D979">
        <v>-325</v>
      </c>
      <c r="E979">
        <v>918</v>
      </c>
      <c r="F979">
        <v>-546</v>
      </c>
      <c r="G979">
        <v>1298</v>
      </c>
    </row>
    <row r="980" spans="1:7" hidden="1" x14ac:dyDescent="0.25">
      <c r="A980" t="s">
        <v>460</v>
      </c>
      <c r="B980" t="s">
        <v>406</v>
      </c>
      <c r="C980">
        <v>23</v>
      </c>
      <c r="D980">
        <v>85</v>
      </c>
      <c r="E980">
        <v>63</v>
      </c>
      <c r="F980">
        <v>-309</v>
      </c>
      <c r="G980">
        <v>1104</v>
      </c>
    </row>
    <row r="981" spans="1:7" hidden="1" x14ac:dyDescent="0.25">
      <c r="A981" t="s">
        <v>461</v>
      </c>
      <c r="B981" t="s">
        <v>406</v>
      </c>
      <c r="C981">
        <v>-98</v>
      </c>
      <c r="D981">
        <v>-470</v>
      </c>
      <c r="E981">
        <v>-358</v>
      </c>
      <c r="F981">
        <v>557</v>
      </c>
      <c r="G981">
        <v>331</v>
      </c>
    </row>
    <row r="982" spans="1:7" hidden="1" x14ac:dyDescent="0.25">
      <c r="A982" t="s">
        <v>462</v>
      </c>
      <c r="B982" t="s">
        <v>406</v>
      </c>
      <c r="C982">
        <v>-18</v>
      </c>
      <c r="D982">
        <v>-133</v>
      </c>
      <c r="E982">
        <v>449</v>
      </c>
      <c r="F982">
        <v>-15</v>
      </c>
      <c r="G982">
        <v>778</v>
      </c>
    </row>
    <row r="983" spans="1:7" hidden="1" x14ac:dyDescent="0.25">
      <c r="A983" t="s">
        <v>463</v>
      </c>
      <c r="B983" t="s">
        <v>406</v>
      </c>
      <c r="C983">
        <v>-43</v>
      </c>
      <c r="D983">
        <v>-379</v>
      </c>
      <c r="E983">
        <v>274</v>
      </c>
      <c r="F983">
        <v>282</v>
      </c>
      <c r="G983">
        <v>352</v>
      </c>
    </row>
    <row r="984" spans="1:7" hidden="1" x14ac:dyDescent="0.25">
      <c r="A984" t="s">
        <v>470</v>
      </c>
      <c r="B984" t="s">
        <v>406</v>
      </c>
      <c r="C984">
        <v>-54</v>
      </c>
      <c r="D984">
        <v>41</v>
      </c>
      <c r="E984">
        <v>84</v>
      </c>
      <c r="F984">
        <v>-212</v>
      </c>
      <c r="G984">
        <v>615</v>
      </c>
    </row>
    <row r="985" spans="1:7" hidden="1" x14ac:dyDescent="0.25">
      <c r="A985" t="s">
        <v>454</v>
      </c>
      <c r="B985" t="s">
        <v>410</v>
      </c>
      <c r="C985">
        <v>-388</v>
      </c>
      <c r="D985">
        <v>-20</v>
      </c>
      <c r="E985">
        <v>-291</v>
      </c>
      <c r="F985">
        <v>1248</v>
      </c>
      <c r="G985">
        <v>2934</v>
      </c>
    </row>
    <row r="986" spans="1:7" hidden="1" x14ac:dyDescent="0.25">
      <c r="A986" t="s">
        <v>455</v>
      </c>
      <c r="B986" t="s">
        <v>410</v>
      </c>
      <c r="C986">
        <v>-228</v>
      </c>
      <c r="D986">
        <v>141</v>
      </c>
      <c r="E986">
        <v>-211</v>
      </c>
      <c r="F986">
        <v>534</v>
      </c>
      <c r="G986">
        <v>2423</v>
      </c>
    </row>
    <row r="987" spans="1:7" hidden="1" x14ac:dyDescent="0.25">
      <c r="A987" t="s">
        <v>456</v>
      </c>
      <c r="B987" t="s">
        <v>410</v>
      </c>
      <c r="C987">
        <v>-130</v>
      </c>
      <c r="D987">
        <v>70</v>
      </c>
      <c r="E987">
        <v>-813</v>
      </c>
      <c r="F987">
        <v>968</v>
      </c>
      <c r="G987">
        <v>2453</v>
      </c>
    </row>
    <row r="988" spans="1:7" hidden="1" x14ac:dyDescent="0.25">
      <c r="A988" t="s">
        <v>457</v>
      </c>
      <c r="B988" t="s">
        <v>410</v>
      </c>
      <c r="C988">
        <v>-143</v>
      </c>
      <c r="D988">
        <v>432</v>
      </c>
      <c r="E988">
        <v>-275</v>
      </c>
      <c r="F988">
        <v>87</v>
      </c>
      <c r="G988">
        <v>3901</v>
      </c>
    </row>
    <row r="989" spans="1:7" hidden="1" x14ac:dyDescent="0.25">
      <c r="A989" t="s">
        <v>458</v>
      </c>
      <c r="B989" t="s">
        <v>410</v>
      </c>
      <c r="C989">
        <v>-163</v>
      </c>
      <c r="D989">
        <v>366</v>
      </c>
      <c r="E989">
        <v>-209</v>
      </c>
      <c r="F989">
        <v>-68</v>
      </c>
      <c r="G989">
        <v>4465</v>
      </c>
    </row>
    <row r="990" spans="1:7" hidden="1" x14ac:dyDescent="0.25">
      <c r="A990" t="s">
        <v>459</v>
      </c>
      <c r="B990" t="s">
        <v>410</v>
      </c>
      <c r="C990">
        <v>-199</v>
      </c>
      <c r="D990">
        <v>-217</v>
      </c>
      <c r="E990">
        <v>-467</v>
      </c>
      <c r="F990">
        <v>139</v>
      </c>
      <c r="G990">
        <v>3389</v>
      </c>
    </row>
    <row r="991" spans="1:7" hidden="1" x14ac:dyDescent="0.25">
      <c r="A991" t="s">
        <v>460</v>
      </c>
      <c r="B991" t="s">
        <v>410</v>
      </c>
      <c r="C991">
        <v>-239</v>
      </c>
      <c r="D991">
        <v>-478</v>
      </c>
      <c r="E991">
        <v>-752</v>
      </c>
      <c r="F991">
        <v>1061</v>
      </c>
      <c r="G991">
        <v>2071</v>
      </c>
    </row>
    <row r="992" spans="1:7" hidden="1" x14ac:dyDescent="0.25">
      <c r="A992" t="s">
        <v>461</v>
      </c>
      <c r="B992" t="s">
        <v>410</v>
      </c>
      <c r="C992">
        <v>-141</v>
      </c>
      <c r="D992">
        <v>-434</v>
      </c>
      <c r="E992">
        <v>-49</v>
      </c>
      <c r="F992">
        <v>428</v>
      </c>
      <c r="G992">
        <v>2787</v>
      </c>
    </row>
    <row r="993" spans="1:7" hidden="1" x14ac:dyDescent="0.25">
      <c r="A993" t="s">
        <v>462</v>
      </c>
      <c r="B993" t="s">
        <v>410</v>
      </c>
      <c r="C993">
        <v>-994</v>
      </c>
      <c r="D993">
        <v>-442</v>
      </c>
      <c r="E993">
        <v>293</v>
      </c>
      <c r="F993">
        <v>-96</v>
      </c>
      <c r="G993">
        <v>-307</v>
      </c>
    </row>
    <row r="994" spans="1:7" hidden="1" x14ac:dyDescent="0.25">
      <c r="A994" t="s">
        <v>463</v>
      </c>
      <c r="B994" t="s">
        <v>410</v>
      </c>
      <c r="C994">
        <v>-2489</v>
      </c>
      <c r="D994">
        <v>-1967</v>
      </c>
      <c r="E994">
        <v>493</v>
      </c>
      <c r="F994">
        <v>1249</v>
      </c>
      <c r="G994">
        <v>-1476</v>
      </c>
    </row>
    <row r="995" spans="1:7" hidden="1" x14ac:dyDescent="0.25">
      <c r="A995" t="s">
        <v>454</v>
      </c>
      <c r="B995" t="s">
        <v>1170</v>
      </c>
      <c r="C995">
        <v>-4</v>
      </c>
      <c r="D995">
        <v>183</v>
      </c>
      <c r="E995">
        <v>-127</v>
      </c>
      <c r="F995">
        <v>55</v>
      </c>
      <c r="G995">
        <v>214</v>
      </c>
    </row>
    <row r="996" spans="1:7" hidden="1" x14ac:dyDescent="0.25">
      <c r="A996" t="s">
        <v>455</v>
      </c>
      <c r="B996" t="s">
        <v>1170</v>
      </c>
      <c r="C996">
        <v>-5</v>
      </c>
      <c r="D996">
        <v>-70</v>
      </c>
      <c r="E996">
        <v>41</v>
      </c>
      <c r="F996">
        <v>11</v>
      </c>
      <c r="G996">
        <v>201</v>
      </c>
    </row>
    <row r="997" spans="1:7" hidden="1" x14ac:dyDescent="0.25">
      <c r="A997" t="s">
        <v>456</v>
      </c>
      <c r="B997" t="s">
        <v>1170</v>
      </c>
      <c r="C997">
        <v>-1</v>
      </c>
      <c r="D997">
        <v>-155</v>
      </c>
      <c r="E997">
        <v>107</v>
      </c>
      <c r="F997">
        <v>94</v>
      </c>
      <c r="G997">
        <v>98</v>
      </c>
    </row>
    <row r="998" spans="1:7" hidden="1" x14ac:dyDescent="0.25">
      <c r="A998" t="s">
        <v>457</v>
      </c>
      <c r="B998" t="s">
        <v>1170</v>
      </c>
      <c r="C998">
        <v>-4</v>
      </c>
      <c r="D998">
        <v>-67</v>
      </c>
      <c r="E998">
        <v>-28</v>
      </c>
      <c r="F998">
        <v>28</v>
      </c>
      <c r="G998">
        <v>79</v>
      </c>
    </row>
    <row r="999" spans="1:7" hidden="1" x14ac:dyDescent="0.25">
      <c r="A999" t="s">
        <v>458</v>
      </c>
      <c r="B999" t="s">
        <v>1170</v>
      </c>
      <c r="C999">
        <v>0</v>
      </c>
      <c r="D999">
        <v>3</v>
      </c>
      <c r="E999">
        <v>44</v>
      </c>
      <c r="F999">
        <v>12</v>
      </c>
      <c r="G999">
        <v>159</v>
      </c>
    </row>
    <row r="1000" spans="1:7" hidden="1" x14ac:dyDescent="0.25">
      <c r="A1000" t="s">
        <v>459</v>
      </c>
      <c r="B1000" t="s">
        <v>1170</v>
      </c>
      <c r="C1000">
        <v>0</v>
      </c>
      <c r="D1000">
        <v>18</v>
      </c>
      <c r="E1000">
        <v>-33</v>
      </c>
      <c r="F1000">
        <v>10</v>
      </c>
      <c r="G1000">
        <v>115</v>
      </c>
    </row>
    <row r="1001" spans="1:7" hidden="1" x14ac:dyDescent="0.25">
      <c r="A1001" t="s">
        <v>460</v>
      </c>
      <c r="B1001" t="s">
        <v>1170</v>
      </c>
      <c r="C1001">
        <v>-1</v>
      </c>
      <c r="D1001">
        <v>48</v>
      </c>
      <c r="E1001">
        <v>-2</v>
      </c>
      <c r="F1001">
        <v>48</v>
      </c>
      <c r="G1001">
        <v>77</v>
      </c>
    </row>
    <row r="1002" spans="1:7" hidden="1" x14ac:dyDescent="0.25">
      <c r="A1002" t="s">
        <v>461</v>
      </c>
      <c r="B1002" t="s">
        <v>1170</v>
      </c>
      <c r="C1002">
        <v>0</v>
      </c>
      <c r="D1002">
        <v>24</v>
      </c>
      <c r="E1002">
        <v>2</v>
      </c>
      <c r="F1002">
        <v>-23</v>
      </c>
      <c r="G1002">
        <v>157</v>
      </c>
    </row>
    <row r="1003" spans="1:7" hidden="1" x14ac:dyDescent="0.25">
      <c r="A1003" t="s">
        <v>462</v>
      </c>
      <c r="B1003" t="s">
        <v>1170</v>
      </c>
      <c r="C1003">
        <v>-5</v>
      </c>
      <c r="D1003">
        <v>-54</v>
      </c>
      <c r="E1003">
        <v>-149</v>
      </c>
      <c r="F1003">
        <v>115</v>
      </c>
      <c r="G1003">
        <v>98</v>
      </c>
    </row>
    <row r="1004" spans="1:7" hidden="1" x14ac:dyDescent="0.25">
      <c r="A1004" t="s">
        <v>463</v>
      </c>
      <c r="B1004" t="s">
        <v>1170</v>
      </c>
      <c r="C1004">
        <v>-1</v>
      </c>
      <c r="D1004">
        <v>-4</v>
      </c>
      <c r="E1004">
        <v>34</v>
      </c>
      <c r="F1004">
        <v>-6</v>
      </c>
      <c r="G1004">
        <v>144</v>
      </c>
    </row>
    <row r="1005" spans="1:7" hidden="1" x14ac:dyDescent="0.25">
      <c r="A1005" t="s">
        <v>454</v>
      </c>
      <c r="B1005" t="s">
        <v>371</v>
      </c>
      <c r="C1005">
        <v>-213</v>
      </c>
      <c r="D1005">
        <v>355</v>
      </c>
      <c r="E1005">
        <v>-56</v>
      </c>
      <c r="F1005">
        <v>319</v>
      </c>
      <c r="G1005">
        <v>-239</v>
      </c>
    </row>
    <row r="1006" spans="1:7" hidden="1" x14ac:dyDescent="0.25">
      <c r="A1006" t="s">
        <v>455</v>
      </c>
      <c r="B1006" t="s">
        <v>371</v>
      </c>
      <c r="C1006">
        <v>-162</v>
      </c>
      <c r="D1006">
        <v>187</v>
      </c>
      <c r="E1006">
        <v>-63</v>
      </c>
      <c r="F1006">
        <v>218</v>
      </c>
      <c r="G1006">
        <v>-178</v>
      </c>
    </row>
    <row r="1007" spans="1:7" hidden="1" x14ac:dyDescent="0.25">
      <c r="A1007" t="s">
        <v>456</v>
      </c>
      <c r="B1007" t="s">
        <v>371</v>
      </c>
      <c r="C1007">
        <v>-16</v>
      </c>
      <c r="D1007">
        <v>169</v>
      </c>
      <c r="E1007">
        <v>37</v>
      </c>
      <c r="F1007">
        <v>-308</v>
      </c>
      <c r="G1007">
        <v>427</v>
      </c>
    </row>
    <row r="1008" spans="1:7" hidden="1" x14ac:dyDescent="0.25">
      <c r="A1008" t="s">
        <v>457</v>
      </c>
      <c r="B1008" t="s">
        <v>371</v>
      </c>
      <c r="C1008">
        <v>-25</v>
      </c>
      <c r="D1008">
        <v>-405</v>
      </c>
      <c r="E1008">
        <v>85</v>
      </c>
      <c r="F1008">
        <v>1239</v>
      </c>
      <c r="G1008">
        <v>-1268</v>
      </c>
    </row>
    <row r="1009" spans="1:7" hidden="1" x14ac:dyDescent="0.25">
      <c r="A1009" t="s">
        <v>458</v>
      </c>
      <c r="B1009" t="s">
        <v>371</v>
      </c>
      <c r="C1009">
        <v>-55</v>
      </c>
      <c r="D1009">
        <v>673</v>
      </c>
      <c r="E1009">
        <v>-388</v>
      </c>
      <c r="F1009">
        <v>364</v>
      </c>
      <c r="G1009">
        <v>1607</v>
      </c>
    </row>
    <row r="1010" spans="1:7" hidden="1" x14ac:dyDescent="0.25">
      <c r="A1010" t="s">
        <v>459</v>
      </c>
      <c r="B1010" t="s">
        <v>371</v>
      </c>
      <c r="C1010">
        <v>-33</v>
      </c>
      <c r="D1010">
        <v>45</v>
      </c>
      <c r="E1010">
        <v>149</v>
      </c>
      <c r="F1010">
        <v>-692</v>
      </c>
      <c r="G1010">
        <v>642</v>
      </c>
    </row>
    <row r="1011" spans="1:7" hidden="1" x14ac:dyDescent="0.25">
      <c r="A1011" t="s">
        <v>460</v>
      </c>
      <c r="B1011" t="s">
        <v>371</v>
      </c>
      <c r="C1011">
        <v>-32</v>
      </c>
      <c r="D1011">
        <v>678</v>
      </c>
      <c r="E1011">
        <v>680</v>
      </c>
      <c r="F1011">
        <v>-973</v>
      </c>
      <c r="G1011">
        <v>799</v>
      </c>
    </row>
    <row r="1012" spans="1:7" hidden="1" x14ac:dyDescent="0.25">
      <c r="A1012" t="s">
        <v>461</v>
      </c>
      <c r="B1012" t="s">
        <v>371</v>
      </c>
      <c r="C1012">
        <v>-76</v>
      </c>
      <c r="D1012">
        <v>-663</v>
      </c>
      <c r="E1012">
        <v>632</v>
      </c>
      <c r="F1012">
        <v>-325</v>
      </c>
      <c r="G1012">
        <v>269</v>
      </c>
    </row>
    <row r="1013" spans="1:7" hidden="1" x14ac:dyDescent="0.25">
      <c r="A1013" t="s">
        <v>462</v>
      </c>
      <c r="B1013" t="s">
        <v>371</v>
      </c>
      <c r="C1013">
        <v>-6</v>
      </c>
      <c r="D1013">
        <v>-451</v>
      </c>
      <c r="E1013">
        <v>-75</v>
      </c>
      <c r="F1013">
        <v>186</v>
      </c>
      <c r="G1013">
        <v>-62</v>
      </c>
    </row>
    <row r="1014" spans="1:7" hidden="1" x14ac:dyDescent="0.25">
      <c r="A1014" t="s">
        <v>463</v>
      </c>
      <c r="B1014" t="s">
        <v>371</v>
      </c>
      <c r="C1014">
        <v>-37</v>
      </c>
      <c r="D1014">
        <v>639</v>
      </c>
      <c r="E1014">
        <v>0</v>
      </c>
      <c r="F1014">
        <v>-66</v>
      </c>
      <c r="G1014">
        <v>184</v>
      </c>
    </row>
    <row r="1015" spans="1:7" hidden="1" x14ac:dyDescent="0.25">
      <c r="A1015" t="s">
        <v>454</v>
      </c>
      <c r="B1015" t="s">
        <v>1210</v>
      </c>
      <c r="C1015">
        <v>-1</v>
      </c>
      <c r="D1015">
        <v>135</v>
      </c>
      <c r="E1015">
        <v>-41</v>
      </c>
      <c r="F1015">
        <v>-32</v>
      </c>
      <c r="G1015">
        <v>99</v>
      </c>
    </row>
    <row r="1016" spans="1:7" hidden="1" x14ac:dyDescent="0.25">
      <c r="A1016" t="s">
        <v>455</v>
      </c>
      <c r="B1016" t="s">
        <v>1210</v>
      </c>
      <c r="C1016">
        <v>0</v>
      </c>
      <c r="D1016">
        <v>-563</v>
      </c>
      <c r="E1016">
        <v>130</v>
      </c>
      <c r="F1016">
        <v>199</v>
      </c>
      <c r="G1016">
        <v>346</v>
      </c>
    </row>
    <row r="1017" spans="1:7" hidden="1" x14ac:dyDescent="0.25">
      <c r="A1017" t="s">
        <v>456</v>
      </c>
      <c r="B1017" t="s">
        <v>1210</v>
      </c>
      <c r="C1017">
        <v>0</v>
      </c>
      <c r="D1017">
        <v>-27</v>
      </c>
      <c r="E1017">
        <v>-60</v>
      </c>
      <c r="F1017">
        <v>276</v>
      </c>
      <c r="G1017">
        <v>259</v>
      </c>
    </row>
    <row r="1018" spans="1:7" hidden="1" x14ac:dyDescent="0.25">
      <c r="A1018" t="s">
        <v>457</v>
      </c>
      <c r="B1018" t="s">
        <v>1210</v>
      </c>
      <c r="C1018">
        <v>-1</v>
      </c>
      <c r="D1018">
        <v>-58</v>
      </c>
      <c r="E1018">
        <v>-114</v>
      </c>
      <c r="F1018">
        <v>213</v>
      </c>
      <c r="G1018">
        <v>241</v>
      </c>
    </row>
    <row r="1019" spans="1:7" hidden="1" x14ac:dyDescent="0.25">
      <c r="A1019" t="s">
        <v>458</v>
      </c>
      <c r="B1019" t="s">
        <v>1210</v>
      </c>
      <c r="C1019">
        <v>-2</v>
      </c>
      <c r="D1019">
        <v>-1</v>
      </c>
      <c r="E1019">
        <v>173</v>
      </c>
      <c r="F1019">
        <v>-83</v>
      </c>
      <c r="G1019">
        <v>993</v>
      </c>
    </row>
    <row r="1020" spans="1:7" hidden="1" x14ac:dyDescent="0.25">
      <c r="A1020" t="s">
        <v>460</v>
      </c>
      <c r="B1020" t="s">
        <v>1210</v>
      </c>
      <c r="C1020">
        <v>0</v>
      </c>
      <c r="D1020">
        <v>2</v>
      </c>
      <c r="E1020">
        <v>-103</v>
      </c>
      <c r="F1020">
        <v>46</v>
      </c>
      <c r="G1020">
        <v>572</v>
      </c>
    </row>
    <row r="1021" spans="1:7" hidden="1" x14ac:dyDescent="0.25">
      <c r="A1021" t="s">
        <v>461</v>
      </c>
      <c r="B1021" t="s">
        <v>1210</v>
      </c>
      <c r="C1021">
        <v>-2</v>
      </c>
      <c r="D1021">
        <v>-495</v>
      </c>
      <c r="E1021">
        <v>-106</v>
      </c>
      <c r="F1021">
        <v>-240</v>
      </c>
      <c r="G1021">
        <v>790</v>
      </c>
    </row>
    <row r="1022" spans="1:7" hidden="1" x14ac:dyDescent="0.25">
      <c r="A1022" t="s">
        <v>462</v>
      </c>
      <c r="B1022" t="s">
        <v>1210</v>
      </c>
      <c r="C1022">
        <v>-5</v>
      </c>
      <c r="D1022">
        <v>1001</v>
      </c>
      <c r="E1022">
        <v>-489</v>
      </c>
      <c r="F1022">
        <v>413</v>
      </c>
      <c r="G1022">
        <v>264</v>
      </c>
    </row>
    <row r="1023" spans="1:7" hidden="1" x14ac:dyDescent="0.25">
      <c r="A1023" t="s">
        <v>463</v>
      </c>
      <c r="B1023" t="s">
        <v>1210</v>
      </c>
      <c r="C1023">
        <v>-1</v>
      </c>
      <c r="D1023">
        <v>0</v>
      </c>
      <c r="E1023">
        <v>5</v>
      </c>
      <c r="F1023">
        <v>46</v>
      </c>
      <c r="G1023">
        <v>533</v>
      </c>
    </row>
    <row r="1024" spans="1:7" hidden="1" x14ac:dyDescent="0.25">
      <c r="A1024" t="s">
        <v>470</v>
      </c>
      <c r="B1024" t="s">
        <v>1210</v>
      </c>
      <c r="C1024">
        <v>-7</v>
      </c>
      <c r="D1024">
        <v>-6</v>
      </c>
      <c r="E1024">
        <v>-64</v>
      </c>
      <c r="F1024">
        <v>113</v>
      </c>
      <c r="G1024">
        <v>620</v>
      </c>
    </row>
    <row r="1025" spans="1:7" hidden="1" x14ac:dyDescent="0.25">
      <c r="A1025" t="s">
        <v>454</v>
      </c>
      <c r="B1025" t="s">
        <v>1251</v>
      </c>
      <c r="C1025">
        <v>1</v>
      </c>
      <c r="D1025">
        <v>-2040</v>
      </c>
      <c r="E1025">
        <v>-2161</v>
      </c>
      <c r="F1025">
        <v>4178</v>
      </c>
      <c r="G1025">
        <v>2922</v>
      </c>
    </row>
    <row r="1026" spans="1:7" hidden="1" x14ac:dyDescent="0.25">
      <c r="A1026" t="s">
        <v>455</v>
      </c>
      <c r="B1026" t="s">
        <v>1251</v>
      </c>
      <c r="C1026">
        <v>-11</v>
      </c>
      <c r="D1026">
        <v>4168</v>
      </c>
      <c r="E1026">
        <v>912</v>
      </c>
      <c r="F1026">
        <v>-5680</v>
      </c>
      <c r="G1026">
        <v>3934</v>
      </c>
    </row>
    <row r="1027" spans="1:7" hidden="1" x14ac:dyDescent="0.25">
      <c r="A1027" t="s">
        <v>456</v>
      </c>
      <c r="B1027" t="s">
        <v>1251</v>
      </c>
      <c r="C1027">
        <v>1</v>
      </c>
      <c r="D1027">
        <v>237</v>
      </c>
      <c r="E1027">
        <v>-1298</v>
      </c>
      <c r="F1027">
        <v>-267</v>
      </c>
      <c r="G1027">
        <v>-303</v>
      </c>
    </row>
    <row r="1028" spans="1:7" hidden="1" x14ac:dyDescent="0.25">
      <c r="A1028" t="s">
        <v>457</v>
      </c>
      <c r="B1028" t="s">
        <v>1251</v>
      </c>
      <c r="C1028">
        <v>-3</v>
      </c>
      <c r="D1028">
        <v>346</v>
      </c>
      <c r="E1028">
        <v>-2170</v>
      </c>
      <c r="F1028">
        <v>-1412</v>
      </c>
      <c r="G1028">
        <v>1081</v>
      </c>
    </row>
    <row r="1029" spans="1:7" hidden="1" x14ac:dyDescent="0.25">
      <c r="A1029" t="s">
        <v>458</v>
      </c>
      <c r="B1029" t="s">
        <v>1251</v>
      </c>
      <c r="C1029">
        <v>-22</v>
      </c>
      <c r="D1029">
        <v>-308</v>
      </c>
      <c r="E1029">
        <v>-7043</v>
      </c>
      <c r="F1029">
        <v>-5217</v>
      </c>
      <c r="G1029">
        <v>928</v>
      </c>
    </row>
    <row r="1030" spans="1:7" hidden="1" x14ac:dyDescent="0.25">
      <c r="A1030" t="s">
        <v>459</v>
      </c>
      <c r="B1030" t="s">
        <v>1251</v>
      </c>
      <c r="C1030">
        <v>-12</v>
      </c>
      <c r="D1030">
        <v>2109</v>
      </c>
      <c r="E1030">
        <v>3481</v>
      </c>
      <c r="F1030">
        <v>-1428</v>
      </c>
      <c r="G1030">
        <v>3421</v>
      </c>
    </row>
    <row r="1031" spans="1:7" hidden="1" x14ac:dyDescent="0.25">
      <c r="A1031" t="s">
        <v>460</v>
      </c>
      <c r="B1031" t="s">
        <v>1251</v>
      </c>
      <c r="C1031">
        <v>-67</v>
      </c>
      <c r="D1031">
        <v>-3747</v>
      </c>
      <c r="E1031">
        <v>-1204</v>
      </c>
      <c r="F1031">
        <v>4232</v>
      </c>
      <c r="G1031">
        <v>-1512</v>
      </c>
    </row>
    <row r="1032" spans="1:7" hidden="1" x14ac:dyDescent="0.25">
      <c r="A1032" t="s">
        <v>461</v>
      </c>
      <c r="B1032" t="s">
        <v>1251</v>
      </c>
      <c r="C1032">
        <v>-109</v>
      </c>
      <c r="D1032">
        <v>-5512</v>
      </c>
      <c r="E1032">
        <v>6836</v>
      </c>
      <c r="F1032">
        <v>-849</v>
      </c>
      <c r="G1032">
        <v>1594</v>
      </c>
    </row>
    <row r="1033" spans="1:7" hidden="1" x14ac:dyDescent="0.25">
      <c r="A1033" t="s">
        <v>462</v>
      </c>
      <c r="B1033" t="s">
        <v>1251</v>
      </c>
      <c r="C1033">
        <v>-848</v>
      </c>
      <c r="D1033">
        <v>-4598</v>
      </c>
      <c r="E1033">
        <v>2866</v>
      </c>
      <c r="F1033">
        <v>3758</v>
      </c>
      <c r="G1033">
        <v>-5925</v>
      </c>
    </row>
    <row r="1034" spans="1:7" hidden="1" x14ac:dyDescent="0.25">
      <c r="A1034" t="s">
        <v>463</v>
      </c>
      <c r="B1034" t="s">
        <v>1251</v>
      </c>
      <c r="C1034">
        <v>-32</v>
      </c>
      <c r="D1034">
        <v>-1947</v>
      </c>
      <c r="E1034">
        <v>5346</v>
      </c>
      <c r="F1034">
        <v>-308</v>
      </c>
      <c r="G1034">
        <v>2348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646E-A500-404A-BF7F-A34DBB0684CA}">
  <sheetPr codeName="Sheet6"/>
  <dimension ref="A1:W1047"/>
  <sheetViews>
    <sheetView workbookViewId="0">
      <selection activeCell="A970" sqref="A970"/>
    </sheetView>
  </sheetViews>
  <sheetFormatPr defaultRowHeight="13.8" x14ac:dyDescent="0.25"/>
  <cols>
    <col min="1" max="1" width="7.8984375" bestFit="1" customWidth="1"/>
    <col min="2" max="2" width="7.796875" bestFit="1" customWidth="1"/>
    <col min="3" max="3" width="10.19921875" bestFit="1" customWidth="1"/>
    <col min="4" max="4" width="21.296875" bestFit="1" customWidth="1"/>
    <col min="5" max="5" width="23.796875" bestFit="1" customWidth="1"/>
    <col min="6" max="6" width="17.296875" bestFit="1" customWidth="1"/>
    <col min="7" max="7" width="12.5" bestFit="1" customWidth="1"/>
    <col min="8" max="8" width="19.09765625" bestFit="1" customWidth="1"/>
    <col min="9" max="9" width="16" bestFit="1" customWidth="1"/>
    <col min="10" max="10" width="26.796875" bestFit="1" customWidth="1"/>
    <col min="11" max="11" width="29.296875" bestFit="1" customWidth="1"/>
    <col min="12" max="12" width="17.3984375" bestFit="1" customWidth="1"/>
    <col min="13" max="13" width="13.69921875" bestFit="1" customWidth="1"/>
    <col min="14" max="14" width="14.59765625" bestFit="1" customWidth="1"/>
    <col min="15" max="15" width="20.296875" bestFit="1" customWidth="1"/>
    <col min="16" max="16" width="31" bestFit="1" customWidth="1"/>
    <col min="17" max="17" width="33.5" bestFit="1" customWidth="1"/>
    <col min="18" max="18" width="13" bestFit="1" customWidth="1"/>
    <col min="19" max="19" width="14.09765625" bestFit="1" customWidth="1"/>
    <col min="20" max="20" width="12.19921875" bestFit="1" customWidth="1"/>
    <col min="21" max="21" width="18.8984375" bestFit="1" customWidth="1"/>
    <col min="22" max="22" width="17.796875" bestFit="1" customWidth="1"/>
    <col min="23" max="23" width="8.296875" bestFit="1" customWidth="1"/>
  </cols>
  <sheetData>
    <row r="1" spans="1:23" x14ac:dyDescent="0.25">
      <c r="A1" t="s">
        <v>414</v>
      </c>
      <c r="B1" t="s">
        <v>0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</row>
    <row r="2" spans="1:23" hidden="1" x14ac:dyDescent="0.25">
      <c r="A2" t="s">
        <v>454</v>
      </c>
      <c r="B2" t="s">
        <v>22</v>
      </c>
      <c r="C2">
        <v>2047</v>
      </c>
      <c r="D2">
        <v>0.51500000000000001</v>
      </c>
      <c r="E2">
        <v>5.5E-2</v>
      </c>
      <c r="F2">
        <v>-926</v>
      </c>
      <c r="G2">
        <v>1121</v>
      </c>
      <c r="H2">
        <v>-114</v>
      </c>
      <c r="I2">
        <v>1006</v>
      </c>
      <c r="J2">
        <v>0.61099999999999999</v>
      </c>
      <c r="K2">
        <v>-0.16700000000000001</v>
      </c>
      <c r="L2">
        <v>-393</v>
      </c>
      <c r="M2">
        <v>644</v>
      </c>
      <c r="N2">
        <v>514</v>
      </c>
      <c r="O2">
        <v>516</v>
      </c>
      <c r="P2">
        <v>1.2010000000000001</v>
      </c>
      <c r="Q2">
        <v>-0.27500000000000002</v>
      </c>
      <c r="W2" t="s">
        <v>494</v>
      </c>
    </row>
    <row r="3" spans="1:23" hidden="1" x14ac:dyDescent="0.25">
      <c r="A3" t="s">
        <v>455</v>
      </c>
      <c r="B3" t="s">
        <v>22</v>
      </c>
      <c r="C3">
        <v>1941</v>
      </c>
      <c r="D3">
        <v>0.44</v>
      </c>
      <c r="E3">
        <v>0.156</v>
      </c>
      <c r="F3">
        <v>-653</v>
      </c>
      <c r="G3">
        <v>1289</v>
      </c>
      <c r="H3">
        <v>-81</v>
      </c>
      <c r="I3">
        <v>1208</v>
      </c>
      <c r="J3">
        <v>0.67500000000000004</v>
      </c>
      <c r="K3">
        <v>7.0999999999999994E-2</v>
      </c>
      <c r="L3">
        <v>-357</v>
      </c>
      <c r="M3">
        <v>880</v>
      </c>
      <c r="N3">
        <v>710</v>
      </c>
      <c r="O3">
        <v>711</v>
      </c>
      <c r="P3">
        <v>1.1140000000000001</v>
      </c>
      <c r="Q3">
        <v>0.26300000000000001</v>
      </c>
      <c r="W3" t="s">
        <v>495</v>
      </c>
    </row>
    <row r="4" spans="1:23" hidden="1" x14ac:dyDescent="0.25">
      <c r="A4" t="s">
        <v>456</v>
      </c>
      <c r="B4" t="s">
        <v>22</v>
      </c>
      <c r="C4">
        <v>1680</v>
      </c>
      <c r="D4">
        <v>3.1E-2</v>
      </c>
      <c r="E4">
        <v>0.128</v>
      </c>
      <c r="F4">
        <v>-463</v>
      </c>
      <c r="G4">
        <v>1217</v>
      </c>
      <c r="H4">
        <v>-90</v>
      </c>
      <c r="I4">
        <v>1128</v>
      </c>
      <c r="J4">
        <v>0.30399999999999999</v>
      </c>
      <c r="K4">
        <v>0.106</v>
      </c>
      <c r="L4">
        <v>-428</v>
      </c>
      <c r="M4">
        <v>707</v>
      </c>
      <c r="N4">
        <v>567</v>
      </c>
      <c r="O4">
        <v>563</v>
      </c>
      <c r="P4">
        <v>0.64100000000000001</v>
      </c>
      <c r="Q4">
        <v>0.11899999999999999</v>
      </c>
      <c r="W4" t="s">
        <v>496</v>
      </c>
    </row>
    <row r="5" spans="1:23" hidden="1" x14ac:dyDescent="0.25">
      <c r="A5" t="s">
        <v>457</v>
      </c>
      <c r="B5" t="s">
        <v>22</v>
      </c>
      <c r="C5">
        <v>1489</v>
      </c>
      <c r="D5">
        <v>-0.25800000000000001</v>
      </c>
      <c r="E5">
        <v>0.10199999999999999</v>
      </c>
      <c r="F5">
        <v>-393</v>
      </c>
      <c r="G5">
        <v>1097</v>
      </c>
      <c r="H5">
        <v>-77</v>
      </c>
      <c r="I5">
        <v>1020</v>
      </c>
      <c r="J5">
        <v>-9.2999999999999999E-2</v>
      </c>
      <c r="K5">
        <v>0.63200000000000001</v>
      </c>
      <c r="L5">
        <v>-392</v>
      </c>
      <c r="M5">
        <v>618</v>
      </c>
      <c r="N5">
        <v>503</v>
      </c>
      <c r="O5">
        <v>503</v>
      </c>
      <c r="P5">
        <v>-0.28799999999999998</v>
      </c>
      <c r="Q5">
        <v>1.1479999999999999</v>
      </c>
      <c r="W5" t="s">
        <v>497</v>
      </c>
    </row>
    <row r="6" spans="1:23" hidden="1" x14ac:dyDescent="0.25">
      <c r="A6" t="s">
        <v>458</v>
      </c>
      <c r="B6" t="s">
        <v>22</v>
      </c>
      <c r="C6">
        <v>1351</v>
      </c>
      <c r="D6">
        <v>-0.442</v>
      </c>
      <c r="E6">
        <v>2E-3</v>
      </c>
      <c r="F6">
        <v>-641</v>
      </c>
      <c r="G6">
        <v>710</v>
      </c>
      <c r="H6">
        <v>-86</v>
      </c>
      <c r="I6">
        <v>625</v>
      </c>
      <c r="J6">
        <v>-0.51</v>
      </c>
      <c r="K6">
        <v>-0.13300000000000001</v>
      </c>
      <c r="L6">
        <v>-251</v>
      </c>
      <c r="M6">
        <v>289</v>
      </c>
      <c r="N6">
        <v>234</v>
      </c>
      <c r="O6">
        <v>234</v>
      </c>
      <c r="P6">
        <v>-0.76500000000000001</v>
      </c>
      <c r="Q6">
        <v>-0.30399999999999999</v>
      </c>
      <c r="W6" t="s">
        <v>498</v>
      </c>
    </row>
    <row r="7" spans="1:23" hidden="1" x14ac:dyDescent="0.25">
      <c r="A7" t="s">
        <v>459</v>
      </c>
      <c r="B7" t="s">
        <v>22</v>
      </c>
      <c r="C7">
        <v>1348</v>
      </c>
      <c r="D7">
        <v>-0.22900000000000001</v>
      </c>
      <c r="E7">
        <v>-0.17299999999999999</v>
      </c>
      <c r="F7">
        <v>-553</v>
      </c>
      <c r="G7">
        <v>795</v>
      </c>
      <c r="H7">
        <v>-75</v>
      </c>
      <c r="I7">
        <v>721</v>
      </c>
      <c r="J7">
        <v>-0.30399999999999999</v>
      </c>
      <c r="K7">
        <v>-0.16600000000000001</v>
      </c>
      <c r="L7">
        <v>-237</v>
      </c>
      <c r="M7">
        <v>415</v>
      </c>
      <c r="N7">
        <v>336</v>
      </c>
      <c r="O7">
        <v>336</v>
      </c>
      <c r="P7">
        <v>-0.50700000000000001</v>
      </c>
      <c r="Q7">
        <v>-1.9E-2</v>
      </c>
      <c r="W7" t="s">
        <v>499</v>
      </c>
    </row>
    <row r="8" spans="1:23" hidden="1" x14ac:dyDescent="0.25">
      <c r="A8" t="s">
        <v>460</v>
      </c>
      <c r="B8" t="s">
        <v>22</v>
      </c>
      <c r="C8">
        <v>1629</v>
      </c>
      <c r="D8">
        <v>-7.8E-2</v>
      </c>
      <c r="E8">
        <v>-0.189</v>
      </c>
      <c r="F8">
        <v>-695</v>
      </c>
      <c r="G8">
        <v>934</v>
      </c>
      <c r="H8">
        <v>-69</v>
      </c>
      <c r="I8">
        <v>865</v>
      </c>
      <c r="J8">
        <v>-9.2999999999999999E-2</v>
      </c>
      <c r="K8">
        <v>-0.23100000000000001</v>
      </c>
      <c r="L8">
        <v>-279</v>
      </c>
      <c r="M8">
        <v>523</v>
      </c>
      <c r="N8">
        <v>421</v>
      </c>
      <c r="O8">
        <v>343</v>
      </c>
      <c r="P8">
        <v>-0.42</v>
      </c>
      <c r="Q8">
        <v>-0.51400000000000001</v>
      </c>
      <c r="W8" t="s">
        <v>500</v>
      </c>
    </row>
    <row r="9" spans="1:23" hidden="1" x14ac:dyDescent="0.25">
      <c r="A9" t="s">
        <v>461</v>
      </c>
      <c r="B9" t="s">
        <v>22</v>
      </c>
      <c r="C9">
        <v>2008</v>
      </c>
      <c r="D9">
        <v>0.33300000000000002</v>
      </c>
      <c r="E9">
        <v>-0.17199999999999999</v>
      </c>
      <c r="F9">
        <v>-816</v>
      </c>
      <c r="G9">
        <v>1191</v>
      </c>
      <c r="H9">
        <v>-67</v>
      </c>
      <c r="I9">
        <v>1124</v>
      </c>
      <c r="J9">
        <v>0.47899999999999998</v>
      </c>
      <c r="K9">
        <v>-0.11799999999999999</v>
      </c>
      <c r="L9">
        <v>-264</v>
      </c>
      <c r="M9">
        <v>883</v>
      </c>
      <c r="N9">
        <v>706</v>
      </c>
      <c r="O9">
        <v>707</v>
      </c>
      <c r="P9">
        <v>0.66600000000000004</v>
      </c>
      <c r="Q9">
        <v>-0.29199999999999998</v>
      </c>
      <c r="W9" t="s">
        <v>501</v>
      </c>
    </row>
    <row r="10" spans="1:23" hidden="1" x14ac:dyDescent="0.25">
      <c r="A10" t="s">
        <v>462</v>
      </c>
      <c r="B10" t="s">
        <v>22</v>
      </c>
      <c r="C10">
        <v>2423</v>
      </c>
      <c r="D10">
        <v>1.0629999999999999</v>
      </c>
      <c r="E10">
        <v>0.38600000000000001</v>
      </c>
      <c r="F10">
        <v>-1070</v>
      </c>
      <c r="G10">
        <v>1353</v>
      </c>
      <c r="H10">
        <v>-79</v>
      </c>
      <c r="I10">
        <v>1275</v>
      </c>
      <c r="J10">
        <v>0.95</v>
      </c>
      <c r="K10">
        <v>0.23100000000000001</v>
      </c>
      <c r="L10">
        <v>-289</v>
      </c>
      <c r="M10">
        <v>1253</v>
      </c>
      <c r="N10">
        <v>998</v>
      </c>
      <c r="O10">
        <v>998</v>
      </c>
      <c r="P10">
        <v>1.619</v>
      </c>
      <c r="Q10">
        <v>0.46</v>
      </c>
      <c r="W10" t="s">
        <v>502</v>
      </c>
    </row>
    <row r="11" spans="1:23" hidden="1" x14ac:dyDescent="0.25">
      <c r="A11" t="s">
        <v>463</v>
      </c>
      <c r="B11" t="s">
        <v>22</v>
      </c>
      <c r="C11">
        <v>1748</v>
      </c>
      <c r="D11">
        <v>0.90100000000000002</v>
      </c>
      <c r="E11">
        <v>-0.01</v>
      </c>
      <c r="F11">
        <v>-643</v>
      </c>
      <c r="G11">
        <v>1105</v>
      </c>
      <c r="H11">
        <v>-69</v>
      </c>
      <c r="I11">
        <v>1035</v>
      </c>
      <c r="J11">
        <v>0.89200000000000002</v>
      </c>
      <c r="K11">
        <v>8.5999999999999993E-2</v>
      </c>
      <c r="L11">
        <v>-289</v>
      </c>
      <c r="M11">
        <v>848</v>
      </c>
      <c r="N11">
        <v>683</v>
      </c>
      <c r="O11">
        <v>683</v>
      </c>
      <c r="P11">
        <v>0.98499999999999999</v>
      </c>
      <c r="Q11">
        <v>0.155</v>
      </c>
      <c r="W11" t="s">
        <v>503</v>
      </c>
    </row>
    <row r="12" spans="1:23" hidden="1" x14ac:dyDescent="0.25">
      <c r="A12" t="s">
        <v>454</v>
      </c>
      <c r="B12" t="s">
        <v>31</v>
      </c>
      <c r="C12">
        <v>5060</v>
      </c>
      <c r="D12">
        <v>4.7569999999999997</v>
      </c>
      <c r="E12">
        <v>3.488</v>
      </c>
      <c r="F12">
        <v>-2469</v>
      </c>
      <c r="G12">
        <v>2590</v>
      </c>
      <c r="H12">
        <v>-514</v>
      </c>
      <c r="I12">
        <v>2077</v>
      </c>
      <c r="K12">
        <v>4.117</v>
      </c>
      <c r="L12">
        <v>-296</v>
      </c>
      <c r="M12">
        <v>2362</v>
      </c>
      <c r="N12">
        <v>2050</v>
      </c>
      <c r="O12">
        <v>2051</v>
      </c>
      <c r="P12">
        <v>35.423999999999999</v>
      </c>
      <c r="Q12">
        <v>8.4350000000000005</v>
      </c>
      <c r="W12" t="s">
        <v>504</v>
      </c>
    </row>
    <row r="13" spans="1:23" hidden="1" x14ac:dyDescent="0.25">
      <c r="A13" t="s">
        <v>455</v>
      </c>
      <c r="B13" t="s">
        <v>31</v>
      </c>
      <c r="C13">
        <v>1127</v>
      </c>
      <c r="D13">
        <v>-0.502</v>
      </c>
      <c r="E13">
        <v>3.1E-2</v>
      </c>
      <c r="F13">
        <v>-399</v>
      </c>
      <c r="G13">
        <v>728</v>
      </c>
      <c r="H13">
        <v>-323</v>
      </c>
      <c r="I13">
        <v>406</v>
      </c>
      <c r="J13">
        <v>3.5000000000000003E-2</v>
      </c>
      <c r="K13">
        <v>0.873</v>
      </c>
      <c r="L13">
        <v>-149</v>
      </c>
      <c r="M13">
        <v>269</v>
      </c>
      <c r="N13">
        <v>216</v>
      </c>
      <c r="O13">
        <v>217</v>
      </c>
      <c r="P13">
        <v>6.9000000000000006E-2</v>
      </c>
      <c r="Q13">
        <v>1.669</v>
      </c>
      <c r="W13" t="s">
        <v>505</v>
      </c>
    </row>
    <row r="14" spans="1:23" hidden="1" x14ac:dyDescent="0.25">
      <c r="A14" t="s">
        <v>456</v>
      </c>
      <c r="B14" t="s">
        <v>31</v>
      </c>
      <c r="C14">
        <v>1094</v>
      </c>
      <c r="D14">
        <v>-0.432</v>
      </c>
      <c r="E14">
        <v>0.38200000000000001</v>
      </c>
      <c r="F14">
        <v>-502</v>
      </c>
      <c r="G14">
        <v>592</v>
      </c>
      <c r="H14">
        <v>-375</v>
      </c>
      <c r="I14">
        <v>217</v>
      </c>
      <c r="J14">
        <v>-0.71599999999999997</v>
      </c>
      <c r="K14">
        <v>0.311</v>
      </c>
      <c r="L14">
        <v>-269</v>
      </c>
      <c r="M14">
        <v>21</v>
      </c>
      <c r="N14">
        <v>-26</v>
      </c>
      <c r="O14">
        <v>81</v>
      </c>
      <c r="P14">
        <v>-0.91100000000000003</v>
      </c>
      <c r="Q14">
        <v>-0.11</v>
      </c>
      <c r="W14" t="s">
        <v>506</v>
      </c>
    </row>
    <row r="15" spans="1:23" hidden="1" x14ac:dyDescent="0.25">
      <c r="A15" t="s">
        <v>457</v>
      </c>
      <c r="B15" t="s">
        <v>31</v>
      </c>
      <c r="C15">
        <v>791</v>
      </c>
      <c r="D15">
        <v>-0.44800000000000001</v>
      </c>
      <c r="E15">
        <v>-9.9000000000000005E-2</v>
      </c>
      <c r="F15">
        <v>-385</v>
      </c>
      <c r="G15">
        <v>406</v>
      </c>
      <c r="H15">
        <v>-241</v>
      </c>
      <c r="I15">
        <v>165</v>
      </c>
      <c r="J15">
        <v>-0.69699999999999995</v>
      </c>
      <c r="L15">
        <v>-191</v>
      </c>
      <c r="M15">
        <v>79</v>
      </c>
      <c r="N15">
        <v>74</v>
      </c>
      <c r="O15">
        <v>92</v>
      </c>
      <c r="P15">
        <v>-0.78400000000000003</v>
      </c>
      <c r="Q15">
        <v>0.625</v>
      </c>
      <c r="W15" t="s">
        <v>507</v>
      </c>
    </row>
    <row r="16" spans="1:23" hidden="1" x14ac:dyDescent="0.25">
      <c r="A16" t="s">
        <v>458</v>
      </c>
      <c r="B16" t="s">
        <v>31</v>
      </c>
      <c r="C16">
        <v>879</v>
      </c>
      <c r="D16">
        <v>-0.71799999999999997</v>
      </c>
      <c r="E16">
        <v>-0.61199999999999999</v>
      </c>
      <c r="F16">
        <v>-574</v>
      </c>
      <c r="G16">
        <v>305</v>
      </c>
      <c r="H16">
        <v>-544</v>
      </c>
      <c r="I16">
        <v>-239</v>
      </c>
      <c r="L16">
        <v>-253</v>
      </c>
      <c r="M16">
        <v>21</v>
      </c>
      <c r="N16">
        <v>7</v>
      </c>
      <c r="O16">
        <v>56</v>
      </c>
      <c r="P16">
        <v>-0.80200000000000005</v>
      </c>
      <c r="Q16">
        <v>-0.72299999999999998</v>
      </c>
      <c r="W16" t="s">
        <v>508</v>
      </c>
    </row>
    <row r="17" spans="1:23" hidden="1" x14ac:dyDescent="0.25">
      <c r="A17" t="s">
        <v>459</v>
      </c>
      <c r="B17" t="s">
        <v>31</v>
      </c>
      <c r="C17">
        <v>2263</v>
      </c>
      <c r="D17">
        <v>1.9730000000000001</v>
      </c>
      <c r="E17">
        <v>0.17599999999999999</v>
      </c>
      <c r="F17">
        <v>-1589</v>
      </c>
      <c r="G17">
        <v>675</v>
      </c>
      <c r="H17">
        <v>-283</v>
      </c>
      <c r="I17">
        <v>392</v>
      </c>
      <c r="J17">
        <v>1.145</v>
      </c>
      <c r="K17">
        <v>-0.48599999999999999</v>
      </c>
      <c r="L17">
        <v>-140</v>
      </c>
      <c r="M17">
        <v>311</v>
      </c>
      <c r="N17">
        <v>259</v>
      </c>
      <c r="O17">
        <v>203</v>
      </c>
      <c r="P17">
        <v>3.1850000000000001</v>
      </c>
      <c r="Q17">
        <v>-0.77900000000000003</v>
      </c>
      <c r="W17" t="s">
        <v>505</v>
      </c>
    </row>
    <row r="18" spans="1:23" hidden="1" x14ac:dyDescent="0.25">
      <c r="A18" t="s">
        <v>460</v>
      </c>
      <c r="B18" t="s">
        <v>31</v>
      </c>
      <c r="C18">
        <v>1925</v>
      </c>
      <c r="D18">
        <v>0.13700000000000001</v>
      </c>
      <c r="E18">
        <v>0.34300000000000003</v>
      </c>
      <c r="F18">
        <v>-970</v>
      </c>
      <c r="G18">
        <v>955</v>
      </c>
      <c r="H18">
        <v>-192</v>
      </c>
      <c r="I18">
        <v>764</v>
      </c>
      <c r="J18">
        <v>0.624</v>
      </c>
      <c r="K18">
        <v>0.4</v>
      </c>
      <c r="L18">
        <v>-221</v>
      </c>
      <c r="M18">
        <v>1079</v>
      </c>
      <c r="N18">
        <v>979</v>
      </c>
      <c r="O18">
        <v>919</v>
      </c>
      <c r="P18">
        <v>0.90300000000000002</v>
      </c>
      <c r="Q18">
        <v>1.1639999999999999</v>
      </c>
      <c r="W18" t="s">
        <v>509</v>
      </c>
    </row>
    <row r="19" spans="1:23" hidden="1" x14ac:dyDescent="0.25">
      <c r="A19" t="s">
        <v>461</v>
      </c>
      <c r="B19" t="s">
        <v>31</v>
      </c>
      <c r="C19">
        <v>1433</v>
      </c>
      <c r="D19">
        <v>2.5000000000000001E-2</v>
      </c>
      <c r="E19">
        <v>-0.53900000000000003</v>
      </c>
      <c r="F19">
        <v>-613</v>
      </c>
      <c r="G19">
        <v>821</v>
      </c>
      <c r="H19">
        <v>-275</v>
      </c>
      <c r="I19">
        <v>545</v>
      </c>
      <c r="J19">
        <v>0.53100000000000003</v>
      </c>
      <c r="K19">
        <v>-0.47</v>
      </c>
      <c r="L19">
        <v>-266</v>
      </c>
      <c r="M19">
        <v>468</v>
      </c>
      <c r="N19">
        <v>391</v>
      </c>
      <c r="O19">
        <v>425</v>
      </c>
      <c r="P19">
        <v>-7.0000000000000007E-2</v>
      </c>
      <c r="Q19">
        <v>0.49099999999999999</v>
      </c>
      <c r="W19" t="s">
        <v>510</v>
      </c>
    </row>
    <row r="20" spans="1:23" hidden="1" x14ac:dyDescent="0.25">
      <c r="A20" t="s">
        <v>462</v>
      </c>
      <c r="B20" t="s">
        <v>31</v>
      </c>
      <c r="C20">
        <v>3111</v>
      </c>
      <c r="D20">
        <v>0.23799999999999999</v>
      </c>
      <c r="E20">
        <v>3.0870000000000002</v>
      </c>
      <c r="F20">
        <v>-1632</v>
      </c>
      <c r="G20">
        <v>1479</v>
      </c>
      <c r="H20">
        <v>-451</v>
      </c>
      <c r="I20">
        <v>1028</v>
      </c>
      <c r="J20">
        <v>0.54</v>
      </c>
      <c r="K20">
        <v>4.6260000000000003</v>
      </c>
      <c r="L20">
        <v>-347</v>
      </c>
      <c r="M20">
        <v>473</v>
      </c>
      <c r="N20">
        <v>331</v>
      </c>
      <c r="O20">
        <v>285</v>
      </c>
      <c r="P20">
        <v>-0.63200000000000001</v>
      </c>
      <c r="Q20">
        <v>4.8609999999999998</v>
      </c>
      <c r="W20" t="s">
        <v>511</v>
      </c>
    </row>
    <row r="21" spans="1:23" hidden="1" x14ac:dyDescent="0.25">
      <c r="A21" t="s">
        <v>463</v>
      </c>
      <c r="B21" t="s">
        <v>31</v>
      </c>
      <c r="C21">
        <v>761</v>
      </c>
      <c r="D21">
        <v>-0.51</v>
      </c>
      <c r="E21">
        <v>-0.55000000000000004</v>
      </c>
      <c r="F21">
        <v>-343</v>
      </c>
      <c r="G21">
        <v>418</v>
      </c>
      <c r="H21">
        <v>-235</v>
      </c>
      <c r="I21">
        <v>183</v>
      </c>
      <c r="J21">
        <v>-0.624</v>
      </c>
      <c r="K21">
        <v>-0.61099999999999999</v>
      </c>
      <c r="L21">
        <v>-162</v>
      </c>
      <c r="M21">
        <v>52</v>
      </c>
      <c r="N21">
        <v>50</v>
      </c>
      <c r="O21">
        <v>49</v>
      </c>
      <c r="P21">
        <v>-0.91700000000000004</v>
      </c>
      <c r="Q21">
        <v>-0.89900000000000002</v>
      </c>
      <c r="W21" t="s">
        <v>512</v>
      </c>
    </row>
    <row r="22" spans="1:23" hidden="1" x14ac:dyDescent="0.25">
      <c r="A22" t="s">
        <v>454</v>
      </c>
      <c r="B22" t="s">
        <v>39</v>
      </c>
      <c r="C22">
        <v>8698</v>
      </c>
      <c r="D22">
        <v>-0.72099999999999997</v>
      </c>
      <c r="E22">
        <v>-0.73399999999999999</v>
      </c>
      <c r="F22">
        <v>-7815</v>
      </c>
      <c r="G22">
        <v>882</v>
      </c>
      <c r="H22">
        <v>-2899</v>
      </c>
      <c r="I22">
        <v>-2017</v>
      </c>
      <c r="L22">
        <v>-1014</v>
      </c>
      <c r="M22">
        <v>1323</v>
      </c>
      <c r="N22">
        <v>891</v>
      </c>
      <c r="O22">
        <v>826</v>
      </c>
      <c r="P22">
        <v>-0.90800000000000003</v>
      </c>
      <c r="Q22">
        <v>-0.92300000000000004</v>
      </c>
      <c r="W22" t="s">
        <v>513</v>
      </c>
    </row>
    <row r="23" spans="1:23" hidden="1" x14ac:dyDescent="0.25">
      <c r="A23" t="s">
        <v>455</v>
      </c>
      <c r="B23" t="s">
        <v>39</v>
      </c>
      <c r="C23">
        <v>32724</v>
      </c>
      <c r="D23">
        <v>0.83799999999999997</v>
      </c>
      <c r="E23">
        <v>3.0000000000000001E-3</v>
      </c>
      <c r="F23">
        <v>-17767</v>
      </c>
      <c r="G23">
        <v>14957</v>
      </c>
      <c r="H23">
        <v>-1318</v>
      </c>
      <c r="I23">
        <v>13638</v>
      </c>
      <c r="J23">
        <v>0.70299999999999996</v>
      </c>
      <c r="K23">
        <v>0.215</v>
      </c>
      <c r="L23">
        <v>-716</v>
      </c>
      <c r="M23">
        <v>14206</v>
      </c>
      <c r="N23">
        <v>10724</v>
      </c>
      <c r="O23">
        <v>10695</v>
      </c>
      <c r="P23">
        <v>-0.26200000000000001</v>
      </c>
      <c r="Q23">
        <v>0.104</v>
      </c>
      <c r="W23" t="s">
        <v>514</v>
      </c>
    </row>
    <row r="24" spans="1:23" hidden="1" x14ac:dyDescent="0.25">
      <c r="A24" t="s">
        <v>456</v>
      </c>
      <c r="B24" t="s">
        <v>39</v>
      </c>
      <c r="C24">
        <v>32614</v>
      </c>
      <c r="D24">
        <v>6.2949999999999999</v>
      </c>
      <c r="E24">
        <v>0.113</v>
      </c>
      <c r="F24">
        <v>-19506</v>
      </c>
      <c r="G24">
        <v>13108</v>
      </c>
      <c r="H24">
        <v>-1881</v>
      </c>
      <c r="I24">
        <v>11227</v>
      </c>
      <c r="J24">
        <v>8.0670000000000002</v>
      </c>
      <c r="K24">
        <v>1.208</v>
      </c>
      <c r="L24">
        <v>-679</v>
      </c>
      <c r="M24">
        <v>12640</v>
      </c>
      <c r="N24">
        <v>9749</v>
      </c>
      <c r="O24">
        <v>9688</v>
      </c>
      <c r="P24">
        <v>13.536</v>
      </c>
      <c r="Q24">
        <v>-0.187</v>
      </c>
      <c r="W24" t="s">
        <v>515</v>
      </c>
    </row>
    <row r="25" spans="1:23" hidden="1" x14ac:dyDescent="0.25">
      <c r="A25" t="s">
        <v>457</v>
      </c>
      <c r="B25" t="s">
        <v>39</v>
      </c>
      <c r="C25">
        <v>29299</v>
      </c>
      <c r="D25">
        <v>2.2829999999999999</v>
      </c>
      <c r="E25">
        <v>-6.0999999999999999E-2</v>
      </c>
      <c r="F25">
        <v>-22655</v>
      </c>
      <c r="G25">
        <v>6643</v>
      </c>
      <c r="H25">
        <v>-1558</v>
      </c>
      <c r="I25">
        <v>5085</v>
      </c>
      <c r="J25">
        <v>1.0649999999999999</v>
      </c>
      <c r="K25">
        <v>-0.62</v>
      </c>
      <c r="L25">
        <v>-683</v>
      </c>
      <c r="M25">
        <v>15074</v>
      </c>
      <c r="N25">
        <v>11923</v>
      </c>
      <c r="O25">
        <v>11917</v>
      </c>
      <c r="P25">
        <v>1.625</v>
      </c>
      <c r="Q25">
        <v>0.33500000000000002</v>
      </c>
      <c r="W25" t="s">
        <v>516</v>
      </c>
    </row>
    <row r="26" spans="1:23" hidden="1" x14ac:dyDescent="0.25">
      <c r="A26" t="s">
        <v>458</v>
      </c>
      <c r="B26" t="s">
        <v>39</v>
      </c>
      <c r="C26">
        <v>31193</v>
      </c>
      <c r="D26">
        <v>0.33200000000000002</v>
      </c>
      <c r="E26">
        <v>0.752</v>
      </c>
      <c r="F26">
        <v>-16109</v>
      </c>
      <c r="G26">
        <v>15085</v>
      </c>
      <c r="H26">
        <v>-1720</v>
      </c>
      <c r="I26">
        <v>13365</v>
      </c>
      <c r="J26">
        <v>0.19900000000000001</v>
      </c>
      <c r="K26">
        <v>0.66900000000000004</v>
      </c>
      <c r="L26">
        <v>-442</v>
      </c>
      <c r="M26">
        <v>12467</v>
      </c>
      <c r="N26">
        <v>8952</v>
      </c>
      <c r="O26">
        <v>8928</v>
      </c>
      <c r="P26">
        <v>-0.252</v>
      </c>
      <c r="Q26">
        <v>-0.38400000000000001</v>
      </c>
      <c r="W26" t="s">
        <v>517</v>
      </c>
    </row>
    <row r="27" spans="1:23" hidden="1" x14ac:dyDescent="0.25">
      <c r="A27" t="s">
        <v>459</v>
      </c>
      <c r="B27" t="s">
        <v>39</v>
      </c>
      <c r="C27">
        <v>17805</v>
      </c>
      <c r="D27">
        <v>-0.13900000000000001</v>
      </c>
      <c r="E27">
        <v>2.9830000000000001</v>
      </c>
      <c r="F27">
        <v>-8509</v>
      </c>
      <c r="G27">
        <v>9296</v>
      </c>
      <c r="H27">
        <v>-1289</v>
      </c>
      <c r="I27">
        <v>8007</v>
      </c>
      <c r="J27">
        <v>-0.38400000000000001</v>
      </c>
      <c r="K27">
        <v>5.4660000000000002</v>
      </c>
      <c r="L27">
        <v>-725</v>
      </c>
      <c r="M27">
        <v>18949</v>
      </c>
      <c r="N27">
        <v>14575</v>
      </c>
      <c r="O27">
        <v>14494</v>
      </c>
      <c r="P27">
        <v>0.29799999999999999</v>
      </c>
      <c r="Q27">
        <v>20.747</v>
      </c>
      <c r="W27" t="s">
        <v>518</v>
      </c>
    </row>
    <row r="28" spans="1:23" hidden="1" x14ac:dyDescent="0.25">
      <c r="A28" t="s">
        <v>460</v>
      </c>
      <c r="B28" t="s">
        <v>39</v>
      </c>
      <c r="C28">
        <v>4470</v>
      </c>
      <c r="D28">
        <v>-0.84</v>
      </c>
      <c r="E28">
        <v>-0.499</v>
      </c>
      <c r="F28">
        <v>-2450</v>
      </c>
      <c r="G28">
        <v>2021</v>
      </c>
      <c r="H28">
        <v>-782</v>
      </c>
      <c r="I28">
        <v>1238</v>
      </c>
      <c r="J28">
        <v>-0.90900000000000003</v>
      </c>
      <c r="K28">
        <v>-0.497</v>
      </c>
      <c r="L28">
        <v>-576</v>
      </c>
      <c r="M28">
        <v>1359</v>
      </c>
      <c r="N28">
        <v>748</v>
      </c>
      <c r="O28">
        <v>666</v>
      </c>
      <c r="P28">
        <v>-0.93700000000000006</v>
      </c>
      <c r="Q28">
        <v>-0.85299999999999998</v>
      </c>
      <c r="W28" t="s">
        <v>519</v>
      </c>
    </row>
    <row r="29" spans="1:23" hidden="1" x14ac:dyDescent="0.25">
      <c r="A29" t="s">
        <v>461</v>
      </c>
      <c r="B29" t="s">
        <v>39</v>
      </c>
      <c r="C29">
        <v>8923</v>
      </c>
      <c r="D29">
        <v>-0.313</v>
      </c>
      <c r="E29">
        <v>-0.61899999999999999</v>
      </c>
      <c r="F29">
        <v>-5058</v>
      </c>
      <c r="G29">
        <v>3866</v>
      </c>
      <c r="H29">
        <v>-1404</v>
      </c>
      <c r="I29">
        <v>2462</v>
      </c>
      <c r="J29">
        <v>-0.51600000000000001</v>
      </c>
      <c r="K29">
        <v>-0.77900000000000003</v>
      </c>
      <c r="L29">
        <v>-476</v>
      </c>
      <c r="M29">
        <v>5886</v>
      </c>
      <c r="N29">
        <v>4725</v>
      </c>
      <c r="O29">
        <v>4540</v>
      </c>
      <c r="P29">
        <v>-0.159</v>
      </c>
      <c r="Q29">
        <v>-0.62</v>
      </c>
      <c r="W29" t="s">
        <v>520</v>
      </c>
    </row>
    <row r="30" spans="1:23" hidden="1" x14ac:dyDescent="0.25">
      <c r="A30" t="s">
        <v>462</v>
      </c>
      <c r="B30" t="s">
        <v>39</v>
      </c>
      <c r="C30">
        <v>23413</v>
      </c>
      <c r="D30">
        <v>8.7999999999999995E-2</v>
      </c>
      <c r="E30">
        <v>0.13200000000000001</v>
      </c>
      <c r="F30">
        <v>-9314</v>
      </c>
      <c r="G30">
        <v>14099</v>
      </c>
      <c r="H30">
        <v>-2952</v>
      </c>
      <c r="I30">
        <v>11146</v>
      </c>
      <c r="J30">
        <v>0.96199999999999997</v>
      </c>
      <c r="K30">
        <v>-0.14199999999999999</v>
      </c>
      <c r="L30">
        <v>-624</v>
      </c>
      <c r="M30">
        <v>14126</v>
      </c>
      <c r="N30">
        <v>11986</v>
      </c>
      <c r="O30">
        <v>11932</v>
      </c>
      <c r="P30">
        <v>3.6999999999999998E-2</v>
      </c>
      <c r="Q30">
        <v>6.9000000000000006E-2</v>
      </c>
      <c r="W30" t="s">
        <v>521</v>
      </c>
    </row>
    <row r="31" spans="1:23" hidden="1" x14ac:dyDescent="0.25">
      <c r="A31" t="s">
        <v>463</v>
      </c>
      <c r="B31" t="s">
        <v>39</v>
      </c>
      <c r="C31">
        <v>20679</v>
      </c>
      <c r="D31">
        <v>-0.219</v>
      </c>
      <c r="E31">
        <v>-0.26200000000000001</v>
      </c>
      <c r="F31">
        <v>-7032</v>
      </c>
      <c r="G31">
        <v>13648</v>
      </c>
      <c r="H31">
        <v>-660</v>
      </c>
      <c r="I31">
        <v>12988</v>
      </c>
      <c r="J31">
        <v>0.72299999999999998</v>
      </c>
      <c r="K31">
        <v>-0.05</v>
      </c>
      <c r="L31">
        <v>-502</v>
      </c>
      <c r="M31">
        <v>13812</v>
      </c>
      <c r="N31">
        <v>11195</v>
      </c>
      <c r="O31">
        <v>11167</v>
      </c>
      <c r="P31">
        <v>0.84299999999999997</v>
      </c>
      <c r="Q31">
        <v>5.8000000000000003E-2</v>
      </c>
      <c r="W31" t="s">
        <v>522</v>
      </c>
    </row>
    <row r="32" spans="1:23" hidden="1" x14ac:dyDescent="0.25">
      <c r="A32" t="s">
        <v>454</v>
      </c>
      <c r="B32" t="s">
        <v>43</v>
      </c>
      <c r="C32">
        <v>27428</v>
      </c>
      <c r="D32">
        <v>-0.33400000000000002</v>
      </c>
      <c r="E32">
        <v>-0.42799999999999999</v>
      </c>
      <c r="F32">
        <v>-30247</v>
      </c>
      <c r="G32">
        <v>-2819</v>
      </c>
      <c r="H32">
        <v>-8163</v>
      </c>
      <c r="I32">
        <v>-10982</v>
      </c>
      <c r="L32">
        <v>-5380</v>
      </c>
      <c r="M32">
        <v>1306</v>
      </c>
      <c r="N32">
        <v>495</v>
      </c>
      <c r="O32">
        <v>-159</v>
      </c>
      <c r="W32" t="s">
        <v>523</v>
      </c>
    </row>
    <row r="33" spans="1:23" hidden="1" x14ac:dyDescent="0.25">
      <c r="A33" t="s">
        <v>455</v>
      </c>
      <c r="B33" t="s">
        <v>43</v>
      </c>
      <c r="C33">
        <v>47948</v>
      </c>
      <c r="D33">
        <v>0.66800000000000004</v>
      </c>
      <c r="E33">
        <v>1.4E-2</v>
      </c>
      <c r="F33">
        <v>-36208</v>
      </c>
      <c r="G33">
        <v>11740</v>
      </c>
      <c r="H33">
        <v>-7004</v>
      </c>
      <c r="I33">
        <v>4736</v>
      </c>
      <c r="J33">
        <v>53.223999999999997</v>
      </c>
      <c r="K33">
        <v>5.7000000000000002E-2</v>
      </c>
      <c r="L33">
        <v>-5504</v>
      </c>
      <c r="M33">
        <v>4475</v>
      </c>
      <c r="N33">
        <v>567</v>
      </c>
      <c r="O33">
        <v>-669</v>
      </c>
      <c r="W33" t="s">
        <v>524</v>
      </c>
    </row>
    <row r="34" spans="1:23" hidden="1" x14ac:dyDescent="0.25">
      <c r="A34" t="s">
        <v>456</v>
      </c>
      <c r="B34" t="s">
        <v>43</v>
      </c>
      <c r="C34">
        <v>47295</v>
      </c>
      <c r="D34">
        <v>2.5339999999999998</v>
      </c>
      <c r="E34">
        <v>0.214</v>
      </c>
      <c r="F34">
        <v>-36645</v>
      </c>
      <c r="G34">
        <v>10651</v>
      </c>
      <c r="H34">
        <v>-6172</v>
      </c>
      <c r="I34">
        <v>4479</v>
      </c>
      <c r="L34">
        <v>-3195</v>
      </c>
      <c r="M34">
        <v>3636</v>
      </c>
      <c r="N34">
        <v>400</v>
      </c>
      <c r="O34">
        <v>1824</v>
      </c>
      <c r="P34">
        <v>-0.46200000000000002</v>
      </c>
      <c r="Q34">
        <v>0.71099999999999997</v>
      </c>
      <c r="W34" t="s">
        <v>525</v>
      </c>
    </row>
    <row r="35" spans="1:23" hidden="1" x14ac:dyDescent="0.25">
      <c r="A35" t="s">
        <v>457</v>
      </c>
      <c r="B35" t="s">
        <v>43</v>
      </c>
      <c r="C35">
        <v>38963</v>
      </c>
      <c r="D35">
        <v>1.137</v>
      </c>
      <c r="E35">
        <v>-5.3999999999999999E-2</v>
      </c>
      <c r="F35">
        <v>-34528</v>
      </c>
      <c r="G35">
        <v>4435</v>
      </c>
      <c r="H35">
        <v>-5794</v>
      </c>
      <c r="I35">
        <v>-1359</v>
      </c>
      <c r="L35">
        <v>-3331</v>
      </c>
      <c r="M35">
        <v>4264</v>
      </c>
      <c r="N35">
        <v>589</v>
      </c>
      <c r="O35">
        <v>1066</v>
      </c>
      <c r="P35">
        <v>-0.56499999999999995</v>
      </c>
      <c r="Q35">
        <v>-0.316</v>
      </c>
      <c r="W35" t="s">
        <v>526</v>
      </c>
    </row>
    <row r="36" spans="1:23" hidden="1" x14ac:dyDescent="0.25">
      <c r="A36" t="s">
        <v>458</v>
      </c>
      <c r="B36" t="s">
        <v>43</v>
      </c>
      <c r="C36">
        <v>41168</v>
      </c>
      <c r="D36">
        <v>0.19500000000000001</v>
      </c>
      <c r="E36">
        <v>0.432</v>
      </c>
      <c r="F36">
        <v>-28363</v>
      </c>
      <c r="G36">
        <v>12804</v>
      </c>
      <c r="H36">
        <v>-8853</v>
      </c>
      <c r="I36">
        <v>3951</v>
      </c>
      <c r="K36">
        <v>44.237000000000002</v>
      </c>
      <c r="L36">
        <v>-2954</v>
      </c>
      <c r="M36">
        <v>3955</v>
      </c>
      <c r="N36">
        <v>410</v>
      </c>
      <c r="O36">
        <v>1559</v>
      </c>
      <c r="Q36">
        <v>0.64700000000000002</v>
      </c>
      <c r="W36" t="s">
        <v>527</v>
      </c>
    </row>
    <row r="37" spans="1:23" hidden="1" x14ac:dyDescent="0.25">
      <c r="A37" t="s">
        <v>459</v>
      </c>
      <c r="B37" t="s">
        <v>43</v>
      </c>
      <c r="C37">
        <v>28742</v>
      </c>
      <c r="D37">
        <v>-4.4999999999999998E-2</v>
      </c>
      <c r="E37">
        <v>1.147</v>
      </c>
      <c r="F37">
        <v>-22984</v>
      </c>
      <c r="G37">
        <v>5758</v>
      </c>
      <c r="H37">
        <v>-5671</v>
      </c>
      <c r="I37">
        <v>87</v>
      </c>
      <c r="J37">
        <v>-0.98099999999999998</v>
      </c>
      <c r="L37">
        <v>-3037</v>
      </c>
      <c r="M37">
        <v>5252</v>
      </c>
      <c r="N37">
        <v>506</v>
      </c>
      <c r="O37">
        <v>947</v>
      </c>
      <c r="Q37">
        <v>-0.72099999999999997</v>
      </c>
      <c r="W37" t="s">
        <v>528</v>
      </c>
    </row>
    <row r="38" spans="1:23" hidden="1" x14ac:dyDescent="0.25">
      <c r="A38" t="s">
        <v>460</v>
      </c>
      <c r="B38" t="s">
        <v>43</v>
      </c>
      <c r="C38">
        <v>13384</v>
      </c>
      <c r="D38">
        <v>-0.64300000000000002</v>
      </c>
      <c r="E38">
        <v>-0.26600000000000001</v>
      </c>
      <c r="F38">
        <v>-18103</v>
      </c>
      <c r="G38">
        <v>-4719</v>
      </c>
      <c r="H38">
        <v>-4745</v>
      </c>
      <c r="I38">
        <v>-9464</v>
      </c>
      <c r="L38">
        <v>-3689</v>
      </c>
      <c r="M38">
        <v>1559</v>
      </c>
      <c r="N38">
        <v>553</v>
      </c>
      <c r="O38">
        <v>3392</v>
      </c>
      <c r="P38">
        <v>1.34</v>
      </c>
      <c r="Q38">
        <v>0.38300000000000001</v>
      </c>
      <c r="W38" t="s">
        <v>529</v>
      </c>
    </row>
    <row r="39" spans="1:23" hidden="1" x14ac:dyDescent="0.25">
      <c r="A39" t="s">
        <v>461</v>
      </c>
      <c r="B39" t="s">
        <v>43</v>
      </c>
      <c r="C39">
        <v>18229</v>
      </c>
      <c r="D39">
        <v>-0.217</v>
      </c>
      <c r="E39">
        <v>-0.47099999999999997</v>
      </c>
      <c r="F39">
        <v>-18024</v>
      </c>
      <c r="G39">
        <v>205</v>
      </c>
      <c r="H39">
        <v>-6324</v>
      </c>
      <c r="I39">
        <v>-6119</v>
      </c>
      <c r="L39">
        <v>-1372</v>
      </c>
      <c r="M39">
        <v>1928</v>
      </c>
      <c r="N39">
        <v>512</v>
      </c>
      <c r="O39">
        <v>2454</v>
      </c>
      <c r="P39">
        <v>0.17199999999999999</v>
      </c>
      <c r="W39" t="s">
        <v>530</v>
      </c>
    </row>
    <row r="40" spans="1:23" hidden="1" x14ac:dyDescent="0.25">
      <c r="A40" t="s">
        <v>462</v>
      </c>
      <c r="B40" t="s">
        <v>43</v>
      </c>
      <c r="C40">
        <v>34458</v>
      </c>
      <c r="D40">
        <v>-3.7999999999999999E-2</v>
      </c>
      <c r="E40">
        <v>0.14399999999999999</v>
      </c>
      <c r="F40">
        <v>-26218</v>
      </c>
      <c r="G40">
        <v>8240</v>
      </c>
      <c r="H40">
        <v>-11535</v>
      </c>
      <c r="I40">
        <v>-3295</v>
      </c>
      <c r="L40">
        <v>-2561</v>
      </c>
      <c r="M40">
        <v>-6369</v>
      </c>
      <c r="N40">
        <v>-9249</v>
      </c>
      <c r="O40">
        <v>-5964</v>
      </c>
      <c r="W40" t="s">
        <v>531</v>
      </c>
    </row>
    <row r="41" spans="1:23" hidden="1" x14ac:dyDescent="0.25">
      <c r="A41" t="s">
        <v>463</v>
      </c>
      <c r="B41" t="s">
        <v>43</v>
      </c>
      <c r="C41">
        <v>30112</v>
      </c>
      <c r="D41">
        <v>-0.16200000000000001</v>
      </c>
      <c r="E41">
        <v>-0.19600000000000001</v>
      </c>
      <c r="F41">
        <v>-18413</v>
      </c>
      <c r="G41">
        <v>11698</v>
      </c>
      <c r="H41">
        <v>-7049</v>
      </c>
      <c r="I41">
        <v>4649</v>
      </c>
      <c r="J41">
        <v>1.365</v>
      </c>
      <c r="K41">
        <v>0.76</v>
      </c>
      <c r="L41">
        <v>-2687</v>
      </c>
      <c r="M41">
        <v>3315</v>
      </c>
      <c r="N41">
        <v>257</v>
      </c>
      <c r="O41">
        <v>-351</v>
      </c>
      <c r="W41" t="s">
        <v>532</v>
      </c>
    </row>
    <row r="42" spans="1:23" hidden="1" x14ac:dyDescent="0.25">
      <c r="A42" t="s">
        <v>454</v>
      </c>
      <c r="B42" t="s">
        <v>47</v>
      </c>
      <c r="C42">
        <v>2343</v>
      </c>
      <c r="D42">
        <v>0.124</v>
      </c>
      <c r="E42">
        <v>-0.29699999999999999</v>
      </c>
      <c r="F42">
        <v>-1075</v>
      </c>
      <c r="G42">
        <v>1268</v>
      </c>
      <c r="H42">
        <v>-263</v>
      </c>
      <c r="I42">
        <v>1005</v>
      </c>
      <c r="J42">
        <v>0.13500000000000001</v>
      </c>
      <c r="K42">
        <v>-0.28599999999999998</v>
      </c>
      <c r="L42">
        <v>-74</v>
      </c>
      <c r="M42">
        <v>1353</v>
      </c>
      <c r="N42">
        <v>1068</v>
      </c>
      <c r="O42">
        <v>1067</v>
      </c>
      <c r="P42">
        <v>0.35</v>
      </c>
      <c r="Q42">
        <v>-0.189</v>
      </c>
      <c r="W42" t="s">
        <v>533</v>
      </c>
    </row>
    <row r="43" spans="1:23" hidden="1" x14ac:dyDescent="0.25">
      <c r="A43" t="s">
        <v>455</v>
      </c>
      <c r="B43" t="s">
        <v>47</v>
      </c>
      <c r="C43">
        <v>3333</v>
      </c>
      <c r="D43">
        <v>0.66200000000000003</v>
      </c>
      <c r="E43">
        <v>0.53400000000000003</v>
      </c>
      <c r="F43">
        <v>-1632</v>
      </c>
      <c r="G43">
        <v>1700</v>
      </c>
      <c r="H43">
        <v>-291</v>
      </c>
      <c r="I43">
        <v>1409</v>
      </c>
      <c r="J43">
        <v>0.49299999999999999</v>
      </c>
      <c r="K43">
        <v>0.315</v>
      </c>
      <c r="L43">
        <v>-76</v>
      </c>
      <c r="M43">
        <v>1656</v>
      </c>
      <c r="N43">
        <v>1317</v>
      </c>
      <c r="O43">
        <v>1317</v>
      </c>
      <c r="P43">
        <v>0.66</v>
      </c>
      <c r="Q43">
        <v>0.316</v>
      </c>
      <c r="W43" t="s">
        <v>534</v>
      </c>
    </row>
    <row r="44" spans="1:23" hidden="1" x14ac:dyDescent="0.25">
      <c r="A44" t="s">
        <v>456</v>
      </c>
      <c r="B44" t="s">
        <v>47</v>
      </c>
      <c r="C44">
        <v>2173</v>
      </c>
      <c r="D44">
        <v>0.17499999999999999</v>
      </c>
      <c r="E44">
        <v>0.11799999999999999</v>
      </c>
      <c r="F44">
        <v>-983</v>
      </c>
      <c r="G44">
        <v>1189</v>
      </c>
      <c r="H44">
        <v>-118</v>
      </c>
      <c r="I44">
        <v>1072</v>
      </c>
      <c r="J44">
        <v>0.161</v>
      </c>
      <c r="K44">
        <v>-8.0000000000000002E-3</v>
      </c>
      <c r="L44">
        <v>-80</v>
      </c>
      <c r="M44">
        <v>1268</v>
      </c>
      <c r="N44">
        <v>1001</v>
      </c>
      <c r="O44">
        <v>1001</v>
      </c>
      <c r="P44">
        <v>0.29399999999999998</v>
      </c>
      <c r="Q44">
        <v>-2.3E-2</v>
      </c>
      <c r="W44" t="s">
        <v>535</v>
      </c>
    </row>
    <row r="45" spans="1:23" hidden="1" x14ac:dyDescent="0.25">
      <c r="A45" t="s">
        <v>457</v>
      </c>
      <c r="B45" t="s">
        <v>47</v>
      </c>
      <c r="C45">
        <v>1943</v>
      </c>
      <c r="D45">
        <v>0.41899999999999998</v>
      </c>
      <c r="E45">
        <v>-6.8000000000000005E-2</v>
      </c>
      <c r="F45">
        <v>-755</v>
      </c>
      <c r="G45">
        <v>1188</v>
      </c>
      <c r="H45">
        <v>-108</v>
      </c>
      <c r="I45">
        <v>1081</v>
      </c>
      <c r="J45">
        <v>1.304</v>
      </c>
      <c r="K45">
        <v>0.221</v>
      </c>
      <c r="L45">
        <v>-100</v>
      </c>
      <c r="M45">
        <v>1249</v>
      </c>
      <c r="N45">
        <v>1024</v>
      </c>
      <c r="O45">
        <v>1024</v>
      </c>
      <c r="P45">
        <v>1.7130000000000001</v>
      </c>
      <c r="Q45">
        <v>0.29399999999999998</v>
      </c>
      <c r="W45" t="s">
        <v>536</v>
      </c>
    </row>
    <row r="46" spans="1:23" hidden="1" x14ac:dyDescent="0.25">
      <c r="A46" t="s">
        <v>458</v>
      </c>
      <c r="B46" t="s">
        <v>47</v>
      </c>
      <c r="C46">
        <v>2084</v>
      </c>
      <c r="D46">
        <v>0.52500000000000002</v>
      </c>
      <c r="E46">
        <v>0.04</v>
      </c>
      <c r="F46">
        <v>-1032</v>
      </c>
      <c r="G46">
        <v>1052</v>
      </c>
      <c r="H46">
        <v>-167</v>
      </c>
      <c r="I46">
        <v>885</v>
      </c>
      <c r="J46">
        <v>3.3980000000000001</v>
      </c>
      <c r="K46">
        <v>-6.2E-2</v>
      </c>
      <c r="L46">
        <v>-92</v>
      </c>
      <c r="M46">
        <v>1022</v>
      </c>
      <c r="N46">
        <v>791</v>
      </c>
      <c r="O46">
        <v>791</v>
      </c>
      <c r="P46">
        <v>5.4930000000000003</v>
      </c>
      <c r="Q46">
        <v>-3.0000000000000001E-3</v>
      </c>
      <c r="W46" t="s">
        <v>537</v>
      </c>
    </row>
    <row r="47" spans="1:23" hidden="1" x14ac:dyDescent="0.25">
      <c r="A47" t="s">
        <v>459</v>
      </c>
      <c r="B47" t="s">
        <v>47</v>
      </c>
      <c r="C47">
        <v>2005</v>
      </c>
      <c r="D47">
        <v>1.5469999999999999</v>
      </c>
      <c r="E47">
        <v>8.4000000000000005E-2</v>
      </c>
      <c r="F47">
        <v>-966</v>
      </c>
      <c r="G47">
        <v>1039</v>
      </c>
      <c r="H47">
        <v>-96</v>
      </c>
      <c r="I47">
        <v>943</v>
      </c>
      <c r="J47">
        <v>19.343</v>
      </c>
      <c r="K47">
        <v>2.1999999999999999E-2</v>
      </c>
      <c r="L47">
        <v>-89</v>
      </c>
      <c r="M47">
        <v>990</v>
      </c>
      <c r="N47">
        <v>794</v>
      </c>
      <c r="O47">
        <v>793</v>
      </c>
      <c r="P47">
        <v>31.713999999999999</v>
      </c>
      <c r="Q47">
        <v>2.5999999999999999E-2</v>
      </c>
      <c r="W47" t="s">
        <v>538</v>
      </c>
    </row>
    <row r="48" spans="1:23" hidden="1" x14ac:dyDescent="0.25">
      <c r="A48" t="s">
        <v>460</v>
      </c>
      <c r="B48" t="s">
        <v>47</v>
      </c>
      <c r="C48">
        <v>1850</v>
      </c>
      <c r="D48">
        <v>0.22500000000000001</v>
      </c>
      <c r="E48">
        <v>0.35099999999999998</v>
      </c>
      <c r="F48">
        <v>-788</v>
      </c>
      <c r="G48">
        <v>1061</v>
      </c>
      <c r="H48">
        <v>-138</v>
      </c>
      <c r="I48">
        <v>923</v>
      </c>
      <c r="J48">
        <v>0.85599999999999998</v>
      </c>
      <c r="K48">
        <v>0.96799999999999997</v>
      </c>
      <c r="L48">
        <v>-88</v>
      </c>
      <c r="M48">
        <v>959</v>
      </c>
      <c r="N48">
        <v>773</v>
      </c>
      <c r="O48">
        <v>773</v>
      </c>
      <c r="P48">
        <v>0.995</v>
      </c>
      <c r="Q48">
        <v>1.048</v>
      </c>
      <c r="W48" t="s">
        <v>539</v>
      </c>
    </row>
    <row r="49" spans="1:23" hidden="1" x14ac:dyDescent="0.25">
      <c r="A49" t="s">
        <v>461</v>
      </c>
      <c r="B49" t="s">
        <v>47</v>
      </c>
      <c r="C49">
        <v>1369</v>
      </c>
      <c r="D49">
        <v>-0.38500000000000001</v>
      </c>
      <c r="E49">
        <v>2E-3</v>
      </c>
      <c r="F49">
        <v>-758</v>
      </c>
      <c r="G49">
        <v>611</v>
      </c>
      <c r="H49">
        <v>-142</v>
      </c>
      <c r="I49">
        <v>469</v>
      </c>
      <c r="J49">
        <v>-0.53700000000000003</v>
      </c>
      <c r="K49">
        <v>1.33</v>
      </c>
      <c r="L49">
        <v>-90</v>
      </c>
      <c r="M49">
        <v>501</v>
      </c>
      <c r="N49">
        <v>378</v>
      </c>
      <c r="O49">
        <v>377</v>
      </c>
      <c r="P49">
        <v>-0.51700000000000002</v>
      </c>
      <c r="Q49">
        <v>2.0979999999999999</v>
      </c>
      <c r="W49" t="s">
        <v>540</v>
      </c>
    </row>
    <row r="50" spans="1:23" hidden="1" x14ac:dyDescent="0.25">
      <c r="A50" t="s">
        <v>462</v>
      </c>
      <c r="B50" t="s">
        <v>47</v>
      </c>
      <c r="C50">
        <v>1367</v>
      </c>
      <c r="D50">
        <v>-0.57999999999999996</v>
      </c>
      <c r="E50">
        <v>0.73599999999999999</v>
      </c>
      <c r="F50">
        <v>-903</v>
      </c>
      <c r="G50">
        <v>464</v>
      </c>
      <c r="H50">
        <v>-263</v>
      </c>
      <c r="I50">
        <v>201</v>
      </c>
      <c r="J50">
        <v>-0.83899999999999997</v>
      </c>
      <c r="K50">
        <v>3.34</v>
      </c>
      <c r="L50">
        <v>-91</v>
      </c>
      <c r="M50">
        <v>181</v>
      </c>
      <c r="N50">
        <v>122</v>
      </c>
      <c r="O50">
        <v>122</v>
      </c>
      <c r="P50">
        <v>-0.875</v>
      </c>
      <c r="Q50">
        <v>4.0229999999999997</v>
      </c>
      <c r="W50" t="s">
        <v>541</v>
      </c>
    </row>
    <row r="51" spans="1:23" hidden="1" x14ac:dyDescent="0.25">
      <c r="A51" t="s">
        <v>463</v>
      </c>
      <c r="B51" t="s">
        <v>47</v>
      </c>
      <c r="C51">
        <v>787</v>
      </c>
      <c r="D51">
        <v>-0.55300000000000005</v>
      </c>
      <c r="E51">
        <v>-0.47899999999999998</v>
      </c>
      <c r="F51">
        <v>-657</v>
      </c>
      <c r="G51">
        <v>130</v>
      </c>
      <c r="H51">
        <v>-84</v>
      </c>
      <c r="I51">
        <v>46</v>
      </c>
      <c r="J51">
        <v>-0.93600000000000005</v>
      </c>
      <c r="K51">
        <v>-0.90700000000000003</v>
      </c>
      <c r="L51">
        <v>-88</v>
      </c>
      <c r="M51">
        <v>48</v>
      </c>
      <c r="N51">
        <v>24</v>
      </c>
      <c r="O51">
        <v>24</v>
      </c>
      <c r="P51">
        <v>-0.95799999999999996</v>
      </c>
      <c r="Q51">
        <v>-0.93700000000000006</v>
      </c>
      <c r="W51" t="s">
        <v>542</v>
      </c>
    </row>
    <row r="52" spans="1:23" hidden="1" x14ac:dyDescent="0.25">
      <c r="A52" t="s">
        <v>454</v>
      </c>
      <c r="B52" t="s">
        <v>51</v>
      </c>
      <c r="C52">
        <v>10570</v>
      </c>
      <c r="D52">
        <v>-2E-3</v>
      </c>
      <c r="E52">
        <v>8.6999999999999994E-2</v>
      </c>
      <c r="F52">
        <v>-11360</v>
      </c>
      <c r="G52">
        <v>-790</v>
      </c>
      <c r="H52">
        <v>-1396</v>
      </c>
      <c r="I52">
        <v>-2186</v>
      </c>
      <c r="M52">
        <v>448</v>
      </c>
      <c r="N52">
        <v>370</v>
      </c>
      <c r="O52">
        <v>359</v>
      </c>
      <c r="P52">
        <v>0.05</v>
      </c>
      <c r="Q52">
        <v>-0.17299999999999999</v>
      </c>
      <c r="W52" t="s">
        <v>543</v>
      </c>
    </row>
    <row r="53" spans="1:23" hidden="1" x14ac:dyDescent="0.25">
      <c r="A53" t="s">
        <v>455</v>
      </c>
      <c r="B53" t="s">
        <v>51</v>
      </c>
      <c r="C53">
        <v>9726</v>
      </c>
      <c r="D53">
        <v>-3.2000000000000001E-2</v>
      </c>
      <c r="E53">
        <v>-1.7000000000000001E-2</v>
      </c>
      <c r="F53">
        <v>-10521</v>
      </c>
      <c r="G53">
        <v>-795</v>
      </c>
      <c r="H53">
        <v>-1547</v>
      </c>
      <c r="I53">
        <v>-2342</v>
      </c>
      <c r="M53">
        <v>548</v>
      </c>
      <c r="N53">
        <v>460</v>
      </c>
      <c r="O53">
        <v>434</v>
      </c>
      <c r="P53">
        <v>0.129</v>
      </c>
      <c r="Q53">
        <v>7.8E-2</v>
      </c>
      <c r="W53" t="s">
        <v>544</v>
      </c>
    </row>
    <row r="54" spans="1:23" hidden="1" x14ac:dyDescent="0.25">
      <c r="A54" t="s">
        <v>456</v>
      </c>
      <c r="B54" t="s">
        <v>51</v>
      </c>
      <c r="C54">
        <v>9891</v>
      </c>
      <c r="D54">
        <v>-4.2999999999999997E-2</v>
      </c>
      <c r="E54">
        <v>5.0000000000000001E-3</v>
      </c>
      <c r="F54">
        <v>-10686</v>
      </c>
      <c r="G54">
        <v>-795</v>
      </c>
      <c r="H54">
        <v>-1467</v>
      </c>
      <c r="I54">
        <v>-2262</v>
      </c>
      <c r="M54">
        <v>507</v>
      </c>
      <c r="N54">
        <v>422</v>
      </c>
      <c r="O54">
        <v>402</v>
      </c>
      <c r="P54">
        <v>0.21099999999999999</v>
      </c>
      <c r="Q54">
        <v>-0.23799999999999999</v>
      </c>
      <c r="W54" t="s">
        <v>545</v>
      </c>
    </row>
    <row r="55" spans="1:23" hidden="1" x14ac:dyDescent="0.25">
      <c r="A55" t="s">
        <v>457</v>
      </c>
      <c r="B55" t="s">
        <v>51</v>
      </c>
      <c r="C55">
        <v>9846</v>
      </c>
      <c r="D55">
        <v>1.2E-2</v>
      </c>
      <c r="E55">
        <v>-7.0000000000000007E-2</v>
      </c>
      <c r="F55">
        <v>-9958</v>
      </c>
      <c r="G55">
        <v>-111</v>
      </c>
      <c r="H55">
        <v>-1759</v>
      </c>
      <c r="I55">
        <v>-1870</v>
      </c>
      <c r="M55">
        <v>657</v>
      </c>
      <c r="N55">
        <v>546</v>
      </c>
      <c r="O55">
        <v>528</v>
      </c>
      <c r="P55">
        <v>0.122</v>
      </c>
      <c r="Q55">
        <v>0.54700000000000004</v>
      </c>
      <c r="W55" t="s">
        <v>546</v>
      </c>
    </row>
    <row r="56" spans="1:23" hidden="1" x14ac:dyDescent="0.25">
      <c r="A56" t="s">
        <v>458</v>
      </c>
      <c r="B56" t="s">
        <v>51</v>
      </c>
      <c r="C56">
        <v>10588</v>
      </c>
      <c r="D56">
        <v>5.3999999999999999E-2</v>
      </c>
      <c r="E56">
        <v>5.3999999999999999E-2</v>
      </c>
      <c r="F56">
        <v>-10998</v>
      </c>
      <c r="G56">
        <v>-410</v>
      </c>
      <c r="H56">
        <v>-1301</v>
      </c>
      <c r="I56">
        <v>-1710</v>
      </c>
      <c r="M56">
        <v>435</v>
      </c>
      <c r="N56">
        <v>352</v>
      </c>
      <c r="O56">
        <v>342</v>
      </c>
      <c r="P56">
        <v>-0.34899999999999998</v>
      </c>
      <c r="Q56">
        <v>-0.111</v>
      </c>
      <c r="W56" t="s">
        <v>547</v>
      </c>
    </row>
    <row r="57" spans="1:23" hidden="1" x14ac:dyDescent="0.25">
      <c r="A57" t="s">
        <v>459</v>
      </c>
      <c r="B57" t="s">
        <v>51</v>
      </c>
      <c r="C57">
        <v>10048</v>
      </c>
      <c r="D57">
        <v>0.11799999999999999</v>
      </c>
      <c r="E57">
        <v>-2.8000000000000001E-2</v>
      </c>
      <c r="F57">
        <v>-10030</v>
      </c>
      <c r="G57">
        <v>18</v>
      </c>
      <c r="H57">
        <v>-1590</v>
      </c>
      <c r="I57">
        <v>-1572</v>
      </c>
      <c r="M57">
        <v>503</v>
      </c>
      <c r="N57">
        <v>408</v>
      </c>
      <c r="O57">
        <v>384</v>
      </c>
      <c r="P57">
        <v>-0.14299999999999999</v>
      </c>
      <c r="Q57">
        <v>0.157</v>
      </c>
      <c r="W57" t="s">
        <v>548</v>
      </c>
    </row>
    <row r="58" spans="1:23" hidden="1" x14ac:dyDescent="0.25">
      <c r="A58" t="s">
        <v>460</v>
      </c>
      <c r="B58" t="s">
        <v>51</v>
      </c>
      <c r="C58">
        <v>10333</v>
      </c>
      <c r="D58">
        <v>0.08</v>
      </c>
      <c r="E58">
        <v>6.2E-2</v>
      </c>
      <c r="F58">
        <v>-10199</v>
      </c>
      <c r="G58">
        <v>134</v>
      </c>
      <c r="H58">
        <v>-1578</v>
      </c>
      <c r="I58">
        <v>-1444</v>
      </c>
      <c r="M58">
        <v>423</v>
      </c>
      <c r="N58">
        <v>341</v>
      </c>
      <c r="O58">
        <v>332</v>
      </c>
      <c r="P58">
        <v>-0.246</v>
      </c>
      <c r="Q58">
        <v>-0.29399999999999998</v>
      </c>
      <c r="W58" t="s">
        <v>549</v>
      </c>
    </row>
    <row r="59" spans="1:23" hidden="1" x14ac:dyDescent="0.25">
      <c r="A59" t="s">
        <v>461</v>
      </c>
      <c r="B59" t="s">
        <v>51</v>
      </c>
      <c r="C59">
        <v>9728</v>
      </c>
      <c r="D59">
        <v>0.11700000000000001</v>
      </c>
      <c r="E59">
        <v>-3.1E-2</v>
      </c>
      <c r="F59">
        <v>-9389</v>
      </c>
      <c r="G59">
        <v>339</v>
      </c>
      <c r="H59">
        <v>-1812</v>
      </c>
      <c r="I59">
        <v>-1473</v>
      </c>
      <c r="M59">
        <v>625</v>
      </c>
      <c r="N59">
        <v>501</v>
      </c>
      <c r="O59">
        <v>471</v>
      </c>
      <c r="P59">
        <v>3.0000000000000001E-3</v>
      </c>
      <c r="Q59">
        <v>-0.10299999999999999</v>
      </c>
      <c r="W59" t="s">
        <v>550</v>
      </c>
    </row>
    <row r="60" spans="1:23" hidden="1" x14ac:dyDescent="0.25">
      <c r="A60" t="s">
        <v>462</v>
      </c>
      <c r="B60" t="s">
        <v>51</v>
      </c>
      <c r="C60">
        <v>10044</v>
      </c>
      <c r="D60">
        <v>0.04</v>
      </c>
      <c r="E60">
        <v>0.11799999999999999</v>
      </c>
      <c r="F60">
        <v>-10048</v>
      </c>
      <c r="G60">
        <v>-5</v>
      </c>
      <c r="H60">
        <v>-1370</v>
      </c>
      <c r="I60">
        <v>-1375</v>
      </c>
      <c r="M60">
        <v>663</v>
      </c>
      <c r="N60">
        <v>552</v>
      </c>
      <c r="O60">
        <v>525</v>
      </c>
      <c r="P60">
        <v>0.14899999999999999</v>
      </c>
      <c r="Q60">
        <v>0.17100000000000001</v>
      </c>
      <c r="W60" t="s">
        <v>551</v>
      </c>
    </row>
    <row r="61" spans="1:23" hidden="1" x14ac:dyDescent="0.25">
      <c r="A61" t="s">
        <v>463</v>
      </c>
      <c r="B61" t="s">
        <v>51</v>
      </c>
      <c r="C61">
        <v>8985</v>
      </c>
      <c r="D61">
        <v>2.8000000000000001E-2</v>
      </c>
      <c r="E61">
        <v>-6.0999999999999999E-2</v>
      </c>
      <c r="F61">
        <v>-8703</v>
      </c>
      <c r="G61">
        <v>282</v>
      </c>
      <c r="H61">
        <v>-1605</v>
      </c>
      <c r="I61">
        <v>-1323</v>
      </c>
      <c r="M61">
        <v>579</v>
      </c>
      <c r="N61">
        <v>473</v>
      </c>
      <c r="O61">
        <v>448</v>
      </c>
      <c r="P61">
        <v>-2.7E-2</v>
      </c>
      <c r="Q61">
        <v>1.7000000000000001E-2</v>
      </c>
      <c r="W61" t="s">
        <v>552</v>
      </c>
    </row>
    <row r="62" spans="1:23" hidden="1" x14ac:dyDescent="0.25">
      <c r="A62" t="s">
        <v>454</v>
      </c>
      <c r="B62" t="s">
        <v>59</v>
      </c>
      <c r="C62">
        <v>6412</v>
      </c>
      <c r="D62">
        <v>-0.16400000000000001</v>
      </c>
      <c r="E62">
        <v>0.129</v>
      </c>
      <c r="F62">
        <v>-5683</v>
      </c>
      <c r="G62">
        <v>728</v>
      </c>
      <c r="H62">
        <v>-297</v>
      </c>
      <c r="I62">
        <v>431</v>
      </c>
      <c r="J62">
        <v>-0.373</v>
      </c>
      <c r="K62">
        <v>1.7270000000000001</v>
      </c>
      <c r="L62">
        <v>-107</v>
      </c>
      <c r="M62">
        <v>448</v>
      </c>
      <c r="N62">
        <v>446</v>
      </c>
      <c r="O62">
        <v>332</v>
      </c>
      <c r="P62">
        <v>-0.51400000000000001</v>
      </c>
      <c r="Q62">
        <v>3.0219999999999998</v>
      </c>
      <c r="W62" t="s">
        <v>553</v>
      </c>
    </row>
    <row r="63" spans="1:23" hidden="1" x14ac:dyDescent="0.25">
      <c r="A63" t="s">
        <v>455</v>
      </c>
      <c r="B63" t="s">
        <v>59</v>
      </c>
      <c r="C63">
        <v>5679</v>
      </c>
      <c r="D63">
        <v>-0.06</v>
      </c>
      <c r="E63">
        <v>-0.32600000000000001</v>
      </c>
      <c r="F63">
        <v>-5373</v>
      </c>
      <c r="G63">
        <v>307</v>
      </c>
      <c r="H63">
        <v>-149</v>
      </c>
      <c r="I63">
        <v>158</v>
      </c>
      <c r="J63">
        <v>-0.499</v>
      </c>
      <c r="K63">
        <v>-0.39600000000000002</v>
      </c>
      <c r="L63">
        <v>-134</v>
      </c>
      <c r="M63">
        <v>82</v>
      </c>
      <c r="N63">
        <v>52</v>
      </c>
      <c r="O63">
        <v>83</v>
      </c>
      <c r="P63">
        <v>0.23599999999999999</v>
      </c>
      <c r="Q63">
        <v>-0.34399999999999997</v>
      </c>
      <c r="W63" t="s">
        <v>554</v>
      </c>
    </row>
    <row r="64" spans="1:23" hidden="1" x14ac:dyDescent="0.25">
      <c r="A64" t="s">
        <v>456</v>
      </c>
      <c r="B64" t="s">
        <v>59</v>
      </c>
      <c r="C64">
        <v>8429</v>
      </c>
      <c r="D64">
        <v>0.13</v>
      </c>
      <c r="E64">
        <v>0.13500000000000001</v>
      </c>
      <c r="F64">
        <v>-7960</v>
      </c>
      <c r="G64">
        <v>469</v>
      </c>
      <c r="H64">
        <v>-207</v>
      </c>
      <c r="I64">
        <v>262</v>
      </c>
      <c r="J64">
        <v>-0.64</v>
      </c>
      <c r="K64">
        <v>-0.52600000000000002</v>
      </c>
      <c r="L64">
        <v>-125</v>
      </c>
      <c r="M64">
        <v>239</v>
      </c>
      <c r="N64">
        <v>181</v>
      </c>
      <c r="O64">
        <v>126</v>
      </c>
      <c r="P64">
        <v>-0.70099999999999996</v>
      </c>
      <c r="Q64">
        <v>-0.76400000000000001</v>
      </c>
      <c r="W64" t="s">
        <v>555</v>
      </c>
    </row>
    <row r="65" spans="1:23" hidden="1" x14ac:dyDescent="0.25">
      <c r="A65" t="s">
        <v>457</v>
      </c>
      <c r="B65" t="s">
        <v>59</v>
      </c>
      <c r="C65">
        <v>7424</v>
      </c>
      <c r="D65">
        <v>5.0999999999999997E-2</v>
      </c>
      <c r="E65">
        <v>-3.2000000000000001E-2</v>
      </c>
      <c r="F65">
        <v>-6745</v>
      </c>
      <c r="G65">
        <v>679</v>
      </c>
      <c r="H65">
        <v>-126</v>
      </c>
      <c r="I65">
        <v>552</v>
      </c>
      <c r="J65">
        <v>-0.39400000000000002</v>
      </c>
      <c r="K65">
        <v>-0.19700000000000001</v>
      </c>
      <c r="L65">
        <v>-132</v>
      </c>
      <c r="M65">
        <v>690</v>
      </c>
      <c r="N65">
        <v>650</v>
      </c>
      <c r="O65">
        <v>534</v>
      </c>
      <c r="P65">
        <v>-0.26</v>
      </c>
      <c r="Q65">
        <v>-0.219</v>
      </c>
      <c r="W65" t="s">
        <v>556</v>
      </c>
    </row>
    <row r="66" spans="1:23" hidden="1" x14ac:dyDescent="0.25">
      <c r="A66" t="s">
        <v>458</v>
      </c>
      <c r="B66" t="s">
        <v>59</v>
      </c>
      <c r="C66">
        <v>7669</v>
      </c>
      <c r="D66">
        <v>1.131</v>
      </c>
      <c r="E66">
        <v>0.26900000000000002</v>
      </c>
      <c r="F66">
        <v>-6561</v>
      </c>
      <c r="G66">
        <v>1108</v>
      </c>
      <c r="H66">
        <v>-420</v>
      </c>
      <c r="I66">
        <v>688</v>
      </c>
      <c r="J66">
        <v>8.7309999999999999</v>
      </c>
      <c r="K66">
        <v>1.177</v>
      </c>
      <c r="L66">
        <v>-123</v>
      </c>
      <c r="M66">
        <v>871</v>
      </c>
      <c r="N66">
        <v>732</v>
      </c>
      <c r="O66">
        <v>684</v>
      </c>
      <c r="Q66">
        <v>9.2289999999999992</v>
      </c>
      <c r="W66" t="s">
        <v>557</v>
      </c>
    </row>
    <row r="67" spans="1:23" hidden="1" x14ac:dyDescent="0.25">
      <c r="A67" t="s">
        <v>459</v>
      </c>
      <c r="B67" t="s">
        <v>59</v>
      </c>
      <c r="C67">
        <v>6042</v>
      </c>
      <c r="D67">
        <v>0.13100000000000001</v>
      </c>
      <c r="E67">
        <v>-0.19</v>
      </c>
      <c r="F67">
        <v>-5339</v>
      </c>
      <c r="G67">
        <v>703</v>
      </c>
      <c r="H67">
        <v>-387</v>
      </c>
      <c r="I67">
        <v>316</v>
      </c>
      <c r="J67">
        <v>-0.54100000000000004</v>
      </c>
      <c r="K67">
        <v>-0.56499999999999995</v>
      </c>
      <c r="L67">
        <v>-118</v>
      </c>
      <c r="M67">
        <v>224</v>
      </c>
      <c r="N67">
        <v>201</v>
      </c>
      <c r="O67">
        <v>67</v>
      </c>
      <c r="P67">
        <v>-0.86199999999999999</v>
      </c>
      <c r="Q67">
        <v>-0.84099999999999997</v>
      </c>
      <c r="W67" t="s">
        <v>558</v>
      </c>
    </row>
    <row r="68" spans="1:23" hidden="1" x14ac:dyDescent="0.25">
      <c r="A68" t="s">
        <v>460</v>
      </c>
      <c r="B68" t="s">
        <v>59</v>
      </c>
      <c r="C68">
        <v>7463</v>
      </c>
      <c r="D68">
        <v>-6.3E-2</v>
      </c>
      <c r="E68">
        <v>5.7000000000000002E-2</v>
      </c>
      <c r="F68">
        <v>-6533</v>
      </c>
      <c r="G68">
        <v>929</v>
      </c>
      <c r="H68">
        <v>-202</v>
      </c>
      <c r="I68">
        <v>727</v>
      </c>
      <c r="J68">
        <v>-0.20200000000000001</v>
      </c>
      <c r="K68">
        <v>-0.20200000000000001</v>
      </c>
      <c r="L68">
        <v>-143</v>
      </c>
      <c r="M68">
        <v>589</v>
      </c>
      <c r="N68">
        <v>586</v>
      </c>
      <c r="O68">
        <v>422</v>
      </c>
      <c r="P68">
        <v>-0.504</v>
      </c>
      <c r="Q68">
        <v>-0.41499999999999998</v>
      </c>
      <c r="W68" t="s">
        <v>559</v>
      </c>
    </row>
    <row r="69" spans="1:23" hidden="1" x14ac:dyDescent="0.25">
      <c r="A69" t="s">
        <v>461</v>
      </c>
      <c r="B69" t="s">
        <v>59</v>
      </c>
      <c r="C69">
        <v>7061</v>
      </c>
      <c r="D69">
        <v>-7.8E-2</v>
      </c>
      <c r="E69">
        <v>0.96199999999999997</v>
      </c>
      <c r="F69">
        <v>-6034</v>
      </c>
      <c r="G69">
        <v>1027</v>
      </c>
      <c r="H69">
        <v>-116</v>
      </c>
      <c r="I69">
        <v>911</v>
      </c>
      <c r="J69">
        <v>0.24199999999999999</v>
      </c>
      <c r="K69">
        <v>11.891999999999999</v>
      </c>
      <c r="L69">
        <v>-54</v>
      </c>
      <c r="M69">
        <v>880</v>
      </c>
      <c r="N69">
        <v>803</v>
      </c>
      <c r="O69">
        <v>721</v>
      </c>
      <c r="P69">
        <v>0.41899999999999998</v>
      </c>
      <c r="W69" t="s">
        <v>560</v>
      </c>
    </row>
    <row r="70" spans="1:23" hidden="1" x14ac:dyDescent="0.25">
      <c r="A70" t="s">
        <v>462</v>
      </c>
      <c r="B70" t="s">
        <v>59</v>
      </c>
      <c r="C70">
        <v>3598</v>
      </c>
      <c r="D70">
        <v>-0.54500000000000004</v>
      </c>
      <c r="E70">
        <v>-0.32600000000000001</v>
      </c>
      <c r="F70">
        <v>-3925</v>
      </c>
      <c r="G70">
        <v>-326</v>
      </c>
      <c r="H70">
        <v>397</v>
      </c>
      <c r="I70">
        <v>71</v>
      </c>
      <c r="J70">
        <v>-0.94299999999999995</v>
      </c>
      <c r="K70">
        <v>-0.89700000000000002</v>
      </c>
      <c r="L70">
        <v>-110</v>
      </c>
      <c r="M70">
        <v>11</v>
      </c>
      <c r="N70">
        <v>-1</v>
      </c>
      <c r="O70">
        <v>-63</v>
      </c>
      <c r="W70" t="s">
        <v>561</v>
      </c>
    </row>
    <row r="71" spans="1:23" hidden="1" x14ac:dyDescent="0.25">
      <c r="A71" t="s">
        <v>463</v>
      </c>
      <c r="B71" t="s">
        <v>59</v>
      </c>
      <c r="C71">
        <v>5342</v>
      </c>
      <c r="D71">
        <v>-0.126</v>
      </c>
      <c r="E71">
        <v>-0.32900000000000001</v>
      </c>
      <c r="F71">
        <v>-4500</v>
      </c>
      <c r="G71">
        <v>843</v>
      </c>
      <c r="H71">
        <v>-154</v>
      </c>
      <c r="I71">
        <v>688</v>
      </c>
      <c r="J71">
        <v>1.4890000000000001</v>
      </c>
      <c r="K71">
        <v>-0.24399999999999999</v>
      </c>
      <c r="L71">
        <v>-131</v>
      </c>
      <c r="M71">
        <v>679</v>
      </c>
      <c r="N71">
        <v>603</v>
      </c>
      <c r="O71">
        <v>483</v>
      </c>
      <c r="P71">
        <v>3.5910000000000002</v>
      </c>
      <c r="Q71">
        <v>-0.43099999999999999</v>
      </c>
      <c r="W71" t="s">
        <v>562</v>
      </c>
    </row>
    <row r="72" spans="1:23" hidden="1" x14ac:dyDescent="0.25">
      <c r="A72" t="s">
        <v>454</v>
      </c>
      <c r="B72" t="s">
        <v>65</v>
      </c>
      <c r="C72">
        <v>22571</v>
      </c>
      <c r="D72">
        <v>2.4E-2</v>
      </c>
      <c r="E72">
        <v>0.02</v>
      </c>
      <c r="F72">
        <v>-18512</v>
      </c>
      <c r="G72">
        <v>4058</v>
      </c>
      <c r="H72">
        <v>-1106</v>
      </c>
      <c r="I72">
        <v>2953</v>
      </c>
      <c r="J72">
        <v>-0.23</v>
      </c>
      <c r="K72">
        <v>0.1</v>
      </c>
      <c r="L72">
        <v>-110</v>
      </c>
      <c r="M72">
        <v>3365</v>
      </c>
      <c r="N72">
        <v>2776</v>
      </c>
      <c r="O72">
        <v>2723</v>
      </c>
      <c r="P72">
        <v>-0.16200000000000001</v>
      </c>
      <c r="Q72">
        <v>0.14499999999999999</v>
      </c>
      <c r="W72" t="s">
        <v>563</v>
      </c>
    </row>
    <row r="73" spans="1:23" hidden="1" x14ac:dyDescent="0.25">
      <c r="A73" t="s">
        <v>455</v>
      </c>
      <c r="B73" t="s">
        <v>65</v>
      </c>
      <c r="C73">
        <v>22126</v>
      </c>
      <c r="D73">
        <v>-9.0999999999999998E-2</v>
      </c>
      <c r="E73">
        <v>-0.08</v>
      </c>
      <c r="F73">
        <v>-18445</v>
      </c>
      <c r="G73">
        <v>3682</v>
      </c>
      <c r="H73">
        <v>-998</v>
      </c>
      <c r="I73">
        <v>2684</v>
      </c>
      <c r="J73">
        <v>-0.251</v>
      </c>
      <c r="K73">
        <v>-0.23100000000000001</v>
      </c>
      <c r="L73">
        <v>-106</v>
      </c>
      <c r="M73">
        <v>3009</v>
      </c>
      <c r="N73">
        <v>2404</v>
      </c>
      <c r="O73">
        <v>2377</v>
      </c>
      <c r="P73">
        <v>-0.215</v>
      </c>
      <c r="Q73">
        <v>-0.247</v>
      </c>
      <c r="W73" t="s">
        <v>564</v>
      </c>
    </row>
    <row r="74" spans="1:23" hidden="1" x14ac:dyDescent="0.25">
      <c r="A74" t="s">
        <v>456</v>
      </c>
      <c r="B74" t="s">
        <v>65</v>
      </c>
      <c r="C74">
        <v>24043</v>
      </c>
      <c r="D74">
        <v>-0.13100000000000001</v>
      </c>
      <c r="E74">
        <v>0.13300000000000001</v>
      </c>
      <c r="F74">
        <v>-19700</v>
      </c>
      <c r="G74">
        <v>4343</v>
      </c>
      <c r="H74">
        <v>-853</v>
      </c>
      <c r="I74">
        <v>3490</v>
      </c>
      <c r="J74">
        <v>-0.437</v>
      </c>
      <c r="K74">
        <v>-7.6999999999999999E-2</v>
      </c>
      <c r="L74">
        <v>-62</v>
      </c>
      <c r="M74">
        <v>3999</v>
      </c>
      <c r="N74">
        <v>3196</v>
      </c>
      <c r="O74">
        <v>3156</v>
      </c>
      <c r="P74">
        <v>-0.38</v>
      </c>
      <c r="Q74">
        <v>-5.8000000000000003E-2</v>
      </c>
      <c r="W74" t="s">
        <v>565</v>
      </c>
    </row>
    <row r="75" spans="1:23" hidden="1" x14ac:dyDescent="0.25">
      <c r="A75" t="s">
        <v>457</v>
      </c>
      <c r="B75" t="s">
        <v>65</v>
      </c>
      <c r="C75">
        <v>21214</v>
      </c>
      <c r="D75">
        <v>-0.20499999999999999</v>
      </c>
      <c r="E75">
        <v>-3.7999999999999999E-2</v>
      </c>
      <c r="F75">
        <v>-16372</v>
      </c>
      <c r="G75">
        <v>4842</v>
      </c>
      <c r="H75">
        <v>-1063</v>
      </c>
      <c r="I75">
        <v>3779</v>
      </c>
      <c r="J75">
        <v>-9.7000000000000003E-2</v>
      </c>
      <c r="K75">
        <v>-1.4999999999999999E-2</v>
      </c>
      <c r="L75">
        <v>-62</v>
      </c>
      <c r="M75">
        <v>4267</v>
      </c>
      <c r="N75">
        <v>3417</v>
      </c>
      <c r="O75">
        <v>3350</v>
      </c>
      <c r="P75">
        <v>-2.3E-2</v>
      </c>
      <c r="Q75">
        <v>3.1E-2</v>
      </c>
      <c r="W75" t="s">
        <v>566</v>
      </c>
    </row>
    <row r="76" spans="1:23" hidden="1" x14ac:dyDescent="0.25">
      <c r="A76" t="s">
        <v>458</v>
      </c>
      <c r="B76" t="s">
        <v>65</v>
      </c>
      <c r="C76">
        <v>22052</v>
      </c>
      <c r="D76">
        <v>9.2999999999999999E-2</v>
      </c>
      <c r="E76">
        <v>-9.4E-2</v>
      </c>
      <c r="F76">
        <v>-17183</v>
      </c>
      <c r="G76">
        <v>4869</v>
      </c>
      <c r="H76">
        <v>-1032</v>
      </c>
      <c r="I76">
        <v>3836</v>
      </c>
      <c r="J76">
        <v>0.626</v>
      </c>
      <c r="K76">
        <v>7.0999999999999994E-2</v>
      </c>
      <c r="L76">
        <v>-96</v>
      </c>
      <c r="M76">
        <v>4169</v>
      </c>
      <c r="N76">
        <v>3337</v>
      </c>
      <c r="O76">
        <v>3250</v>
      </c>
      <c r="P76">
        <v>0.65500000000000003</v>
      </c>
      <c r="Q76">
        <v>7.2999999999999995E-2</v>
      </c>
      <c r="W76" t="s">
        <v>567</v>
      </c>
    </row>
    <row r="77" spans="1:23" hidden="1" x14ac:dyDescent="0.25">
      <c r="A77" t="s">
        <v>459</v>
      </c>
      <c r="B77" t="s">
        <v>65</v>
      </c>
      <c r="C77">
        <v>24329</v>
      </c>
      <c r="D77">
        <v>0.312</v>
      </c>
      <c r="E77">
        <v>-0.12</v>
      </c>
      <c r="F77">
        <v>-19932</v>
      </c>
      <c r="G77">
        <v>4397</v>
      </c>
      <c r="H77">
        <v>-814</v>
      </c>
      <c r="I77">
        <v>3583</v>
      </c>
      <c r="J77">
        <v>0.28899999999999998</v>
      </c>
      <c r="K77">
        <v>-0.42199999999999999</v>
      </c>
      <c r="L77">
        <v>-68</v>
      </c>
      <c r="M77">
        <v>3851</v>
      </c>
      <c r="N77">
        <v>3089</v>
      </c>
      <c r="O77">
        <v>3029</v>
      </c>
      <c r="P77">
        <v>0.253</v>
      </c>
      <c r="Q77">
        <v>-0.40400000000000003</v>
      </c>
      <c r="W77" t="s">
        <v>568</v>
      </c>
    </row>
    <row r="78" spans="1:23" hidden="1" x14ac:dyDescent="0.25">
      <c r="A78" t="s">
        <v>460</v>
      </c>
      <c r="B78" t="s">
        <v>65</v>
      </c>
      <c r="C78">
        <v>27653</v>
      </c>
      <c r="D78">
        <v>0.218</v>
      </c>
      <c r="E78">
        <v>3.5999999999999997E-2</v>
      </c>
      <c r="F78">
        <v>-20741</v>
      </c>
      <c r="G78">
        <v>6912</v>
      </c>
      <c r="H78">
        <v>-716</v>
      </c>
      <c r="I78">
        <v>6196</v>
      </c>
      <c r="J78">
        <v>1.171</v>
      </c>
      <c r="K78">
        <v>0.48099999999999998</v>
      </c>
      <c r="L78">
        <v>-91</v>
      </c>
      <c r="M78">
        <v>6401</v>
      </c>
      <c r="N78">
        <v>5141</v>
      </c>
      <c r="O78">
        <v>5086</v>
      </c>
      <c r="P78">
        <v>1.2490000000000001</v>
      </c>
      <c r="Q78">
        <v>0.48399999999999999</v>
      </c>
      <c r="W78" t="s">
        <v>569</v>
      </c>
    </row>
    <row r="79" spans="1:23" hidden="1" x14ac:dyDescent="0.25">
      <c r="A79" t="s">
        <v>461</v>
      </c>
      <c r="B79" t="s">
        <v>65</v>
      </c>
      <c r="C79">
        <v>26689</v>
      </c>
      <c r="D79">
        <v>0.51900000000000002</v>
      </c>
      <c r="E79">
        <v>0.32300000000000001</v>
      </c>
      <c r="F79">
        <v>-21553</v>
      </c>
      <c r="G79">
        <v>5136</v>
      </c>
      <c r="H79">
        <v>-953</v>
      </c>
      <c r="I79">
        <v>4184</v>
      </c>
      <c r="J79">
        <v>0.75600000000000001</v>
      </c>
      <c r="K79">
        <v>0.77400000000000002</v>
      </c>
      <c r="L79">
        <v>-82</v>
      </c>
      <c r="M79">
        <v>4381</v>
      </c>
      <c r="N79">
        <v>3495</v>
      </c>
      <c r="O79">
        <v>3429</v>
      </c>
      <c r="P79">
        <v>0.68899999999999995</v>
      </c>
      <c r="Q79">
        <v>0.746</v>
      </c>
      <c r="W79" t="s">
        <v>570</v>
      </c>
    </row>
    <row r="80" spans="1:23" hidden="1" x14ac:dyDescent="0.25">
      <c r="A80" t="s">
        <v>462</v>
      </c>
      <c r="B80" t="s">
        <v>65</v>
      </c>
      <c r="C80">
        <v>20177</v>
      </c>
      <c r="D80">
        <v>0.3</v>
      </c>
      <c r="E80">
        <v>8.7999999999999995E-2</v>
      </c>
      <c r="F80">
        <v>-16650</v>
      </c>
      <c r="G80">
        <v>3527</v>
      </c>
      <c r="H80">
        <v>-1168</v>
      </c>
      <c r="I80">
        <v>2359</v>
      </c>
      <c r="J80">
        <v>0.29699999999999999</v>
      </c>
      <c r="K80">
        <v>-0.151</v>
      </c>
      <c r="L80">
        <v>-97</v>
      </c>
      <c r="M80">
        <v>2551</v>
      </c>
      <c r="N80">
        <v>2029</v>
      </c>
      <c r="O80">
        <v>1964</v>
      </c>
      <c r="P80">
        <v>0.16700000000000001</v>
      </c>
      <c r="Q80">
        <v>-0.188</v>
      </c>
      <c r="W80" t="s">
        <v>571</v>
      </c>
    </row>
    <row r="81" spans="1:23" hidden="1" x14ac:dyDescent="0.25">
      <c r="A81" t="s">
        <v>463</v>
      </c>
      <c r="B81" t="s">
        <v>65</v>
      </c>
      <c r="C81">
        <v>18543</v>
      </c>
      <c r="D81">
        <v>0.16300000000000001</v>
      </c>
      <c r="E81">
        <v>-0.183</v>
      </c>
      <c r="F81">
        <v>-15136</v>
      </c>
      <c r="G81">
        <v>3407</v>
      </c>
      <c r="H81">
        <v>-628</v>
      </c>
      <c r="I81">
        <v>2779</v>
      </c>
      <c r="J81">
        <v>0.24199999999999999</v>
      </c>
      <c r="K81">
        <v>-2.5999999999999999E-2</v>
      </c>
      <c r="L81">
        <v>-85</v>
      </c>
      <c r="M81">
        <v>3084</v>
      </c>
      <c r="N81">
        <v>2464</v>
      </c>
      <c r="O81">
        <v>2417</v>
      </c>
      <c r="P81">
        <v>0.19500000000000001</v>
      </c>
      <c r="Q81">
        <v>6.9000000000000006E-2</v>
      </c>
      <c r="W81" t="s">
        <v>572</v>
      </c>
    </row>
    <row r="82" spans="1:23" hidden="1" x14ac:dyDescent="0.25">
      <c r="A82" t="s">
        <v>454</v>
      </c>
      <c r="B82" t="s">
        <v>70</v>
      </c>
      <c r="C82">
        <v>6290</v>
      </c>
      <c r="D82">
        <v>-2.5999999999999999E-2</v>
      </c>
      <c r="E82">
        <v>1.2999999999999999E-2</v>
      </c>
      <c r="H82">
        <v>-3013</v>
      </c>
      <c r="I82">
        <v>8378</v>
      </c>
      <c r="J82">
        <v>5.7000000000000002E-2</v>
      </c>
      <c r="K82">
        <v>-5.0000000000000001E-3</v>
      </c>
      <c r="M82">
        <v>5044</v>
      </c>
      <c r="N82">
        <v>4006</v>
      </c>
      <c r="O82">
        <v>4006</v>
      </c>
      <c r="P82">
        <v>0.39600000000000002</v>
      </c>
      <c r="Q82">
        <v>-8.0000000000000002E-3</v>
      </c>
      <c r="R82">
        <v>1375</v>
      </c>
      <c r="S82">
        <v>727</v>
      </c>
      <c r="T82">
        <v>-14</v>
      </c>
      <c r="U82">
        <v>-322</v>
      </c>
      <c r="V82">
        <v>5365</v>
      </c>
    </row>
    <row r="83" spans="1:23" hidden="1" x14ac:dyDescent="0.25">
      <c r="A83" t="s">
        <v>455</v>
      </c>
      <c r="B83" t="s">
        <v>70</v>
      </c>
      <c r="C83">
        <v>6209</v>
      </c>
      <c r="D83">
        <v>2.9000000000000001E-2</v>
      </c>
      <c r="E83">
        <v>-6.0000000000000001E-3</v>
      </c>
      <c r="H83">
        <v>-2868</v>
      </c>
      <c r="I83">
        <v>8424</v>
      </c>
      <c r="J83">
        <v>0.188</v>
      </c>
      <c r="K83">
        <v>0.05</v>
      </c>
      <c r="M83">
        <v>5035</v>
      </c>
      <c r="N83">
        <v>4038</v>
      </c>
      <c r="O83">
        <v>4038</v>
      </c>
      <c r="P83">
        <v>0.126</v>
      </c>
      <c r="Q83">
        <v>4.3999999999999997E-2</v>
      </c>
      <c r="R83">
        <v>1305</v>
      </c>
      <c r="S83">
        <v>764</v>
      </c>
      <c r="T83">
        <v>147</v>
      </c>
      <c r="U83">
        <v>-521</v>
      </c>
      <c r="V83">
        <v>5556</v>
      </c>
    </row>
    <row r="84" spans="1:23" hidden="1" x14ac:dyDescent="0.25">
      <c r="A84" t="s">
        <v>456</v>
      </c>
      <c r="B84" t="s">
        <v>70</v>
      </c>
      <c r="C84">
        <v>6246</v>
      </c>
      <c r="D84">
        <v>0.114</v>
      </c>
      <c r="E84">
        <v>5.0000000000000001E-3</v>
      </c>
      <c r="H84">
        <v>-2485</v>
      </c>
      <c r="I84">
        <v>8024</v>
      </c>
      <c r="J84">
        <v>0.159</v>
      </c>
      <c r="K84">
        <v>1.2999999999999999E-2</v>
      </c>
      <c r="M84">
        <v>4832</v>
      </c>
      <c r="N84">
        <v>3866</v>
      </c>
      <c r="O84">
        <v>3866</v>
      </c>
      <c r="P84">
        <v>-0.02</v>
      </c>
      <c r="Q84">
        <v>-6.5000000000000002E-2</v>
      </c>
      <c r="R84">
        <v>811</v>
      </c>
      <c r="S84">
        <v>804</v>
      </c>
      <c r="T84">
        <v>163</v>
      </c>
      <c r="U84">
        <v>-706</v>
      </c>
      <c r="V84">
        <v>5538</v>
      </c>
    </row>
    <row r="85" spans="1:23" hidden="1" x14ac:dyDescent="0.25">
      <c r="A85" t="s">
        <v>457</v>
      </c>
      <c r="B85" t="s">
        <v>70</v>
      </c>
      <c r="C85">
        <v>6215</v>
      </c>
      <c r="D85">
        <v>0.14199999999999999</v>
      </c>
      <c r="E85">
        <v>-3.6999999999999998E-2</v>
      </c>
      <c r="H85">
        <v>-2508</v>
      </c>
      <c r="I85">
        <v>7920</v>
      </c>
      <c r="J85">
        <v>0.156</v>
      </c>
      <c r="K85">
        <v>-1E-3</v>
      </c>
      <c r="M85">
        <v>5156</v>
      </c>
      <c r="N85">
        <v>4135</v>
      </c>
      <c r="O85">
        <v>4135</v>
      </c>
      <c r="P85">
        <v>0.25800000000000001</v>
      </c>
      <c r="Q85">
        <v>0.441</v>
      </c>
      <c r="R85">
        <v>511</v>
      </c>
      <c r="S85">
        <v>627</v>
      </c>
      <c r="T85">
        <v>567</v>
      </c>
      <c r="U85">
        <v>-256</v>
      </c>
      <c r="V85">
        <v>5413</v>
      </c>
    </row>
    <row r="86" spans="1:23" hidden="1" x14ac:dyDescent="0.25">
      <c r="A86" t="s">
        <v>458</v>
      </c>
      <c r="B86" t="s">
        <v>70</v>
      </c>
      <c r="C86">
        <v>6454</v>
      </c>
      <c r="D86">
        <v>0.34599999999999997</v>
      </c>
      <c r="E86">
        <v>7.0000000000000007E-2</v>
      </c>
      <c r="H86">
        <v>-4064</v>
      </c>
      <c r="I86">
        <v>7926</v>
      </c>
      <c r="J86">
        <v>0.32700000000000001</v>
      </c>
      <c r="K86">
        <v>0.11799999999999999</v>
      </c>
      <c r="M86">
        <v>3611</v>
      </c>
      <c r="N86">
        <v>2871</v>
      </c>
      <c r="O86">
        <v>2871</v>
      </c>
      <c r="P86">
        <v>0.182</v>
      </c>
      <c r="Q86">
        <v>-0.2</v>
      </c>
      <c r="R86">
        <v>404</v>
      </c>
      <c r="S86">
        <v>927</v>
      </c>
      <c r="T86">
        <v>141</v>
      </c>
      <c r="U86">
        <v>-251</v>
      </c>
      <c r="V86">
        <v>3862</v>
      </c>
    </row>
    <row r="87" spans="1:23" hidden="1" x14ac:dyDescent="0.25">
      <c r="A87" t="s">
        <v>459</v>
      </c>
      <c r="B87" t="s">
        <v>70</v>
      </c>
      <c r="C87">
        <v>6032</v>
      </c>
      <c r="D87">
        <v>0.33400000000000002</v>
      </c>
      <c r="E87">
        <v>7.5999999999999998E-2</v>
      </c>
      <c r="H87">
        <v>-2526</v>
      </c>
      <c r="I87">
        <v>7091</v>
      </c>
      <c r="J87">
        <v>0.246</v>
      </c>
      <c r="K87">
        <v>2.4E-2</v>
      </c>
      <c r="M87">
        <v>4475</v>
      </c>
      <c r="N87">
        <v>3587</v>
      </c>
      <c r="O87">
        <v>3587</v>
      </c>
      <c r="P87">
        <v>0.70599999999999996</v>
      </c>
      <c r="Q87">
        <v>-0.09</v>
      </c>
      <c r="R87">
        <v>68</v>
      </c>
      <c r="S87">
        <v>867</v>
      </c>
      <c r="T87">
        <v>124</v>
      </c>
      <c r="U87">
        <v>-90</v>
      </c>
      <c r="V87">
        <v>4565</v>
      </c>
    </row>
    <row r="88" spans="1:23" hidden="1" x14ac:dyDescent="0.25">
      <c r="A88" t="s">
        <v>460</v>
      </c>
      <c r="B88" t="s">
        <v>70</v>
      </c>
      <c r="C88">
        <v>5606</v>
      </c>
      <c r="D88">
        <v>0.123</v>
      </c>
      <c r="E88">
        <v>0.03</v>
      </c>
      <c r="H88">
        <v>-2276</v>
      </c>
      <c r="I88">
        <v>6923</v>
      </c>
      <c r="J88">
        <v>0.112</v>
      </c>
      <c r="K88">
        <v>1.0999999999999999E-2</v>
      </c>
      <c r="M88">
        <v>4914</v>
      </c>
      <c r="N88">
        <v>3943</v>
      </c>
      <c r="O88">
        <v>3943</v>
      </c>
      <c r="P88">
        <v>0.52300000000000002</v>
      </c>
      <c r="Q88">
        <v>0.19900000000000001</v>
      </c>
      <c r="R88">
        <v>-32</v>
      </c>
      <c r="S88">
        <v>993</v>
      </c>
      <c r="T88">
        <v>356</v>
      </c>
      <c r="U88">
        <v>267</v>
      </c>
      <c r="V88">
        <v>4647</v>
      </c>
    </row>
    <row r="89" spans="1:23" hidden="1" x14ac:dyDescent="0.25">
      <c r="A89" t="s">
        <v>461</v>
      </c>
      <c r="B89" t="s">
        <v>70</v>
      </c>
      <c r="C89">
        <v>5441</v>
      </c>
      <c r="D89">
        <v>0.17299999999999999</v>
      </c>
      <c r="E89">
        <v>0.13500000000000001</v>
      </c>
      <c r="H89">
        <v>-2739</v>
      </c>
      <c r="I89">
        <v>6850</v>
      </c>
      <c r="J89">
        <v>0.20699999999999999</v>
      </c>
      <c r="K89">
        <v>0.14699999999999999</v>
      </c>
      <c r="M89">
        <v>4114</v>
      </c>
      <c r="N89">
        <v>3288</v>
      </c>
      <c r="O89">
        <v>3288</v>
      </c>
      <c r="P89">
        <v>0.32400000000000001</v>
      </c>
      <c r="Q89">
        <v>0.35399999999999998</v>
      </c>
      <c r="R89">
        <v>301</v>
      </c>
      <c r="S89">
        <v>739</v>
      </c>
      <c r="T89">
        <v>369</v>
      </c>
      <c r="U89">
        <v>3</v>
      </c>
      <c r="V89">
        <v>4111</v>
      </c>
    </row>
    <row r="90" spans="1:23" hidden="1" x14ac:dyDescent="0.25">
      <c r="A90" t="s">
        <v>462</v>
      </c>
      <c r="B90" t="s">
        <v>70</v>
      </c>
      <c r="C90">
        <v>4794</v>
      </c>
      <c r="D90">
        <v>8.5999999999999993E-2</v>
      </c>
      <c r="E90">
        <v>6.0999999999999999E-2</v>
      </c>
      <c r="H90">
        <v>-2417</v>
      </c>
      <c r="I90">
        <v>5971</v>
      </c>
      <c r="J90">
        <v>0.14899999999999999</v>
      </c>
      <c r="K90">
        <v>4.9000000000000002E-2</v>
      </c>
      <c r="M90">
        <v>3030</v>
      </c>
      <c r="N90">
        <v>2428</v>
      </c>
      <c r="O90">
        <v>2428</v>
      </c>
      <c r="P90">
        <v>-4.7E-2</v>
      </c>
      <c r="Q90">
        <v>0.155</v>
      </c>
      <c r="R90">
        <v>361</v>
      </c>
      <c r="S90">
        <v>747</v>
      </c>
      <c r="T90">
        <v>69</v>
      </c>
      <c r="U90">
        <v>-524</v>
      </c>
      <c r="V90">
        <v>3554</v>
      </c>
    </row>
    <row r="91" spans="1:23" hidden="1" x14ac:dyDescent="0.25">
      <c r="A91" t="s">
        <v>463</v>
      </c>
      <c r="B91" t="s">
        <v>70</v>
      </c>
      <c r="C91">
        <v>4521</v>
      </c>
      <c r="D91">
        <v>0.24399999999999999</v>
      </c>
      <c r="E91">
        <v>-9.4E-2</v>
      </c>
      <c r="H91">
        <v>-2254</v>
      </c>
      <c r="I91">
        <v>5690</v>
      </c>
      <c r="J91">
        <v>0.26900000000000002</v>
      </c>
      <c r="K91">
        <v>-8.5999999999999993E-2</v>
      </c>
      <c r="M91">
        <v>2616</v>
      </c>
      <c r="N91">
        <v>2103</v>
      </c>
      <c r="O91">
        <v>2103</v>
      </c>
      <c r="P91">
        <v>1.4E-2</v>
      </c>
      <c r="Q91">
        <v>-0.188</v>
      </c>
      <c r="R91">
        <v>492</v>
      </c>
      <c r="S91">
        <v>636</v>
      </c>
      <c r="T91">
        <v>42</v>
      </c>
      <c r="U91">
        <v>-820</v>
      </c>
      <c r="V91">
        <v>3436</v>
      </c>
    </row>
    <row r="92" spans="1:23" hidden="1" x14ac:dyDescent="0.25">
      <c r="A92" t="s">
        <v>454</v>
      </c>
      <c r="B92" t="s">
        <v>76</v>
      </c>
      <c r="C92">
        <v>14869</v>
      </c>
      <c r="D92">
        <v>3.1E-2</v>
      </c>
      <c r="E92">
        <v>7.9000000000000001E-2</v>
      </c>
      <c r="H92">
        <v>-7830</v>
      </c>
      <c r="I92">
        <v>20602</v>
      </c>
      <c r="J92">
        <v>0.17299999999999999</v>
      </c>
      <c r="K92">
        <v>0.152</v>
      </c>
      <c r="M92">
        <v>7887</v>
      </c>
      <c r="N92">
        <v>6191</v>
      </c>
      <c r="O92">
        <v>6074</v>
      </c>
      <c r="P92">
        <v>0.48899999999999999</v>
      </c>
      <c r="Q92">
        <v>0.32500000000000001</v>
      </c>
      <c r="R92">
        <v>4792</v>
      </c>
      <c r="S92">
        <v>1617</v>
      </c>
      <c r="T92">
        <v>-676</v>
      </c>
      <c r="U92">
        <v>-4885</v>
      </c>
      <c r="V92">
        <v>12772</v>
      </c>
    </row>
    <row r="93" spans="1:23" hidden="1" x14ac:dyDescent="0.25">
      <c r="A93" t="s">
        <v>455</v>
      </c>
      <c r="B93" t="s">
        <v>76</v>
      </c>
      <c r="C93">
        <v>13783</v>
      </c>
      <c r="D93">
        <v>-2.1999999999999999E-2</v>
      </c>
      <c r="E93">
        <v>1.7000000000000001E-2</v>
      </c>
      <c r="H93">
        <v>-6044</v>
      </c>
      <c r="I93">
        <v>17887</v>
      </c>
      <c r="J93">
        <v>1.9E-2</v>
      </c>
      <c r="K93">
        <v>3.5999999999999997E-2</v>
      </c>
      <c r="M93">
        <v>5893</v>
      </c>
      <c r="N93">
        <v>4728</v>
      </c>
      <c r="O93">
        <v>4583</v>
      </c>
      <c r="P93">
        <v>-0.13200000000000001</v>
      </c>
      <c r="Q93">
        <v>-0.155</v>
      </c>
      <c r="R93">
        <v>1598</v>
      </c>
      <c r="S93">
        <v>1764</v>
      </c>
      <c r="T93">
        <v>741</v>
      </c>
      <c r="U93">
        <v>-5950</v>
      </c>
      <c r="V93">
        <v>11842</v>
      </c>
    </row>
    <row r="94" spans="1:23" hidden="1" x14ac:dyDescent="0.25">
      <c r="A94" t="s">
        <v>456</v>
      </c>
      <c r="B94" t="s">
        <v>76</v>
      </c>
      <c r="C94">
        <v>13547</v>
      </c>
      <c r="D94">
        <v>-7.2999999999999995E-2</v>
      </c>
      <c r="E94">
        <v>-2.8000000000000001E-2</v>
      </c>
      <c r="H94">
        <v>-6374</v>
      </c>
      <c r="I94">
        <v>17257</v>
      </c>
      <c r="J94">
        <v>-4.8000000000000001E-2</v>
      </c>
      <c r="K94">
        <v>-1E-3</v>
      </c>
      <c r="M94">
        <v>6951</v>
      </c>
      <c r="N94">
        <v>5550</v>
      </c>
      <c r="O94">
        <v>5426</v>
      </c>
      <c r="P94">
        <v>5.1999999999999998E-2</v>
      </c>
      <c r="Q94">
        <v>-8.0000000000000002E-3</v>
      </c>
      <c r="R94">
        <v>1001</v>
      </c>
      <c r="S94">
        <v>1674</v>
      </c>
      <c r="T94">
        <v>1035</v>
      </c>
      <c r="U94">
        <v>-3933</v>
      </c>
      <c r="V94">
        <v>10884</v>
      </c>
    </row>
    <row r="95" spans="1:23" hidden="1" x14ac:dyDescent="0.25">
      <c r="A95" t="s">
        <v>457</v>
      </c>
      <c r="B95" t="s">
        <v>76</v>
      </c>
      <c r="C95">
        <v>13936</v>
      </c>
      <c r="D95">
        <v>8.6999999999999994E-2</v>
      </c>
      <c r="E95">
        <v>-3.4000000000000002E-2</v>
      </c>
      <c r="H95">
        <v>-4832</v>
      </c>
      <c r="I95">
        <v>17278</v>
      </c>
      <c r="J95">
        <v>6.5000000000000002E-2</v>
      </c>
      <c r="K95">
        <v>-1.6E-2</v>
      </c>
      <c r="M95">
        <v>6920</v>
      </c>
      <c r="N95">
        <v>5559</v>
      </c>
      <c r="O95">
        <v>5468</v>
      </c>
      <c r="P95">
        <v>0.53100000000000003</v>
      </c>
      <c r="Q95">
        <v>0.34100000000000003</v>
      </c>
      <c r="R95">
        <v>848</v>
      </c>
      <c r="S95">
        <v>1517</v>
      </c>
      <c r="T95">
        <v>977</v>
      </c>
      <c r="U95">
        <v>-5527</v>
      </c>
      <c r="V95">
        <v>12447</v>
      </c>
    </row>
    <row r="96" spans="1:23" hidden="1" x14ac:dyDescent="0.25">
      <c r="A96" t="s">
        <v>458</v>
      </c>
      <c r="B96" t="s">
        <v>76</v>
      </c>
      <c r="C96">
        <v>14428</v>
      </c>
      <c r="D96">
        <v>0.32900000000000001</v>
      </c>
      <c r="E96">
        <v>2.3E-2</v>
      </c>
      <c r="H96">
        <v>-7745</v>
      </c>
      <c r="I96">
        <v>17567</v>
      </c>
      <c r="J96">
        <v>0.152</v>
      </c>
      <c r="K96">
        <v>1E-3</v>
      </c>
      <c r="M96">
        <v>5246</v>
      </c>
      <c r="N96">
        <v>4157</v>
      </c>
      <c r="O96">
        <v>4079</v>
      </c>
      <c r="P96">
        <v>0.83899999999999997</v>
      </c>
      <c r="Q96">
        <v>-0.22700000000000001</v>
      </c>
      <c r="R96">
        <v>1342</v>
      </c>
      <c r="S96">
        <v>1433</v>
      </c>
      <c r="T96">
        <v>364</v>
      </c>
      <c r="U96">
        <v>-4576</v>
      </c>
      <c r="V96">
        <v>9822</v>
      </c>
    </row>
    <row r="97" spans="1:22" hidden="1" x14ac:dyDescent="0.25">
      <c r="A97" t="s">
        <v>459</v>
      </c>
      <c r="B97" t="s">
        <v>76</v>
      </c>
      <c r="C97">
        <v>14098</v>
      </c>
      <c r="D97">
        <v>0.155</v>
      </c>
      <c r="E97">
        <v>-3.5000000000000003E-2</v>
      </c>
      <c r="H97">
        <v>-5452</v>
      </c>
      <c r="I97">
        <v>17555</v>
      </c>
      <c r="J97">
        <v>0.151</v>
      </c>
      <c r="K97">
        <v>-3.2000000000000001E-2</v>
      </c>
      <c r="M97">
        <v>6673</v>
      </c>
      <c r="N97">
        <v>5354</v>
      </c>
      <c r="O97">
        <v>5278</v>
      </c>
      <c r="P97">
        <v>1.577</v>
      </c>
      <c r="Q97">
        <v>2.3E-2</v>
      </c>
      <c r="R97">
        <v>958</v>
      </c>
      <c r="S97">
        <v>1441</v>
      </c>
      <c r="T97">
        <v>1057</v>
      </c>
      <c r="U97">
        <v>-5429</v>
      </c>
      <c r="V97">
        <v>12102</v>
      </c>
    </row>
    <row r="98" spans="1:22" hidden="1" x14ac:dyDescent="0.25">
      <c r="A98" t="s">
        <v>460</v>
      </c>
      <c r="B98" t="s">
        <v>76</v>
      </c>
      <c r="C98">
        <v>14607</v>
      </c>
      <c r="D98">
        <v>0.13</v>
      </c>
      <c r="E98">
        <v>0.13900000000000001</v>
      </c>
      <c r="H98">
        <v>-5196</v>
      </c>
      <c r="I98">
        <v>18131</v>
      </c>
      <c r="J98">
        <v>4.9000000000000002E-2</v>
      </c>
      <c r="K98">
        <v>0.11700000000000001</v>
      </c>
      <c r="M98">
        <v>6490</v>
      </c>
      <c r="N98">
        <v>5200</v>
      </c>
      <c r="O98">
        <v>5158</v>
      </c>
      <c r="P98">
        <v>0.41</v>
      </c>
      <c r="Q98">
        <v>0.44400000000000001</v>
      </c>
      <c r="R98">
        <v>687</v>
      </c>
      <c r="S98">
        <v>1502</v>
      </c>
      <c r="T98">
        <v>1336</v>
      </c>
      <c r="U98">
        <v>-6446</v>
      </c>
      <c r="V98">
        <v>12936</v>
      </c>
    </row>
    <row r="99" spans="1:22" hidden="1" x14ac:dyDescent="0.25">
      <c r="A99" t="s">
        <v>461</v>
      </c>
      <c r="B99" t="s">
        <v>76</v>
      </c>
      <c r="C99">
        <v>12826</v>
      </c>
      <c r="D99">
        <v>0.184</v>
      </c>
      <c r="E99">
        <v>0.182</v>
      </c>
      <c r="H99">
        <v>-4322</v>
      </c>
      <c r="I99">
        <v>16227</v>
      </c>
      <c r="J99">
        <v>0.111</v>
      </c>
      <c r="K99">
        <v>6.4000000000000001E-2</v>
      </c>
      <c r="M99">
        <v>4514</v>
      </c>
      <c r="N99">
        <v>3638</v>
      </c>
      <c r="O99">
        <v>3571</v>
      </c>
      <c r="P99">
        <v>0.34899999999999998</v>
      </c>
      <c r="Q99">
        <v>0.61</v>
      </c>
      <c r="R99">
        <v>668</v>
      </c>
      <c r="S99">
        <v>1275</v>
      </c>
      <c r="T99">
        <v>1458</v>
      </c>
      <c r="U99">
        <v>-7391</v>
      </c>
      <c r="V99">
        <v>11905</v>
      </c>
    </row>
    <row r="100" spans="1:22" hidden="1" x14ac:dyDescent="0.25">
      <c r="A100" t="s">
        <v>462</v>
      </c>
      <c r="B100" t="s">
        <v>76</v>
      </c>
      <c r="C100">
        <v>10853</v>
      </c>
      <c r="D100">
        <v>2.7E-2</v>
      </c>
      <c r="E100">
        <v>-0.111</v>
      </c>
      <c r="H100">
        <v>-6146</v>
      </c>
      <c r="I100">
        <v>15252</v>
      </c>
      <c r="J100">
        <v>-1.4999999999999999E-2</v>
      </c>
      <c r="K100">
        <v>0</v>
      </c>
      <c r="M100">
        <v>2868</v>
      </c>
      <c r="N100">
        <v>2296</v>
      </c>
      <c r="O100">
        <v>2218</v>
      </c>
      <c r="P100">
        <v>0.35499999999999998</v>
      </c>
      <c r="Q100">
        <v>8.3000000000000004E-2</v>
      </c>
      <c r="R100">
        <v>1280</v>
      </c>
      <c r="S100">
        <v>1844</v>
      </c>
      <c r="T100">
        <v>1274</v>
      </c>
      <c r="U100">
        <v>-6238</v>
      </c>
      <c r="V100">
        <v>9106</v>
      </c>
    </row>
    <row r="101" spans="1:22" hidden="1" x14ac:dyDescent="0.25">
      <c r="A101" t="s">
        <v>463</v>
      </c>
      <c r="B101" t="s">
        <v>76</v>
      </c>
      <c r="C101">
        <v>12205</v>
      </c>
      <c r="D101">
        <v>0.33500000000000002</v>
      </c>
      <c r="E101">
        <v>-5.6000000000000001E-2</v>
      </c>
      <c r="H101">
        <v>-5071</v>
      </c>
      <c r="I101">
        <v>15247</v>
      </c>
      <c r="J101">
        <v>0.23</v>
      </c>
      <c r="K101">
        <v>-0.11799999999999999</v>
      </c>
      <c r="M101">
        <v>2674</v>
      </c>
      <c r="N101">
        <v>2122</v>
      </c>
      <c r="O101">
        <v>2048</v>
      </c>
      <c r="P101">
        <v>-2.9000000000000001E-2</v>
      </c>
      <c r="Q101">
        <v>-0.44</v>
      </c>
      <c r="R101">
        <v>654</v>
      </c>
      <c r="S101">
        <v>1594</v>
      </c>
      <c r="T101">
        <v>794</v>
      </c>
      <c r="U101">
        <v>-7502</v>
      </c>
      <c r="V101">
        <v>10176</v>
      </c>
    </row>
    <row r="102" spans="1:22" hidden="1" x14ac:dyDescent="0.25">
      <c r="A102" t="s">
        <v>454</v>
      </c>
      <c r="B102" t="s">
        <v>80</v>
      </c>
      <c r="C102">
        <v>14572</v>
      </c>
      <c r="D102">
        <v>0.13400000000000001</v>
      </c>
      <c r="E102">
        <v>0.113</v>
      </c>
      <c r="H102">
        <v>-6304</v>
      </c>
      <c r="I102">
        <v>18475</v>
      </c>
      <c r="J102">
        <v>7.0999999999999994E-2</v>
      </c>
      <c r="K102">
        <v>6.2E-2</v>
      </c>
      <c r="M102">
        <v>7699</v>
      </c>
      <c r="N102">
        <v>6143</v>
      </c>
      <c r="O102">
        <v>6119</v>
      </c>
      <c r="P102">
        <v>0.436</v>
      </c>
      <c r="Q102">
        <v>0.58399999999999996</v>
      </c>
      <c r="R102">
        <v>810</v>
      </c>
      <c r="S102">
        <v>1554</v>
      </c>
      <c r="T102">
        <v>1540</v>
      </c>
      <c r="U102">
        <v>-4473</v>
      </c>
      <c r="V102">
        <v>12171</v>
      </c>
    </row>
    <row r="103" spans="1:22" hidden="1" x14ac:dyDescent="0.25">
      <c r="A103" t="s">
        <v>455</v>
      </c>
      <c r="B103" t="s">
        <v>80</v>
      </c>
      <c r="C103">
        <v>13087</v>
      </c>
      <c r="D103">
        <v>1.2999999999999999E-2</v>
      </c>
      <c r="E103">
        <v>2.5999999999999999E-2</v>
      </c>
      <c r="H103">
        <v>-5082</v>
      </c>
      <c r="I103">
        <v>17393</v>
      </c>
      <c r="J103">
        <v>4.0000000000000001E-3</v>
      </c>
      <c r="K103">
        <v>-2.1000000000000001E-2</v>
      </c>
      <c r="M103">
        <v>4871</v>
      </c>
      <c r="N103">
        <v>3895</v>
      </c>
      <c r="O103">
        <v>3863</v>
      </c>
      <c r="P103">
        <v>0.157</v>
      </c>
      <c r="Q103">
        <v>-0.25800000000000001</v>
      </c>
      <c r="R103">
        <v>1081</v>
      </c>
      <c r="S103">
        <v>1815</v>
      </c>
      <c r="T103">
        <v>1410</v>
      </c>
      <c r="U103">
        <v>-7440</v>
      </c>
      <c r="V103">
        <v>12311</v>
      </c>
    </row>
    <row r="104" spans="1:22" hidden="1" x14ac:dyDescent="0.25">
      <c r="A104" t="s">
        <v>456</v>
      </c>
      <c r="B104" t="s">
        <v>80</v>
      </c>
      <c r="C104">
        <v>12757</v>
      </c>
      <c r="D104">
        <v>6.2E-2</v>
      </c>
      <c r="E104">
        <v>7.0000000000000001E-3</v>
      </c>
      <c r="H104">
        <v>-4743</v>
      </c>
      <c r="I104">
        <v>17772</v>
      </c>
      <c r="J104">
        <v>0.115</v>
      </c>
      <c r="K104">
        <v>4.3999999999999997E-2</v>
      </c>
      <c r="M104">
        <v>6550</v>
      </c>
      <c r="N104">
        <v>5264</v>
      </c>
      <c r="O104">
        <v>5203</v>
      </c>
      <c r="P104">
        <v>0.12</v>
      </c>
      <c r="Q104">
        <v>8.3000000000000004E-2</v>
      </c>
      <c r="R104">
        <v>1452</v>
      </c>
      <c r="S104">
        <v>1784</v>
      </c>
      <c r="T104">
        <v>1778</v>
      </c>
      <c r="U104">
        <v>-6478</v>
      </c>
      <c r="V104">
        <v>13029</v>
      </c>
    </row>
    <row r="105" spans="1:22" hidden="1" x14ac:dyDescent="0.25">
      <c r="A105" t="s">
        <v>457</v>
      </c>
      <c r="B105" t="s">
        <v>80</v>
      </c>
      <c r="C105">
        <v>12666</v>
      </c>
      <c r="D105">
        <v>0.248</v>
      </c>
      <c r="E105">
        <v>-1.4E-2</v>
      </c>
      <c r="H105">
        <v>-4314</v>
      </c>
      <c r="I105">
        <v>17018</v>
      </c>
      <c r="J105">
        <v>0.21</v>
      </c>
      <c r="K105">
        <v>-1.2999999999999999E-2</v>
      </c>
      <c r="M105">
        <v>5980</v>
      </c>
      <c r="N105">
        <v>4831</v>
      </c>
      <c r="O105">
        <v>4806</v>
      </c>
      <c r="P105">
        <v>3.1E-2</v>
      </c>
      <c r="Q105">
        <v>0.128</v>
      </c>
      <c r="R105">
        <v>1331</v>
      </c>
      <c r="S105">
        <v>2001</v>
      </c>
      <c r="T105">
        <v>1020</v>
      </c>
      <c r="U105">
        <v>-6724</v>
      </c>
      <c r="V105">
        <v>12704</v>
      </c>
    </row>
    <row r="106" spans="1:22" hidden="1" x14ac:dyDescent="0.25">
      <c r="A106" t="s">
        <v>458</v>
      </c>
      <c r="B106" t="s">
        <v>80</v>
      </c>
      <c r="C106">
        <v>12848</v>
      </c>
      <c r="D106">
        <v>0.23599999999999999</v>
      </c>
      <c r="E106">
        <v>-6.0000000000000001E-3</v>
      </c>
      <c r="H106">
        <v>-6363</v>
      </c>
      <c r="I106">
        <v>17245</v>
      </c>
      <c r="J106">
        <v>0.24199999999999999</v>
      </c>
      <c r="K106">
        <v>-5.0000000000000001E-3</v>
      </c>
      <c r="M106">
        <v>5349</v>
      </c>
      <c r="N106">
        <v>4274</v>
      </c>
      <c r="O106">
        <v>4260</v>
      </c>
      <c r="P106">
        <v>0.45900000000000002</v>
      </c>
      <c r="Q106">
        <v>0.27600000000000002</v>
      </c>
      <c r="R106">
        <v>1235</v>
      </c>
      <c r="S106">
        <v>1786</v>
      </c>
      <c r="T106">
        <v>1377</v>
      </c>
      <c r="U106">
        <v>-5533</v>
      </c>
      <c r="V106">
        <v>10882</v>
      </c>
    </row>
    <row r="107" spans="1:22" hidden="1" x14ac:dyDescent="0.25">
      <c r="A107" t="s">
        <v>459</v>
      </c>
      <c r="B107" t="s">
        <v>80</v>
      </c>
      <c r="C107">
        <v>12924</v>
      </c>
      <c r="D107">
        <v>0.309</v>
      </c>
      <c r="E107">
        <v>7.5999999999999998E-2</v>
      </c>
      <c r="H107">
        <v>-4847</v>
      </c>
      <c r="I107">
        <v>17324</v>
      </c>
      <c r="J107">
        <v>0.41399999999999998</v>
      </c>
      <c r="K107">
        <v>8.6999999999999994E-2</v>
      </c>
      <c r="M107">
        <v>4157</v>
      </c>
      <c r="N107">
        <v>3320</v>
      </c>
      <c r="O107">
        <v>3338</v>
      </c>
      <c r="P107">
        <v>0.35699999999999998</v>
      </c>
      <c r="Q107">
        <v>-0.28100000000000003</v>
      </c>
      <c r="R107">
        <v>697</v>
      </c>
      <c r="S107">
        <v>1465</v>
      </c>
      <c r="T107">
        <v>2238</v>
      </c>
      <c r="U107">
        <v>-8321</v>
      </c>
      <c r="V107">
        <v>12477</v>
      </c>
    </row>
    <row r="108" spans="1:22" hidden="1" x14ac:dyDescent="0.25">
      <c r="A108" t="s">
        <v>460</v>
      </c>
      <c r="B108" t="s">
        <v>80</v>
      </c>
      <c r="C108">
        <v>12013</v>
      </c>
      <c r="D108">
        <v>0.104</v>
      </c>
      <c r="E108">
        <v>0.184</v>
      </c>
      <c r="H108">
        <v>-4272</v>
      </c>
      <c r="I108">
        <v>15941</v>
      </c>
      <c r="J108">
        <v>0.13200000000000001</v>
      </c>
      <c r="K108">
        <v>0.13300000000000001</v>
      </c>
      <c r="M108">
        <v>5785</v>
      </c>
      <c r="N108">
        <v>4681</v>
      </c>
      <c r="O108">
        <v>4645</v>
      </c>
      <c r="P108">
        <v>1.0640000000000001</v>
      </c>
      <c r="Q108">
        <v>-4.0000000000000001E-3</v>
      </c>
      <c r="R108">
        <v>1256</v>
      </c>
      <c r="S108">
        <v>1560</v>
      </c>
      <c r="T108">
        <v>1111</v>
      </c>
      <c r="U108">
        <v>-5883</v>
      </c>
      <c r="V108">
        <v>11668</v>
      </c>
    </row>
    <row r="109" spans="1:22" hidden="1" x14ac:dyDescent="0.25">
      <c r="A109" t="s">
        <v>461</v>
      </c>
      <c r="B109" t="s">
        <v>80</v>
      </c>
      <c r="C109">
        <v>10146</v>
      </c>
      <c r="D109">
        <v>-4.7E-2</v>
      </c>
      <c r="E109">
        <v>-2.4E-2</v>
      </c>
      <c r="H109">
        <v>-3821</v>
      </c>
      <c r="I109">
        <v>14070</v>
      </c>
      <c r="J109">
        <v>8.8999999999999996E-2</v>
      </c>
      <c r="K109">
        <v>1.2999999999999999E-2</v>
      </c>
      <c r="M109">
        <v>5822</v>
      </c>
      <c r="N109">
        <v>4698</v>
      </c>
      <c r="O109">
        <v>4664</v>
      </c>
      <c r="P109">
        <v>-0.27800000000000002</v>
      </c>
      <c r="Q109">
        <v>0.59699999999999998</v>
      </c>
      <c r="R109">
        <v>769</v>
      </c>
      <c r="S109">
        <v>1278</v>
      </c>
      <c r="T109">
        <v>1878</v>
      </c>
      <c r="U109">
        <v>-4427</v>
      </c>
      <c r="V109">
        <v>10249</v>
      </c>
    </row>
    <row r="110" spans="1:22" hidden="1" x14ac:dyDescent="0.25">
      <c r="A110" t="s">
        <v>462</v>
      </c>
      <c r="B110" t="s">
        <v>80</v>
      </c>
      <c r="C110">
        <v>10396</v>
      </c>
      <c r="D110">
        <v>1.0999999999999999E-2</v>
      </c>
      <c r="E110">
        <v>5.2999999999999999E-2</v>
      </c>
      <c r="H110">
        <v>-5832</v>
      </c>
      <c r="I110">
        <v>13887</v>
      </c>
      <c r="J110">
        <v>5.8999999999999997E-2</v>
      </c>
      <c r="K110">
        <v>0.13300000000000001</v>
      </c>
      <c r="M110">
        <v>3678</v>
      </c>
      <c r="N110">
        <v>2986</v>
      </c>
      <c r="O110">
        <v>2921</v>
      </c>
      <c r="P110">
        <v>-0.45500000000000002</v>
      </c>
      <c r="Q110">
        <v>0.187</v>
      </c>
      <c r="R110">
        <v>864</v>
      </c>
      <c r="S110">
        <v>1158</v>
      </c>
      <c r="T110">
        <v>1469</v>
      </c>
      <c r="U110">
        <v>-4377</v>
      </c>
      <c r="V110">
        <v>8055</v>
      </c>
    </row>
    <row r="111" spans="1:22" hidden="1" x14ac:dyDescent="0.25">
      <c r="A111" t="s">
        <v>463</v>
      </c>
      <c r="B111" t="s">
        <v>80</v>
      </c>
      <c r="C111">
        <v>9872</v>
      </c>
      <c r="D111">
        <v>8.6999999999999994E-2</v>
      </c>
      <c r="E111">
        <v>-9.2999999999999999E-2</v>
      </c>
      <c r="H111">
        <v>-3647</v>
      </c>
      <c r="I111">
        <v>12255</v>
      </c>
      <c r="J111">
        <v>6.5000000000000002E-2</v>
      </c>
      <c r="K111">
        <v>-0.13</v>
      </c>
      <c r="M111">
        <v>3061</v>
      </c>
      <c r="N111">
        <v>2466</v>
      </c>
      <c r="O111">
        <v>2460</v>
      </c>
      <c r="P111">
        <v>5.2999999999999999E-2</v>
      </c>
      <c r="Q111">
        <v>9.2999999999999999E-2</v>
      </c>
      <c r="R111">
        <v>864</v>
      </c>
      <c r="S111">
        <v>1154</v>
      </c>
      <c r="T111">
        <v>365</v>
      </c>
      <c r="U111">
        <v>-5548</v>
      </c>
      <c r="V111">
        <v>8609</v>
      </c>
    </row>
    <row r="112" spans="1:22" hidden="1" x14ac:dyDescent="0.25">
      <c r="A112" t="s">
        <v>454</v>
      </c>
      <c r="B112" t="s">
        <v>84</v>
      </c>
      <c r="C112">
        <v>7473</v>
      </c>
      <c r="D112">
        <v>0.51500000000000001</v>
      </c>
      <c r="E112">
        <v>0.52</v>
      </c>
      <c r="H112">
        <v>-2630</v>
      </c>
      <c r="I112">
        <v>8258</v>
      </c>
      <c r="J112">
        <v>0.40699999999999997</v>
      </c>
      <c r="K112">
        <v>0.35699999999999998</v>
      </c>
      <c r="M112">
        <v>4385</v>
      </c>
      <c r="N112">
        <v>3448</v>
      </c>
      <c r="O112">
        <v>3344</v>
      </c>
      <c r="P112">
        <v>0.92600000000000005</v>
      </c>
      <c r="Q112">
        <v>0.34799999999999998</v>
      </c>
      <c r="R112">
        <v>302</v>
      </c>
      <c r="S112">
        <v>592</v>
      </c>
      <c r="T112">
        <v>-109</v>
      </c>
      <c r="U112">
        <v>-1242</v>
      </c>
      <c r="V112">
        <v>5628</v>
      </c>
    </row>
    <row r="113" spans="1:22" hidden="1" x14ac:dyDescent="0.25">
      <c r="A113" t="s">
        <v>455</v>
      </c>
      <c r="B113" t="s">
        <v>84</v>
      </c>
      <c r="C113">
        <v>4916</v>
      </c>
      <c r="D113">
        <v>9.6000000000000002E-2</v>
      </c>
      <c r="E113">
        <v>-8.0000000000000002E-3</v>
      </c>
      <c r="H113">
        <v>-2302</v>
      </c>
      <c r="I113">
        <v>6085</v>
      </c>
      <c r="J113">
        <v>0.128</v>
      </c>
      <c r="K113">
        <v>-5.0999999999999997E-2</v>
      </c>
      <c r="M113">
        <v>3147</v>
      </c>
      <c r="N113">
        <v>2515</v>
      </c>
      <c r="O113">
        <v>2480</v>
      </c>
      <c r="P113">
        <v>0.23</v>
      </c>
      <c r="Q113">
        <v>0.14899999999999999</v>
      </c>
      <c r="R113">
        <v>736</v>
      </c>
      <c r="S113">
        <v>318</v>
      </c>
      <c r="T113">
        <v>115</v>
      </c>
      <c r="U113">
        <v>-636</v>
      </c>
      <c r="V113">
        <v>3783</v>
      </c>
    </row>
    <row r="114" spans="1:22" hidden="1" x14ac:dyDescent="0.25">
      <c r="A114" t="s">
        <v>456</v>
      </c>
      <c r="B114" t="s">
        <v>84</v>
      </c>
      <c r="C114">
        <v>4955</v>
      </c>
      <c r="D114">
        <v>8.8999999999999996E-2</v>
      </c>
      <c r="E114">
        <v>2.3E-2</v>
      </c>
      <c r="H114">
        <v>-2239</v>
      </c>
      <c r="I114">
        <v>6413</v>
      </c>
      <c r="J114">
        <v>0.14899999999999999</v>
      </c>
      <c r="K114">
        <v>0.13400000000000001</v>
      </c>
      <c r="M114">
        <v>2742</v>
      </c>
      <c r="N114">
        <v>2180</v>
      </c>
      <c r="O114">
        <v>2159</v>
      </c>
      <c r="P114">
        <v>3.7999999999999999E-2</v>
      </c>
      <c r="Q114">
        <v>3.4000000000000002E-2</v>
      </c>
      <c r="R114">
        <v>736</v>
      </c>
      <c r="S114">
        <v>601</v>
      </c>
      <c r="T114">
        <v>122</v>
      </c>
      <c r="U114">
        <v>-1433</v>
      </c>
      <c r="V114">
        <v>4175</v>
      </c>
    </row>
    <row r="115" spans="1:22" hidden="1" x14ac:dyDescent="0.25">
      <c r="A115" t="s">
        <v>457</v>
      </c>
      <c r="B115" t="s">
        <v>84</v>
      </c>
      <c r="C115">
        <v>4841</v>
      </c>
      <c r="D115">
        <v>0.19700000000000001</v>
      </c>
      <c r="E115">
        <v>-1.9E-2</v>
      </c>
      <c r="H115">
        <v>-1959</v>
      </c>
      <c r="I115">
        <v>5657</v>
      </c>
      <c r="J115">
        <v>0.104</v>
      </c>
      <c r="K115">
        <v>-3.5999999999999997E-2</v>
      </c>
      <c r="M115">
        <v>2743</v>
      </c>
      <c r="N115">
        <v>2194</v>
      </c>
      <c r="O115">
        <v>2088</v>
      </c>
      <c r="P115">
        <v>8.7999999999999995E-2</v>
      </c>
      <c r="Q115">
        <v>0.20300000000000001</v>
      </c>
      <c r="R115">
        <v>8</v>
      </c>
      <c r="S115">
        <v>677</v>
      </c>
      <c r="T115">
        <v>132</v>
      </c>
      <c r="U115">
        <v>-956</v>
      </c>
      <c r="V115">
        <v>3699</v>
      </c>
    </row>
    <row r="116" spans="1:22" hidden="1" x14ac:dyDescent="0.25">
      <c r="A116" t="s">
        <v>458</v>
      </c>
      <c r="B116" t="s">
        <v>84</v>
      </c>
      <c r="C116">
        <v>4932</v>
      </c>
      <c r="D116">
        <v>0.314</v>
      </c>
      <c r="E116">
        <v>0.1</v>
      </c>
      <c r="H116">
        <v>-2671</v>
      </c>
      <c r="I116">
        <v>5869</v>
      </c>
      <c r="J116">
        <v>0.26800000000000002</v>
      </c>
      <c r="K116">
        <v>8.7999999999999995E-2</v>
      </c>
      <c r="M116">
        <v>2252</v>
      </c>
      <c r="N116">
        <v>1799</v>
      </c>
      <c r="O116">
        <v>1736</v>
      </c>
      <c r="P116">
        <v>0.152</v>
      </c>
      <c r="Q116">
        <v>-0.13900000000000001</v>
      </c>
      <c r="R116">
        <v>-69</v>
      </c>
      <c r="S116">
        <v>820</v>
      </c>
      <c r="T116">
        <v>186</v>
      </c>
      <c r="U116">
        <v>-946</v>
      </c>
      <c r="V116">
        <v>3198</v>
      </c>
    </row>
    <row r="117" spans="1:22" hidden="1" x14ac:dyDescent="0.25">
      <c r="A117" t="s">
        <v>459</v>
      </c>
      <c r="B117" t="s">
        <v>84</v>
      </c>
      <c r="C117">
        <v>4485</v>
      </c>
      <c r="D117">
        <v>0.35599999999999998</v>
      </c>
      <c r="E117">
        <v>-1.4999999999999999E-2</v>
      </c>
      <c r="H117">
        <v>-2001</v>
      </c>
      <c r="I117">
        <v>5394</v>
      </c>
      <c r="J117">
        <v>0.45600000000000002</v>
      </c>
      <c r="K117">
        <v>-3.4000000000000002E-2</v>
      </c>
      <c r="M117">
        <v>2712</v>
      </c>
      <c r="N117">
        <v>2169</v>
      </c>
      <c r="O117">
        <v>2016</v>
      </c>
      <c r="P117">
        <v>0.40899999999999997</v>
      </c>
      <c r="Q117">
        <v>-0.03</v>
      </c>
      <c r="R117">
        <v>76</v>
      </c>
      <c r="S117">
        <v>693</v>
      </c>
      <c r="T117">
        <v>140</v>
      </c>
      <c r="U117">
        <v>-681</v>
      </c>
      <c r="V117">
        <v>3393</v>
      </c>
    </row>
    <row r="118" spans="1:22" hidden="1" x14ac:dyDescent="0.25">
      <c r="A118" t="s">
        <v>460</v>
      </c>
      <c r="B118" t="s">
        <v>84</v>
      </c>
      <c r="C118">
        <v>4551</v>
      </c>
      <c r="D118">
        <v>0.312</v>
      </c>
      <c r="E118">
        <v>0.126</v>
      </c>
      <c r="H118">
        <v>-2033</v>
      </c>
      <c r="I118">
        <v>5582</v>
      </c>
      <c r="J118">
        <v>0.312</v>
      </c>
      <c r="K118">
        <v>0.09</v>
      </c>
      <c r="M118">
        <v>2776</v>
      </c>
      <c r="N118">
        <v>2220</v>
      </c>
      <c r="O118">
        <v>2079</v>
      </c>
      <c r="P118">
        <v>0.34</v>
      </c>
      <c r="Q118">
        <v>8.4000000000000005E-2</v>
      </c>
      <c r="R118">
        <v>91</v>
      </c>
      <c r="S118">
        <v>835</v>
      </c>
      <c r="T118">
        <v>104</v>
      </c>
      <c r="U118">
        <v>-772</v>
      </c>
      <c r="V118">
        <v>3548</v>
      </c>
    </row>
    <row r="119" spans="1:22" hidden="1" x14ac:dyDescent="0.25">
      <c r="A119" t="s">
        <v>461</v>
      </c>
      <c r="B119" t="s">
        <v>84</v>
      </c>
      <c r="C119">
        <v>4043</v>
      </c>
      <c r="D119">
        <v>0.20200000000000001</v>
      </c>
      <c r="E119">
        <v>7.6999999999999999E-2</v>
      </c>
      <c r="H119">
        <v>-1926</v>
      </c>
      <c r="I119">
        <v>5122</v>
      </c>
      <c r="J119">
        <v>0.22900000000000001</v>
      </c>
      <c r="K119">
        <v>0.106</v>
      </c>
      <c r="M119">
        <v>2528</v>
      </c>
      <c r="N119">
        <v>2020</v>
      </c>
      <c r="O119">
        <v>1918</v>
      </c>
      <c r="P119">
        <v>0.22700000000000001</v>
      </c>
      <c r="Q119">
        <v>0.27300000000000002</v>
      </c>
      <c r="R119">
        <v>372</v>
      </c>
      <c r="S119">
        <v>608</v>
      </c>
      <c r="T119">
        <v>99</v>
      </c>
      <c r="U119">
        <v>-669</v>
      </c>
      <c r="V119">
        <v>3197</v>
      </c>
    </row>
    <row r="120" spans="1:22" hidden="1" x14ac:dyDescent="0.25">
      <c r="A120" t="s">
        <v>462</v>
      </c>
      <c r="B120" t="s">
        <v>84</v>
      </c>
      <c r="C120">
        <v>3753</v>
      </c>
      <c r="D120">
        <v>0.16800000000000001</v>
      </c>
      <c r="E120">
        <v>0.13500000000000001</v>
      </c>
      <c r="H120">
        <v>-1657</v>
      </c>
      <c r="I120">
        <v>4630</v>
      </c>
      <c r="J120">
        <v>0.16800000000000001</v>
      </c>
      <c r="K120">
        <v>0.249</v>
      </c>
      <c r="M120">
        <v>1985</v>
      </c>
      <c r="N120">
        <v>1589</v>
      </c>
      <c r="O120">
        <v>1507</v>
      </c>
      <c r="P120">
        <v>0.42399999999999999</v>
      </c>
      <c r="Q120">
        <v>5.2999999999999999E-2</v>
      </c>
      <c r="R120">
        <v>119</v>
      </c>
      <c r="S120">
        <v>741</v>
      </c>
      <c r="T120">
        <v>16</v>
      </c>
      <c r="U120">
        <v>-988</v>
      </c>
      <c r="V120">
        <v>2973</v>
      </c>
    </row>
    <row r="121" spans="1:22" hidden="1" x14ac:dyDescent="0.25">
      <c r="A121" t="s">
        <v>463</v>
      </c>
      <c r="B121" t="s">
        <v>84</v>
      </c>
      <c r="C121">
        <v>3306</v>
      </c>
      <c r="D121">
        <v>9.4E-2</v>
      </c>
      <c r="E121">
        <v>-4.7E-2</v>
      </c>
      <c r="H121">
        <v>-1412</v>
      </c>
      <c r="I121">
        <v>3706</v>
      </c>
      <c r="J121">
        <v>6.8000000000000005E-2</v>
      </c>
      <c r="K121">
        <v>-0.129</v>
      </c>
      <c r="M121">
        <v>1891</v>
      </c>
      <c r="N121">
        <v>1513</v>
      </c>
      <c r="O121">
        <v>1431</v>
      </c>
      <c r="P121">
        <v>0.311</v>
      </c>
      <c r="Q121">
        <v>-7.8E-2</v>
      </c>
      <c r="R121">
        <v>44</v>
      </c>
      <c r="S121">
        <v>329</v>
      </c>
      <c r="T121">
        <v>26</v>
      </c>
      <c r="U121">
        <v>-403</v>
      </c>
      <c r="V121">
        <v>2294</v>
      </c>
    </row>
    <row r="122" spans="1:22" hidden="1" x14ac:dyDescent="0.25">
      <c r="A122" t="s">
        <v>454</v>
      </c>
      <c r="B122" t="s">
        <v>88</v>
      </c>
      <c r="C122">
        <v>9163</v>
      </c>
      <c r="D122">
        <v>-4.8000000000000001E-2</v>
      </c>
      <c r="E122">
        <v>-6.6000000000000003E-2</v>
      </c>
      <c r="H122">
        <v>-3876</v>
      </c>
      <c r="I122">
        <v>11750</v>
      </c>
      <c r="J122">
        <v>0</v>
      </c>
      <c r="K122">
        <v>-2.5999999999999999E-2</v>
      </c>
      <c r="M122">
        <v>6287</v>
      </c>
      <c r="N122">
        <v>5045</v>
      </c>
      <c r="O122">
        <v>4986</v>
      </c>
      <c r="P122">
        <v>0.45200000000000001</v>
      </c>
      <c r="Q122">
        <v>-0.13600000000000001</v>
      </c>
      <c r="R122">
        <v>370</v>
      </c>
      <c r="S122">
        <v>1456</v>
      </c>
      <c r="T122">
        <v>761</v>
      </c>
      <c r="U122">
        <v>-1587</v>
      </c>
      <c r="V122">
        <v>7874</v>
      </c>
    </row>
    <row r="123" spans="1:22" hidden="1" x14ac:dyDescent="0.25">
      <c r="A123" t="s">
        <v>455</v>
      </c>
      <c r="B123" t="s">
        <v>88</v>
      </c>
      <c r="C123">
        <v>9812</v>
      </c>
      <c r="D123">
        <v>8.5999999999999993E-2</v>
      </c>
      <c r="E123">
        <v>3.5000000000000003E-2</v>
      </c>
      <c r="H123">
        <v>-3334</v>
      </c>
      <c r="I123">
        <v>12065</v>
      </c>
      <c r="J123">
        <v>9.8000000000000004E-2</v>
      </c>
      <c r="K123">
        <v>4.3999999999999997E-2</v>
      </c>
      <c r="M123">
        <v>7284</v>
      </c>
      <c r="N123">
        <v>5821</v>
      </c>
      <c r="O123">
        <v>5773</v>
      </c>
      <c r="P123">
        <v>0.183</v>
      </c>
      <c r="Q123">
        <v>0.18</v>
      </c>
      <c r="R123">
        <v>604</v>
      </c>
      <c r="S123">
        <v>1079</v>
      </c>
      <c r="T123">
        <v>571</v>
      </c>
      <c r="U123">
        <v>-1447</v>
      </c>
      <c r="V123">
        <v>8731</v>
      </c>
    </row>
    <row r="124" spans="1:22" hidden="1" x14ac:dyDescent="0.25">
      <c r="A124" t="s">
        <v>456</v>
      </c>
      <c r="B124" t="s">
        <v>88</v>
      </c>
      <c r="C124">
        <v>9481</v>
      </c>
      <c r="D124">
        <v>5.7000000000000002E-2</v>
      </c>
      <c r="E124">
        <v>-7.2999999999999995E-2</v>
      </c>
      <c r="H124">
        <v>-4135</v>
      </c>
      <c r="I124">
        <v>11561</v>
      </c>
      <c r="J124">
        <v>0.03</v>
      </c>
      <c r="K124">
        <v>-3.1E-2</v>
      </c>
      <c r="M124">
        <v>6223</v>
      </c>
      <c r="N124">
        <v>4982</v>
      </c>
      <c r="O124">
        <v>4893</v>
      </c>
      <c r="P124">
        <v>5.8000000000000003E-2</v>
      </c>
      <c r="Q124">
        <v>-2.5999999999999999E-2</v>
      </c>
      <c r="R124">
        <v>590</v>
      </c>
      <c r="S124">
        <v>861</v>
      </c>
      <c r="T124">
        <v>629</v>
      </c>
      <c r="U124">
        <v>-1203</v>
      </c>
      <c r="V124">
        <v>7426</v>
      </c>
    </row>
    <row r="125" spans="1:22" hidden="1" x14ac:dyDescent="0.25">
      <c r="A125" t="s">
        <v>457</v>
      </c>
      <c r="B125" t="s">
        <v>88</v>
      </c>
      <c r="C125">
        <v>10227</v>
      </c>
      <c r="D125">
        <v>0.22</v>
      </c>
      <c r="E125">
        <v>6.2E-2</v>
      </c>
      <c r="H125">
        <v>-3568</v>
      </c>
      <c r="I125">
        <v>11930</v>
      </c>
      <c r="J125">
        <v>2.5999999999999999E-2</v>
      </c>
      <c r="K125">
        <v>1.4999999999999999E-2</v>
      </c>
      <c r="M125">
        <v>6512</v>
      </c>
      <c r="N125">
        <v>5206</v>
      </c>
      <c r="O125">
        <v>5024</v>
      </c>
      <c r="P125">
        <v>0.105</v>
      </c>
      <c r="Q125">
        <v>0.46300000000000002</v>
      </c>
      <c r="R125">
        <v>546</v>
      </c>
      <c r="S125">
        <v>690</v>
      </c>
      <c r="T125">
        <v>467</v>
      </c>
      <c r="U125">
        <v>-1850</v>
      </c>
      <c r="V125">
        <v>8362</v>
      </c>
    </row>
    <row r="126" spans="1:22" hidden="1" x14ac:dyDescent="0.25">
      <c r="A126" t="s">
        <v>458</v>
      </c>
      <c r="B126" t="s">
        <v>88</v>
      </c>
      <c r="C126">
        <v>9630</v>
      </c>
      <c r="D126">
        <v>0.34300000000000003</v>
      </c>
      <c r="E126">
        <v>6.5000000000000002E-2</v>
      </c>
      <c r="H126">
        <v>-3628</v>
      </c>
      <c r="I126">
        <v>11751</v>
      </c>
      <c r="J126">
        <v>0.16200000000000001</v>
      </c>
      <c r="K126">
        <v>7.0000000000000007E-2</v>
      </c>
      <c r="M126">
        <v>4538</v>
      </c>
      <c r="N126">
        <v>3600</v>
      </c>
      <c r="O126">
        <v>3434</v>
      </c>
      <c r="P126">
        <v>-2.5999999999999999E-2</v>
      </c>
      <c r="Q126">
        <v>-0.29599999999999999</v>
      </c>
      <c r="R126">
        <v>447</v>
      </c>
      <c r="S126">
        <v>1224</v>
      </c>
      <c r="T126">
        <v>451</v>
      </c>
      <c r="U126">
        <v>-3585</v>
      </c>
      <c r="V126">
        <v>8123</v>
      </c>
    </row>
    <row r="127" spans="1:22" hidden="1" x14ac:dyDescent="0.25">
      <c r="A127" t="s">
        <v>459</v>
      </c>
      <c r="B127" t="s">
        <v>88</v>
      </c>
      <c r="C127">
        <v>9039</v>
      </c>
      <c r="D127">
        <v>0.38700000000000001</v>
      </c>
      <c r="E127">
        <v>8.0000000000000002E-3</v>
      </c>
      <c r="H127">
        <v>-3729</v>
      </c>
      <c r="I127">
        <v>10986</v>
      </c>
      <c r="J127">
        <v>0.26300000000000001</v>
      </c>
      <c r="K127">
        <v>-2.1000000000000001E-2</v>
      </c>
      <c r="M127">
        <v>6296</v>
      </c>
      <c r="N127">
        <v>5035</v>
      </c>
      <c r="O127">
        <v>4879</v>
      </c>
      <c r="P127">
        <v>0.61399999999999999</v>
      </c>
      <c r="Q127">
        <v>5.5E-2</v>
      </c>
      <c r="R127">
        <v>578</v>
      </c>
      <c r="S127">
        <v>784</v>
      </c>
      <c r="T127">
        <v>585</v>
      </c>
      <c r="U127">
        <v>-962</v>
      </c>
      <c r="V127">
        <v>7257</v>
      </c>
    </row>
    <row r="128" spans="1:22" hidden="1" x14ac:dyDescent="0.25">
      <c r="A128" t="s">
        <v>460</v>
      </c>
      <c r="B128" t="s">
        <v>88</v>
      </c>
      <c r="C128">
        <v>8969</v>
      </c>
      <c r="D128">
        <v>0.36699999999999999</v>
      </c>
      <c r="E128">
        <v>7.0000000000000007E-2</v>
      </c>
      <c r="H128">
        <v>-3861</v>
      </c>
      <c r="I128">
        <v>11222</v>
      </c>
      <c r="J128">
        <v>0.25700000000000001</v>
      </c>
      <c r="K128">
        <v>-3.5000000000000003E-2</v>
      </c>
      <c r="M128">
        <v>5987</v>
      </c>
      <c r="N128">
        <v>4794</v>
      </c>
      <c r="O128">
        <v>4623</v>
      </c>
      <c r="P128">
        <v>0.78100000000000003</v>
      </c>
      <c r="Q128">
        <v>1.7000000000000001E-2</v>
      </c>
      <c r="R128">
        <v>675</v>
      </c>
      <c r="S128">
        <v>1010</v>
      </c>
      <c r="T128">
        <v>567</v>
      </c>
      <c r="U128">
        <v>-1375</v>
      </c>
      <c r="V128">
        <v>7361</v>
      </c>
    </row>
    <row r="129" spans="1:22" hidden="1" x14ac:dyDescent="0.25">
      <c r="A129" t="s">
        <v>461</v>
      </c>
      <c r="B129" t="s">
        <v>88</v>
      </c>
      <c r="C129">
        <v>8385</v>
      </c>
      <c r="D129">
        <v>0.40899999999999997</v>
      </c>
      <c r="E129">
        <v>0.17</v>
      </c>
      <c r="H129">
        <v>-3598</v>
      </c>
      <c r="I129">
        <v>11633</v>
      </c>
      <c r="J129">
        <v>0.26500000000000001</v>
      </c>
      <c r="K129">
        <v>0.15</v>
      </c>
      <c r="M129">
        <v>5910</v>
      </c>
      <c r="N129">
        <v>4726</v>
      </c>
      <c r="O129">
        <v>4546</v>
      </c>
      <c r="P129">
        <v>0.28000000000000003</v>
      </c>
      <c r="Q129">
        <v>0.28899999999999998</v>
      </c>
      <c r="R129">
        <v>1592</v>
      </c>
      <c r="S129">
        <v>1117</v>
      </c>
      <c r="T129">
        <v>538</v>
      </c>
      <c r="U129">
        <v>-2126</v>
      </c>
      <c r="V129">
        <v>8035</v>
      </c>
    </row>
    <row r="130" spans="1:22" hidden="1" x14ac:dyDescent="0.25">
      <c r="A130" t="s">
        <v>462</v>
      </c>
      <c r="B130" t="s">
        <v>88</v>
      </c>
      <c r="C130">
        <v>7170</v>
      </c>
      <c r="D130">
        <v>0.23699999999999999</v>
      </c>
      <c r="E130">
        <v>0.1</v>
      </c>
      <c r="H130">
        <v>-3463</v>
      </c>
      <c r="I130">
        <v>10117</v>
      </c>
      <c r="J130">
        <v>0.311</v>
      </c>
      <c r="K130">
        <v>0.16300000000000001</v>
      </c>
      <c r="M130">
        <v>4643</v>
      </c>
      <c r="N130">
        <v>3702</v>
      </c>
      <c r="O130">
        <v>3526</v>
      </c>
      <c r="P130">
        <v>0.82599999999999996</v>
      </c>
      <c r="Q130">
        <v>0.16700000000000001</v>
      </c>
      <c r="R130">
        <v>694</v>
      </c>
      <c r="S130">
        <v>1345</v>
      </c>
      <c r="T130">
        <v>908</v>
      </c>
      <c r="U130">
        <v>-2011</v>
      </c>
      <c r="V130">
        <v>6654</v>
      </c>
    </row>
    <row r="131" spans="1:22" hidden="1" x14ac:dyDescent="0.25">
      <c r="A131" t="s">
        <v>463</v>
      </c>
      <c r="B131" t="s">
        <v>88</v>
      </c>
      <c r="C131">
        <v>6515</v>
      </c>
      <c r="D131">
        <v>0.26100000000000001</v>
      </c>
      <c r="E131">
        <v>-7.0000000000000001E-3</v>
      </c>
      <c r="H131">
        <v>-3024</v>
      </c>
      <c r="I131">
        <v>8700</v>
      </c>
      <c r="J131">
        <v>0.29199999999999998</v>
      </c>
      <c r="K131">
        <v>-2.5000000000000001E-2</v>
      </c>
      <c r="M131">
        <v>3898</v>
      </c>
      <c r="N131">
        <v>3122</v>
      </c>
      <c r="O131">
        <v>3022</v>
      </c>
      <c r="P131">
        <v>0.28199999999999997</v>
      </c>
      <c r="Q131">
        <v>0.16400000000000001</v>
      </c>
      <c r="R131">
        <v>772</v>
      </c>
      <c r="S131">
        <v>926</v>
      </c>
      <c r="T131">
        <v>486</v>
      </c>
      <c r="U131">
        <v>-1778</v>
      </c>
      <c r="V131">
        <v>5676</v>
      </c>
    </row>
    <row r="132" spans="1:22" hidden="1" x14ac:dyDescent="0.25">
      <c r="A132" t="s">
        <v>454</v>
      </c>
      <c r="B132" t="s">
        <v>92</v>
      </c>
      <c r="C132">
        <v>2215</v>
      </c>
      <c r="D132">
        <v>0.14799999999999999</v>
      </c>
      <c r="E132">
        <v>0.35199999999999998</v>
      </c>
      <c r="H132">
        <v>-1040</v>
      </c>
      <c r="I132">
        <v>2839</v>
      </c>
      <c r="J132">
        <v>0.2</v>
      </c>
      <c r="K132">
        <v>0.19900000000000001</v>
      </c>
      <c r="M132">
        <v>1460</v>
      </c>
      <c r="N132">
        <v>1161</v>
      </c>
      <c r="O132">
        <v>1161</v>
      </c>
      <c r="P132">
        <v>0.38700000000000001</v>
      </c>
      <c r="Q132">
        <v>0.27900000000000003</v>
      </c>
      <c r="R132">
        <v>148</v>
      </c>
      <c r="S132">
        <v>435</v>
      </c>
      <c r="T132">
        <v>42</v>
      </c>
      <c r="U132">
        <v>-339</v>
      </c>
      <c r="V132">
        <v>1799</v>
      </c>
    </row>
    <row r="133" spans="1:22" hidden="1" x14ac:dyDescent="0.25">
      <c r="A133" t="s">
        <v>455</v>
      </c>
      <c r="B133" t="s">
        <v>92</v>
      </c>
      <c r="C133">
        <v>1638</v>
      </c>
      <c r="D133">
        <v>-8.2000000000000003E-2</v>
      </c>
      <c r="E133">
        <v>8.6999999999999994E-2</v>
      </c>
      <c r="H133">
        <v>-883</v>
      </c>
      <c r="I133">
        <v>2368</v>
      </c>
      <c r="J133">
        <v>5.0999999999999997E-2</v>
      </c>
      <c r="K133">
        <v>0.21299999999999999</v>
      </c>
      <c r="M133">
        <v>1140</v>
      </c>
      <c r="N133">
        <v>908</v>
      </c>
      <c r="O133">
        <v>908</v>
      </c>
      <c r="P133">
        <v>-5.8999999999999997E-2</v>
      </c>
      <c r="Q133">
        <v>0.20499999999999999</v>
      </c>
      <c r="R133">
        <v>349</v>
      </c>
      <c r="S133">
        <v>358</v>
      </c>
      <c r="T133">
        <v>23</v>
      </c>
      <c r="U133">
        <v>-345</v>
      </c>
      <c r="V133">
        <v>1485</v>
      </c>
    </row>
    <row r="134" spans="1:22" hidden="1" x14ac:dyDescent="0.25">
      <c r="A134" t="s">
        <v>456</v>
      </c>
      <c r="B134" t="s">
        <v>92</v>
      </c>
      <c r="C134">
        <v>1508</v>
      </c>
      <c r="D134">
        <v>-0.127</v>
      </c>
      <c r="E134">
        <v>-0.161</v>
      </c>
      <c r="H134">
        <v>-852</v>
      </c>
      <c r="I134">
        <v>1952</v>
      </c>
      <c r="J134">
        <v>-0.27900000000000003</v>
      </c>
      <c r="K134">
        <v>-0.13800000000000001</v>
      </c>
      <c r="M134">
        <v>946</v>
      </c>
      <c r="N134">
        <v>754</v>
      </c>
      <c r="O134">
        <v>754</v>
      </c>
      <c r="P134">
        <v>-0.373</v>
      </c>
      <c r="Q134">
        <v>-0.11700000000000001</v>
      </c>
      <c r="R134">
        <v>110</v>
      </c>
      <c r="S134">
        <v>246</v>
      </c>
      <c r="T134">
        <v>89</v>
      </c>
      <c r="U134">
        <v>-154</v>
      </c>
      <c r="V134">
        <v>1100</v>
      </c>
    </row>
    <row r="135" spans="1:22" hidden="1" x14ac:dyDescent="0.25">
      <c r="A135" t="s">
        <v>457</v>
      </c>
      <c r="B135" t="s">
        <v>92</v>
      </c>
      <c r="C135">
        <v>1796</v>
      </c>
      <c r="D135">
        <v>0.14799999999999999</v>
      </c>
      <c r="E135">
        <v>-6.9000000000000006E-2</v>
      </c>
      <c r="H135">
        <v>-831</v>
      </c>
      <c r="I135">
        <v>2264</v>
      </c>
      <c r="J135">
        <v>-2.5000000000000001E-2</v>
      </c>
      <c r="K135">
        <v>-4.2999999999999997E-2</v>
      </c>
      <c r="M135">
        <v>1070</v>
      </c>
      <c r="N135">
        <v>854</v>
      </c>
      <c r="O135">
        <v>854</v>
      </c>
      <c r="P135">
        <v>-0.186</v>
      </c>
      <c r="Q135">
        <v>0.02</v>
      </c>
      <c r="R135">
        <v>312</v>
      </c>
      <c r="S135">
        <v>119</v>
      </c>
      <c r="T135">
        <v>37</v>
      </c>
      <c r="U135">
        <v>-363</v>
      </c>
      <c r="V135">
        <v>1433</v>
      </c>
    </row>
    <row r="136" spans="1:22" hidden="1" x14ac:dyDescent="0.25">
      <c r="A136" t="s">
        <v>458</v>
      </c>
      <c r="B136" t="s">
        <v>92</v>
      </c>
      <c r="C136">
        <v>1929</v>
      </c>
      <c r="D136">
        <v>0.443</v>
      </c>
      <c r="E136">
        <v>8.1000000000000003E-2</v>
      </c>
      <c r="H136">
        <v>-994</v>
      </c>
      <c r="I136">
        <v>2365</v>
      </c>
      <c r="J136">
        <v>0.253</v>
      </c>
      <c r="K136">
        <v>0.05</v>
      </c>
      <c r="M136">
        <v>1053</v>
      </c>
      <c r="N136">
        <v>837</v>
      </c>
      <c r="O136">
        <v>837</v>
      </c>
      <c r="P136">
        <v>0.41599999999999998</v>
      </c>
      <c r="Q136">
        <v>-0.13200000000000001</v>
      </c>
      <c r="R136">
        <v>89</v>
      </c>
      <c r="S136">
        <v>277</v>
      </c>
      <c r="T136">
        <v>70</v>
      </c>
      <c r="U136">
        <v>-319</v>
      </c>
      <c r="V136">
        <v>1371</v>
      </c>
    </row>
    <row r="137" spans="1:22" hidden="1" x14ac:dyDescent="0.25">
      <c r="A137" t="s">
        <v>459</v>
      </c>
      <c r="B137" t="s">
        <v>92</v>
      </c>
      <c r="C137">
        <v>1785</v>
      </c>
      <c r="D137">
        <v>0.25800000000000001</v>
      </c>
      <c r="E137">
        <v>3.3000000000000002E-2</v>
      </c>
      <c r="H137">
        <v>-884</v>
      </c>
      <c r="I137">
        <v>2253</v>
      </c>
      <c r="J137">
        <v>0.156</v>
      </c>
      <c r="K137">
        <v>-0.16800000000000001</v>
      </c>
      <c r="M137">
        <v>1210</v>
      </c>
      <c r="N137">
        <v>965</v>
      </c>
      <c r="O137">
        <v>965</v>
      </c>
      <c r="P137">
        <v>0.24199999999999999</v>
      </c>
      <c r="Q137">
        <v>-0.19700000000000001</v>
      </c>
      <c r="R137">
        <v>98</v>
      </c>
      <c r="S137">
        <v>326</v>
      </c>
      <c r="T137">
        <v>44</v>
      </c>
      <c r="U137">
        <v>-159</v>
      </c>
      <c r="V137">
        <v>1369</v>
      </c>
    </row>
    <row r="138" spans="1:22" hidden="1" x14ac:dyDescent="0.25">
      <c r="A138" t="s">
        <v>460</v>
      </c>
      <c r="B138" t="s">
        <v>92</v>
      </c>
      <c r="C138">
        <v>1728</v>
      </c>
      <c r="D138">
        <v>0.30399999999999999</v>
      </c>
      <c r="E138">
        <v>0.104</v>
      </c>
      <c r="H138">
        <v>-868</v>
      </c>
      <c r="I138">
        <v>2707</v>
      </c>
      <c r="J138">
        <v>0.53900000000000003</v>
      </c>
      <c r="K138">
        <v>0.16500000000000001</v>
      </c>
      <c r="M138">
        <v>1500</v>
      </c>
      <c r="N138">
        <v>1202</v>
      </c>
      <c r="O138">
        <v>1202</v>
      </c>
      <c r="P138">
        <v>0.75900000000000001</v>
      </c>
      <c r="Q138">
        <v>0.14599999999999999</v>
      </c>
      <c r="R138">
        <v>457</v>
      </c>
      <c r="S138">
        <v>490</v>
      </c>
      <c r="T138">
        <v>32</v>
      </c>
      <c r="U138">
        <v>-339</v>
      </c>
      <c r="V138">
        <v>1838</v>
      </c>
    </row>
    <row r="139" spans="1:22" hidden="1" x14ac:dyDescent="0.25">
      <c r="A139" t="s">
        <v>461</v>
      </c>
      <c r="B139" t="s">
        <v>92</v>
      </c>
      <c r="C139">
        <v>1565</v>
      </c>
      <c r="D139">
        <v>0.41499999999999998</v>
      </c>
      <c r="E139">
        <v>0.17</v>
      </c>
      <c r="H139">
        <v>-658</v>
      </c>
      <c r="I139">
        <v>2322</v>
      </c>
      <c r="J139">
        <v>0.61299999999999999</v>
      </c>
      <c r="K139">
        <v>0.23100000000000001</v>
      </c>
      <c r="M139">
        <v>1306</v>
      </c>
      <c r="N139">
        <v>1049</v>
      </c>
      <c r="O139">
        <v>1049</v>
      </c>
      <c r="P139">
        <v>0.88900000000000001</v>
      </c>
      <c r="Q139">
        <v>0.77300000000000002</v>
      </c>
      <c r="R139">
        <v>437</v>
      </c>
      <c r="S139">
        <v>274</v>
      </c>
      <c r="T139">
        <v>47</v>
      </c>
      <c r="U139">
        <v>-358</v>
      </c>
      <c r="V139">
        <v>1665</v>
      </c>
    </row>
    <row r="140" spans="1:22" hidden="1" x14ac:dyDescent="0.25">
      <c r="A140" t="s">
        <v>462</v>
      </c>
      <c r="B140" t="s">
        <v>92</v>
      </c>
      <c r="C140">
        <v>1337</v>
      </c>
      <c r="D140">
        <v>0.36899999999999999</v>
      </c>
      <c r="E140">
        <v>-5.7000000000000002E-2</v>
      </c>
      <c r="H140">
        <v>-709</v>
      </c>
      <c r="I140">
        <v>1887</v>
      </c>
      <c r="J140">
        <v>0.34799999999999998</v>
      </c>
      <c r="K140">
        <v>-3.2000000000000001E-2</v>
      </c>
      <c r="M140">
        <v>738</v>
      </c>
      <c r="N140">
        <v>591</v>
      </c>
      <c r="O140">
        <v>591</v>
      </c>
      <c r="P140">
        <v>0.25</v>
      </c>
      <c r="Q140">
        <v>-0.23799999999999999</v>
      </c>
      <c r="R140">
        <v>182</v>
      </c>
      <c r="S140">
        <v>334</v>
      </c>
      <c r="T140">
        <v>35</v>
      </c>
      <c r="U140">
        <v>-440</v>
      </c>
      <c r="V140">
        <v>1178</v>
      </c>
    </row>
    <row r="141" spans="1:22" hidden="1" x14ac:dyDescent="0.25">
      <c r="A141" t="s">
        <v>463</v>
      </c>
      <c r="B141" t="s">
        <v>92</v>
      </c>
      <c r="C141">
        <v>1418</v>
      </c>
      <c r="E141">
        <v>7.0000000000000007E-2</v>
      </c>
      <c r="H141">
        <v>-595</v>
      </c>
      <c r="I141">
        <v>1949</v>
      </c>
      <c r="K141">
        <v>0.108</v>
      </c>
      <c r="M141">
        <v>974</v>
      </c>
      <c r="N141">
        <v>777</v>
      </c>
      <c r="O141">
        <v>777</v>
      </c>
      <c r="Q141">
        <v>0.13700000000000001</v>
      </c>
      <c r="R141">
        <v>140</v>
      </c>
      <c r="S141">
        <v>343</v>
      </c>
      <c r="T141">
        <v>48</v>
      </c>
      <c r="U141">
        <v>-380</v>
      </c>
      <c r="V141">
        <v>1354</v>
      </c>
    </row>
    <row r="142" spans="1:22" hidden="1" x14ac:dyDescent="0.25">
      <c r="A142" t="s">
        <v>454</v>
      </c>
      <c r="B142" t="s">
        <v>96</v>
      </c>
      <c r="C142">
        <v>5356</v>
      </c>
      <c r="D142">
        <v>0.248</v>
      </c>
      <c r="E142">
        <v>0.21099999999999999</v>
      </c>
      <c r="H142">
        <v>-1193</v>
      </c>
      <c r="I142">
        <v>5808</v>
      </c>
      <c r="J142">
        <v>0.23400000000000001</v>
      </c>
      <c r="K142">
        <v>0.26500000000000001</v>
      </c>
      <c r="M142">
        <v>735</v>
      </c>
      <c r="N142">
        <v>579</v>
      </c>
      <c r="O142">
        <v>579</v>
      </c>
      <c r="P142">
        <v>0.21</v>
      </c>
      <c r="Q142">
        <v>-0.71899999999999997</v>
      </c>
      <c r="R142">
        <v>35</v>
      </c>
      <c r="S142">
        <v>134</v>
      </c>
      <c r="T142">
        <v>283</v>
      </c>
      <c r="U142">
        <v>-3881</v>
      </c>
      <c r="V142">
        <v>4616</v>
      </c>
    </row>
    <row r="143" spans="1:22" hidden="1" x14ac:dyDescent="0.25">
      <c r="A143" t="s">
        <v>455</v>
      </c>
      <c r="B143" t="s">
        <v>96</v>
      </c>
      <c r="C143">
        <v>4422</v>
      </c>
      <c r="D143">
        <v>-8.3000000000000004E-2</v>
      </c>
      <c r="E143">
        <v>7.5999999999999998E-2</v>
      </c>
      <c r="H143">
        <v>-1546</v>
      </c>
      <c r="I143">
        <v>4591</v>
      </c>
      <c r="J143">
        <v>-0.13700000000000001</v>
      </c>
      <c r="K143">
        <v>-9.8000000000000004E-2</v>
      </c>
      <c r="M143">
        <v>2425</v>
      </c>
      <c r="N143">
        <v>2059</v>
      </c>
      <c r="O143">
        <v>2059</v>
      </c>
      <c r="P143">
        <v>-0.20499999999999999</v>
      </c>
      <c r="Q143">
        <v>5.5E-2</v>
      </c>
      <c r="R143">
        <v>119</v>
      </c>
      <c r="S143">
        <v>38</v>
      </c>
      <c r="T143">
        <v>12</v>
      </c>
      <c r="U143">
        <v>-620</v>
      </c>
      <c r="V143">
        <v>3045</v>
      </c>
    </row>
    <row r="144" spans="1:22" hidden="1" x14ac:dyDescent="0.25">
      <c r="A144" t="s">
        <v>456</v>
      </c>
      <c r="B144" t="s">
        <v>96</v>
      </c>
      <c r="C144">
        <v>4108</v>
      </c>
      <c r="D144">
        <v>-0.02</v>
      </c>
      <c r="E144">
        <v>-0.29699999999999999</v>
      </c>
      <c r="H144">
        <v>-1087</v>
      </c>
      <c r="I144">
        <v>5088</v>
      </c>
      <c r="J144">
        <v>9.2999999999999999E-2</v>
      </c>
      <c r="K144">
        <v>-0.18</v>
      </c>
      <c r="M144">
        <v>2464</v>
      </c>
      <c r="N144">
        <v>1951</v>
      </c>
      <c r="O144">
        <v>1951</v>
      </c>
      <c r="P144">
        <v>-0.05</v>
      </c>
      <c r="Q144">
        <v>-0.32300000000000001</v>
      </c>
      <c r="R144">
        <v>776</v>
      </c>
      <c r="S144">
        <v>129</v>
      </c>
      <c r="T144">
        <v>76</v>
      </c>
      <c r="U144">
        <v>-1537</v>
      </c>
      <c r="V144">
        <v>4001</v>
      </c>
    </row>
    <row r="145" spans="1:22" hidden="1" x14ac:dyDescent="0.25">
      <c r="A145" t="s">
        <v>457</v>
      </c>
      <c r="B145" t="s">
        <v>96</v>
      </c>
      <c r="C145">
        <v>5844</v>
      </c>
      <c r="D145">
        <v>0.38400000000000001</v>
      </c>
      <c r="E145">
        <v>0.36199999999999999</v>
      </c>
      <c r="H145">
        <v>-1210</v>
      </c>
      <c r="I145">
        <v>6204</v>
      </c>
      <c r="J145">
        <v>0.32200000000000001</v>
      </c>
      <c r="K145">
        <v>0.31900000000000001</v>
      </c>
      <c r="M145">
        <v>3620</v>
      </c>
      <c r="N145">
        <v>2881</v>
      </c>
      <c r="O145">
        <v>2881</v>
      </c>
      <c r="P145">
        <v>0.11600000000000001</v>
      </c>
      <c r="Q145">
        <v>5.0209999999999999</v>
      </c>
      <c r="R145">
        <v>67</v>
      </c>
      <c r="S145">
        <v>222</v>
      </c>
      <c r="T145">
        <v>70</v>
      </c>
      <c r="U145">
        <v>-1374</v>
      </c>
      <c r="V145">
        <v>4994</v>
      </c>
    </row>
    <row r="146" spans="1:22" hidden="1" x14ac:dyDescent="0.25">
      <c r="A146" t="s">
        <v>458</v>
      </c>
      <c r="B146" t="s">
        <v>96</v>
      </c>
      <c r="C146">
        <v>4292</v>
      </c>
      <c r="D146">
        <v>-0.10100000000000001</v>
      </c>
      <c r="E146">
        <v>-0.11</v>
      </c>
      <c r="H146">
        <v>-1263</v>
      </c>
      <c r="I146">
        <v>4705</v>
      </c>
      <c r="J146">
        <v>-0.21299999999999999</v>
      </c>
      <c r="K146">
        <v>-0.115</v>
      </c>
      <c r="M146">
        <v>624</v>
      </c>
      <c r="N146">
        <v>479</v>
      </c>
      <c r="O146">
        <v>479</v>
      </c>
      <c r="P146">
        <v>-0.49</v>
      </c>
      <c r="Q146">
        <v>-0.81499999999999995</v>
      </c>
      <c r="R146">
        <v>57</v>
      </c>
      <c r="S146">
        <v>247</v>
      </c>
      <c r="T146">
        <v>110</v>
      </c>
      <c r="U146">
        <v>-2819</v>
      </c>
      <c r="V146">
        <v>3442</v>
      </c>
    </row>
    <row r="147" spans="1:22" hidden="1" x14ac:dyDescent="0.25">
      <c r="A147" t="s">
        <v>459</v>
      </c>
      <c r="B147" t="s">
        <v>96</v>
      </c>
      <c r="C147">
        <v>4821</v>
      </c>
      <c r="D147">
        <v>0.216</v>
      </c>
      <c r="E147">
        <v>0.15</v>
      </c>
      <c r="H147">
        <v>-1179</v>
      </c>
      <c r="I147">
        <v>5317</v>
      </c>
      <c r="J147">
        <v>0.14099999999999999</v>
      </c>
      <c r="K147">
        <v>0.14199999999999999</v>
      </c>
      <c r="M147">
        <v>3258</v>
      </c>
      <c r="N147">
        <v>2591</v>
      </c>
      <c r="O147">
        <v>2591</v>
      </c>
      <c r="P147">
        <v>0.73299999999999998</v>
      </c>
      <c r="Q147">
        <v>0.26100000000000001</v>
      </c>
      <c r="R147">
        <v>111</v>
      </c>
      <c r="S147">
        <v>255</v>
      </c>
      <c r="T147">
        <v>131</v>
      </c>
      <c r="U147">
        <v>-879</v>
      </c>
      <c r="V147">
        <v>4138</v>
      </c>
    </row>
    <row r="148" spans="1:22" hidden="1" x14ac:dyDescent="0.25">
      <c r="A148" t="s">
        <v>460</v>
      </c>
      <c r="B148" t="s">
        <v>96</v>
      </c>
      <c r="C148">
        <v>4193</v>
      </c>
      <c r="D148">
        <v>-0.10100000000000001</v>
      </c>
      <c r="E148">
        <v>-7.0000000000000001E-3</v>
      </c>
      <c r="H148">
        <v>-946</v>
      </c>
      <c r="I148">
        <v>4655</v>
      </c>
      <c r="J148">
        <v>-6.7000000000000004E-2</v>
      </c>
      <c r="K148">
        <v>-8.0000000000000002E-3</v>
      </c>
      <c r="M148">
        <v>2550</v>
      </c>
      <c r="N148">
        <v>2055</v>
      </c>
      <c r="O148">
        <v>2055</v>
      </c>
      <c r="P148">
        <v>0.68700000000000006</v>
      </c>
      <c r="Q148">
        <v>-0.20399999999999999</v>
      </c>
      <c r="R148">
        <v>-7</v>
      </c>
      <c r="S148">
        <v>223</v>
      </c>
      <c r="T148">
        <v>246</v>
      </c>
      <c r="U148">
        <v>-1159</v>
      </c>
      <c r="V148">
        <v>3710</v>
      </c>
    </row>
    <row r="149" spans="1:22" hidden="1" x14ac:dyDescent="0.25">
      <c r="A149" t="s">
        <v>461</v>
      </c>
      <c r="B149" t="s">
        <v>96</v>
      </c>
      <c r="C149">
        <v>4223</v>
      </c>
      <c r="D149">
        <v>0.89700000000000002</v>
      </c>
      <c r="E149">
        <v>-0.115</v>
      </c>
      <c r="H149">
        <v>-995</v>
      </c>
      <c r="I149">
        <v>4694</v>
      </c>
      <c r="J149">
        <v>0.83699999999999997</v>
      </c>
      <c r="K149">
        <v>-0.215</v>
      </c>
      <c r="M149">
        <v>3227</v>
      </c>
      <c r="N149">
        <v>2582</v>
      </c>
      <c r="O149">
        <v>2582</v>
      </c>
      <c r="P149">
        <v>0.94099999999999995</v>
      </c>
      <c r="Q149">
        <v>1.75</v>
      </c>
      <c r="R149">
        <v>104</v>
      </c>
      <c r="S149">
        <v>157</v>
      </c>
      <c r="T149">
        <v>209</v>
      </c>
      <c r="U149">
        <v>-472</v>
      </c>
      <c r="V149">
        <v>3699</v>
      </c>
    </row>
    <row r="150" spans="1:22" hidden="1" x14ac:dyDescent="0.25">
      <c r="A150" t="s">
        <v>462</v>
      </c>
      <c r="B150" t="s">
        <v>96</v>
      </c>
      <c r="C150">
        <v>4774</v>
      </c>
      <c r="D150">
        <v>0.441</v>
      </c>
      <c r="E150">
        <v>0.20399999999999999</v>
      </c>
      <c r="H150">
        <v>-1350</v>
      </c>
      <c r="I150">
        <v>5980</v>
      </c>
      <c r="J150">
        <v>0.29199999999999998</v>
      </c>
      <c r="K150">
        <v>0.28299999999999997</v>
      </c>
      <c r="M150">
        <v>1169</v>
      </c>
      <c r="N150">
        <v>939</v>
      </c>
      <c r="O150">
        <v>939</v>
      </c>
      <c r="P150">
        <v>0.46100000000000002</v>
      </c>
      <c r="Q150">
        <v>-0.372</v>
      </c>
      <c r="R150">
        <v>226</v>
      </c>
      <c r="S150">
        <v>177</v>
      </c>
      <c r="T150">
        <v>803</v>
      </c>
      <c r="U150">
        <v>-3461</v>
      </c>
      <c r="V150">
        <v>4631</v>
      </c>
    </row>
    <row r="151" spans="1:22" hidden="1" x14ac:dyDescent="0.25">
      <c r="A151" t="s">
        <v>463</v>
      </c>
      <c r="B151" t="s">
        <v>96</v>
      </c>
      <c r="C151">
        <v>3966</v>
      </c>
      <c r="D151">
        <v>0.56699999999999995</v>
      </c>
      <c r="E151">
        <v>-0.15</v>
      </c>
      <c r="H151">
        <v>-912</v>
      </c>
      <c r="I151">
        <v>4660</v>
      </c>
      <c r="J151">
        <v>0.47399999999999998</v>
      </c>
      <c r="K151">
        <v>-6.6000000000000003E-2</v>
      </c>
      <c r="M151">
        <v>1869</v>
      </c>
      <c r="N151">
        <v>1495</v>
      </c>
      <c r="O151">
        <v>1495</v>
      </c>
      <c r="P151">
        <v>0.97399999999999998</v>
      </c>
      <c r="Q151">
        <v>0.22700000000000001</v>
      </c>
      <c r="R151">
        <v>511</v>
      </c>
      <c r="S151">
        <v>147</v>
      </c>
      <c r="T151">
        <v>37</v>
      </c>
      <c r="U151">
        <v>-1880</v>
      </c>
      <c r="V151">
        <v>3748</v>
      </c>
    </row>
    <row r="152" spans="1:22" hidden="1" x14ac:dyDescent="0.25">
      <c r="A152" t="s">
        <v>454</v>
      </c>
      <c r="B152" t="s">
        <v>98</v>
      </c>
      <c r="C152">
        <v>5633</v>
      </c>
      <c r="D152">
        <v>-6.8000000000000005E-2</v>
      </c>
      <c r="E152">
        <v>0.161</v>
      </c>
      <c r="H152">
        <v>-3410</v>
      </c>
      <c r="I152">
        <v>6708</v>
      </c>
      <c r="J152">
        <v>-0.14399999999999999</v>
      </c>
      <c r="K152">
        <v>0.13200000000000001</v>
      </c>
      <c r="M152">
        <v>2755</v>
      </c>
      <c r="N152">
        <v>2259</v>
      </c>
      <c r="O152">
        <v>2259</v>
      </c>
      <c r="P152">
        <v>0.28999999999999998</v>
      </c>
      <c r="Q152">
        <v>0.38200000000000001</v>
      </c>
      <c r="R152">
        <v>288</v>
      </c>
      <c r="S152">
        <v>586</v>
      </c>
      <c r="T152">
        <v>201</v>
      </c>
      <c r="U152">
        <v>-544</v>
      </c>
      <c r="V152">
        <v>3299</v>
      </c>
    </row>
    <row r="153" spans="1:22" hidden="1" x14ac:dyDescent="0.25">
      <c r="A153" t="s">
        <v>455</v>
      </c>
      <c r="B153" t="s">
        <v>98</v>
      </c>
      <c r="C153">
        <v>4851</v>
      </c>
      <c r="D153">
        <v>-0.158</v>
      </c>
      <c r="E153">
        <v>-0.157</v>
      </c>
      <c r="H153">
        <v>-3015</v>
      </c>
      <c r="I153">
        <v>5927</v>
      </c>
      <c r="J153">
        <v>-0.16</v>
      </c>
      <c r="K153">
        <v>-0.12</v>
      </c>
      <c r="M153">
        <v>2085</v>
      </c>
      <c r="N153">
        <v>1635</v>
      </c>
      <c r="O153">
        <v>1635</v>
      </c>
      <c r="P153">
        <v>0.34899999999999998</v>
      </c>
      <c r="Q153">
        <v>-0.151</v>
      </c>
      <c r="R153">
        <v>326</v>
      </c>
      <c r="S153">
        <v>720</v>
      </c>
      <c r="T153">
        <v>30</v>
      </c>
      <c r="U153">
        <v>-827</v>
      </c>
      <c r="V153">
        <v>2912</v>
      </c>
    </row>
    <row r="154" spans="1:22" hidden="1" x14ac:dyDescent="0.25">
      <c r="A154" t="s">
        <v>456</v>
      </c>
      <c r="B154" t="s">
        <v>98</v>
      </c>
      <c r="C154">
        <v>5751</v>
      </c>
      <c r="D154">
        <v>1.21</v>
      </c>
      <c r="E154">
        <v>-1.4999999999999999E-2</v>
      </c>
      <c r="H154">
        <v>-3049</v>
      </c>
      <c r="I154">
        <v>6737</v>
      </c>
      <c r="J154">
        <v>9.9000000000000005E-2</v>
      </c>
      <c r="K154">
        <v>-8.9999999999999993E-3</v>
      </c>
      <c r="M154">
        <v>2373</v>
      </c>
      <c r="N154">
        <v>1925</v>
      </c>
      <c r="O154">
        <v>1925</v>
      </c>
      <c r="P154">
        <v>1.395</v>
      </c>
      <c r="Q154">
        <v>1.2999999999999999E-2</v>
      </c>
      <c r="R154">
        <v>266</v>
      </c>
      <c r="S154">
        <v>654</v>
      </c>
      <c r="T154">
        <v>66</v>
      </c>
      <c r="U154">
        <v>-1316</v>
      </c>
      <c r="V154">
        <v>3688</v>
      </c>
    </row>
    <row r="155" spans="1:22" hidden="1" x14ac:dyDescent="0.25">
      <c r="A155" t="s">
        <v>457</v>
      </c>
      <c r="B155" t="s">
        <v>98</v>
      </c>
      <c r="C155">
        <v>5837</v>
      </c>
      <c r="D155">
        <v>1.131</v>
      </c>
      <c r="E155">
        <v>-3.4000000000000002E-2</v>
      </c>
      <c r="H155">
        <v>-3416</v>
      </c>
      <c r="I155">
        <v>6800</v>
      </c>
      <c r="J155">
        <v>0.32700000000000001</v>
      </c>
      <c r="K155">
        <v>-0.13200000000000001</v>
      </c>
      <c r="M155">
        <v>2383</v>
      </c>
      <c r="N155">
        <v>1900</v>
      </c>
      <c r="O155">
        <v>1900</v>
      </c>
      <c r="P155">
        <v>0.49099999999999999</v>
      </c>
      <c r="Q155">
        <v>8.5000000000000006E-2</v>
      </c>
      <c r="R155">
        <v>276</v>
      </c>
      <c r="S155">
        <v>658</v>
      </c>
      <c r="T155">
        <v>29</v>
      </c>
      <c r="U155">
        <v>-1002</v>
      </c>
      <c r="V155">
        <v>3384</v>
      </c>
    </row>
    <row r="156" spans="1:22" hidden="1" x14ac:dyDescent="0.25">
      <c r="A156" t="s">
        <v>458</v>
      </c>
      <c r="B156" t="s">
        <v>98</v>
      </c>
      <c r="C156">
        <v>6043</v>
      </c>
      <c r="D156">
        <v>1.4219999999999999</v>
      </c>
      <c r="E156">
        <v>4.9000000000000002E-2</v>
      </c>
      <c r="H156">
        <v>-2646</v>
      </c>
      <c r="I156">
        <v>7833</v>
      </c>
      <c r="J156">
        <v>0.69699999999999995</v>
      </c>
      <c r="K156">
        <v>0.11</v>
      </c>
      <c r="M156">
        <v>1899</v>
      </c>
      <c r="N156">
        <v>1751</v>
      </c>
      <c r="O156">
        <v>1751</v>
      </c>
      <c r="P156">
        <v>1.0409999999999999</v>
      </c>
      <c r="Q156">
        <v>0.44500000000000001</v>
      </c>
      <c r="R156">
        <v>284</v>
      </c>
      <c r="S156">
        <v>886</v>
      </c>
      <c r="T156">
        <v>619</v>
      </c>
      <c r="U156">
        <v>-3288</v>
      </c>
      <c r="V156">
        <v>5187</v>
      </c>
    </row>
    <row r="157" spans="1:22" hidden="1" x14ac:dyDescent="0.25">
      <c r="A157" t="s">
        <v>459</v>
      </c>
      <c r="B157" t="s">
        <v>98</v>
      </c>
      <c r="C157">
        <v>5762</v>
      </c>
      <c r="D157">
        <v>0.73899999999999999</v>
      </c>
      <c r="E157">
        <v>1.214</v>
      </c>
      <c r="H157">
        <v>-3097</v>
      </c>
      <c r="I157">
        <v>7054</v>
      </c>
      <c r="J157">
        <v>0.68</v>
      </c>
      <c r="K157">
        <v>0.151</v>
      </c>
      <c r="M157">
        <v>1532</v>
      </c>
      <c r="N157">
        <v>1212</v>
      </c>
      <c r="O157">
        <v>1212</v>
      </c>
      <c r="P157">
        <v>0.89400000000000002</v>
      </c>
      <c r="Q157">
        <v>0.50700000000000001</v>
      </c>
      <c r="R157">
        <v>220</v>
      </c>
      <c r="S157">
        <v>1031</v>
      </c>
      <c r="T157">
        <v>41</v>
      </c>
      <c r="U157">
        <v>-2425</v>
      </c>
      <c r="V157">
        <v>3957</v>
      </c>
    </row>
    <row r="158" spans="1:22" hidden="1" x14ac:dyDescent="0.25">
      <c r="A158" t="s">
        <v>460</v>
      </c>
      <c r="B158" t="s">
        <v>98</v>
      </c>
      <c r="C158">
        <v>2602</v>
      </c>
      <c r="D158">
        <v>-0.17299999999999999</v>
      </c>
      <c r="E158">
        <v>-0.05</v>
      </c>
      <c r="H158">
        <v>-2390</v>
      </c>
      <c r="I158">
        <v>6129</v>
      </c>
      <c r="J158">
        <v>0.29099999999999998</v>
      </c>
      <c r="K158">
        <v>0.19600000000000001</v>
      </c>
      <c r="M158">
        <v>1319</v>
      </c>
      <c r="N158">
        <v>804</v>
      </c>
      <c r="O158">
        <v>804</v>
      </c>
      <c r="P158">
        <v>-0.27800000000000002</v>
      </c>
      <c r="Q158">
        <v>-0.36899999999999999</v>
      </c>
      <c r="R158">
        <v>247</v>
      </c>
      <c r="S158">
        <v>1741</v>
      </c>
      <c r="T158">
        <v>1540</v>
      </c>
      <c r="U158">
        <v>-2420</v>
      </c>
      <c r="V158">
        <v>3740</v>
      </c>
    </row>
    <row r="159" spans="1:22" hidden="1" x14ac:dyDescent="0.25">
      <c r="A159" t="s">
        <v>461</v>
      </c>
      <c r="B159" t="s">
        <v>98</v>
      </c>
      <c r="C159">
        <v>2739</v>
      </c>
      <c r="D159">
        <v>-8.8999999999999996E-2</v>
      </c>
      <c r="E159">
        <v>9.8000000000000004E-2</v>
      </c>
      <c r="H159">
        <v>-2832</v>
      </c>
      <c r="I159">
        <v>5125</v>
      </c>
      <c r="J159">
        <v>0.23599999999999999</v>
      </c>
      <c r="K159">
        <v>0.111</v>
      </c>
      <c r="M159">
        <v>1589</v>
      </c>
      <c r="N159">
        <v>1274</v>
      </c>
      <c r="O159">
        <v>1274</v>
      </c>
      <c r="P159">
        <v>0.59</v>
      </c>
      <c r="Q159">
        <v>0.48499999999999999</v>
      </c>
      <c r="R159">
        <v>305</v>
      </c>
      <c r="S159">
        <v>1536</v>
      </c>
      <c r="T159">
        <v>546</v>
      </c>
      <c r="U159">
        <v>-705</v>
      </c>
      <c r="V159">
        <v>2293</v>
      </c>
    </row>
    <row r="160" spans="1:22" hidden="1" x14ac:dyDescent="0.25">
      <c r="A160" t="s">
        <v>462</v>
      </c>
      <c r="B160" t="s">
        <v>98</v>
      </c>
      <c r="C160">
        <v>2495</v>
      </c>
      <c r="D160">
        <v>-0.17199999999999999</v>
      </c>
      <c r="E160">
        <v>-0.247</v>
      </c>
      <c r="H160">
        <v>-2400</v>
      </c>
      <c r="I160">
        <v>4614</v>
      </c>
      <c r="J160">
        <v>-0.08</v>
      </c>
      <c r="K160">
        <v>9.9000000000000005E-2</v>
      </c>
      <c r="M160">
        <v>1151</v>
      </c>
      <c r="N160">
        <v>858</v>
      </c>
      <c r="O160">
        <v>858</v>
      </c>
      <c r="P160">
        <v>2.5000000000000001E-2</v>
      </c>
      <c r="Q160">
        <v>0.34100000000000003</v>
      </c>
      <c r="R160">
        <v>256</v>
      </c>
      <c r="S160">
        <v>1979</v>
      </c>
      <c r="T160">
        <v>-115</v>
      </c>
      <c r="U160">
        <v>-1064</v>
      </c>
      <c r="V160">
        <v>2215</v>
      </c>
    </row>
    <row r="161" spans="1:22" hidden="1" x14ac:dyDescent="0.25">
      <c r="A161" t="s">
        <v>463</v>
      </c>
      <c r="B161" t="s">
        <v>98</v>
      </c>
      <c r="C161">
        <v>3313</v>
      </c>
      <c r="D161">
        <v>9.0999999999999998E-2</v>
      </c>
      <c r="E161">
        <v>5.1999999999999998E-2</v>
      </c>
      <c r="H161">
        <v>-2424</v>
      </c>
      <c r="I161">
        <v>4198</v>
      </c>
      <c r="J161">
        <v>-0.127</v>
      </c>
      <c r="K161">
        <v>-0.115</v>
      </c>
      <c r="M161">
        <v>825</v>
      </c>
      <c r="N161">
        <v>640</v>
      </c>
      <c r="O161">
        <v>640</v>
      </c>
      <c r="P161">
        <v>-0.107</v>
      </c>
      <c r="Q161">
        <v>-0.42499999999999999</v>
      </c>
      <c r="R161">
        <v>256</v>
      </c>
      <c r="S161">
        <v>590</v>
      </c>
      <c r="T161">
        <v>39</v>
      </c>
      <c r="U161">
        <v>-950</v>
      </c>
      <c r="V161">
        <v>1775</v>
      </c>
    </row>
    <row r="162" spans="1:22" hidden="1" x14ac:dyDescent="0.25">
      <c r="A162" t="s">
        <v>454</v>
      </c>
      <c r="B162" t="s">
        <v>102</v>
      </c>
      <c r="C162">
        <v>7597</v>
      </c>
      <c r="D162">
        <v>0.114</v>
      </c>
      <c r="E162">
        <v>4.4999999999999998E-2</v>
      </c>
      <c r="H162">
        <v>-3610</v>
      </c>
      <c r="I162">
        <v>11017</v>
      </c>
      <c r="J162">
        <v>0.16900000000000001</v>
      </c>
      <c r="K162">
        <v>5.7000000000000002E-2</v>
      </c>
      <c r="M162">
        <v>5773</v>
      </c>
      <c r="N162">
        <v>4482</v>
      </c>
      <c r="O162">
        <v>4439</v>
      </c>
      <c r="P162">
        <v>0.252</v>
      </c>
      <c r="Q162">
        <v>-3.7999999999999999E-2</v>
      </c>
      <c r="R162">
        <v>616</v>
      </c>
      <c r="S162">
        <v>2496</v>
      </c>
      <c r="T162">
        <v>309</v>
      </c>
      <c r="U162">
        <v>-1634</v>
      </c>
      <c r="V162">
        <v>7407</v>
      </c>
    </row>
    <row r="163" spans="1:22" hidden="1" x14ac:dyDescent="0.25">
      <c r="A163" t="s">
        <v>455</v>
      </c>
      <c r="B163" t="s">
        <v>102</v>
      </c>
      <c r="C163">
        <v>7272</v>
      </c>
      <c r="D163">
        <v>-3.9E-2</v>
      </c>
      <c r="E163">
        <v>0.155</v>
      </c>
      <c r="H163">
        <v>-3631</v>
      </c>
      <c r="I163">
        <v>10418</v>
      </c>
      <c r="J163">
        <v>8.0000000000000002E-3</v>
      </c>
      <c r="K163">
        <v>0.11700000000000001</v>
      </c>
      <c r="M163">
        <v>5843</v>
      </c>
      <c r="N163">
        <v>4669</v>
      </c>
      <c r="O163">
        <v>4613</v>
      </c>
      <c r="P163">
        <v>-0.129</v>
      </c>
      <c r="Q163">
        <v>3.5000000000000003E-2</v>
      </c>
      <c r="R163">
        <v>761</v>
      </c>
      <c r="S163">
        <v>2256</v>
      </c>
      <c r="T163">
        <v>129</v>
      </c>
      <c r="U163">
        <v>-945</v>
      </c>
      <c r="V163">
        <v>6788</v>
      </c>
    </row>
    <row r="164" spans="1:22" hidden="1" x14ac:dyDescent="0.25">
      <c r="A164" t="s">
        <v>456</v>
      </c>
      <c r="B164" t="s">
        <v>102</v>
      </c>
      <c r="C164">
        <v>6295</v>
      </c>
      <c r="D164">
        <v>-0.192</v>
      </c>
      <c r="E164">
        <v>-3.5999999999999997E-2</v>
      </c>
      <c r="H164">
        <v>-2869</v>
      </c>
      <c r="I164">
        <v>9325</v>
      </c>
      <c r="J164">
        <v>-0.14699999999999999</v>
      </c>
      <c r="K164">
        <v>3.0000000000000001E-3</v>
      </c>
      <c r="M164">
        <v>5649</v>
      </c>
      <c r="N164">
        <v>4503</v>
      </c>
      <c r="O164">
        <v>4455</v>
      </c>
      <c r="P164">
        <v>-0.23200000000000001</v>
      </c>
      <c r="Q164">
        <v>-8.9999999999999993E-3</v>
      </c>
      <c r="R164">
        <v>72</v>
      </c>
      <c r="S164">
        <v>2019</v>
      </c>
      <c r="T164">
        <v>939</v>
      </c>
      <c r="U164">
        <v>-807</v>
      </c>
      <c r="V164">
        <v>6456</v>
      </c>
    </row>
    <row r="165" spans="1:22" hidden="1" x14ac:dyDescent="0.25">
      <c r="A165" t="s">
        <v>457</v>
      </c>
      <c r="B165" t="s">
        <v>102</v>
      </c>
      <c r="C165">
        <v>6527</v>
      </c>
      <c r="D165">
        <v>-0.19500000000000001</v>
      </c>
      <c r="E165">
        <v>-4.2999999999999997E-2</v>
      </c>
      <c r="H165">
        <v>-3142</v>
      </c>
      <c r="I165">
        <v>9300</v>
      </c>
      <c r="J165">
        <v>-7.0999999999999994E-2</v>
      </c>
      <c r="K165">
        <v>-1.4E-2</v>
      </c>
      <c r="M165">
        <v>5623</v>
      </c>
      <c r="N165">
        <v>4537</v>
      </c>
      <c r="O165">
        <v>4497</v>
      </c>
      <c r="P165">
        <v>-0.183</v>
      </c>
      <c r="Q165">
        <v>0.26900000000000002</v>
      </c>
      <c r="R165">
        <v>-228</v>
      </c>
      <c r="S165">
        <v>1944</v>
      </c>
      <c r="T165">
        <v>1057</v>
      </c>
      <c r="U165">
        <v>-535</v>
      </c>
      <c r="V165">
        <v>6158</v>
      </c>
    </row>
    <row r="166" spans="1:22" hidden="1" x14ac:dyDescent="0.25">
      <c r="A166" t="s">
        <v>458</v>
      </c>
      <c r="B166" t="s">
        <v>102</v>
      </c>
      <c r="C166">
        <v>6819</v>
      </c>
      <c r="D166">
        <v>-5.8999999999999997E-2</v>
      </c>
      <c r="E166">
        <v>-9.9000000000000005E-2</v>
      </c>
      <c r="H166">
        <v>-3990</v>
      </c>
      <c r="I166">
        <v>9427</v>
      </c>
      <c r="J166">
        <v>-7.1999999999999995E-2</v>
      </c>
      <c r="K166">
        <v>-8.7999999999999995E-2</v>
      </c>
      <c r="M166">
        <v>4746</v>
      </c>
      <c r="N166">
        <v>3572</v>
      </c>
      <c r="O166">
        <v>3544</v>
      </c>
      <c r="P166">
        <v>-0.22800000000000001</v>
      </c>
      <c r="Q166">
        <v>-0.33100000000000002</v>
      </c>
      <c r="R166">
        <v>-422</v>
      </c>
      <c r="S166">
        <v>2535</v>
      </c>
      <c r="T166">
        <v>495</v>
      </c>
      <c r="U166">
        <v>-691</v>
      </c>
      <c r="V166">
        <v>5437</v>
      </c>
    </row>
    <row r="167" spans="1:22" hidden="1" x14ac:dyDescent="0.25">
      <c r="A167" t="s">
        <v>459</v>
      </c>
      <c r="B167" t="s">
        <v>102</v>
      </c>
      <c r="C167">
        <v>7565</v>
      </c>
      <c r="D167">
        <v>0.122</v>
      </c>
      <c r="E167">
        <v>-2.9000000000000001E-2</v>
      </c>
      <c r="H167">
        <v>-3014</v>
      </c>
      <c r="I167">
        <v>10338</v>
      </c>
      <c r="J167">
        <v>0.17799999999999999</v>
      </c>
      <c r="K167">
        <v>-5.5E-2</v>
      </c>
      <c r="M167">
        <v>6715</v>
      </c>
      <c r="N167">
        <v>5368</v>
      </c>
      <c r="O167">
        <v>5298</v>
      </c>
      <c r="P167">
        <v>0.221</v>
      </c>
      <c r="Q167">
        <v>-8.6999999999999994E-2</v>
      </c>
      <c r="R167">
        <v>209</v>
      </c>
      <c r="S167">
        <v>2123</v>
      </c>
      <c r="T167">
        <v>441</v>
      </c>
      <c r="U167">
        <v>-609</v>
      </c>
      <c r="V167">
        <v>7324</v>
      </c>
    </row>
    <row r="168" spans="1:22" hidden="1" x14ac:dyDescent="0.25">
      <c r="A168" t="s">
        <v>460</v>
      </c>
      <c r="B168" t="s">
        <v>102</v>
      </c>
      <c r="C168">
        <v>7794</v>
      </c>
      <c r="D168">
        <v>0.183</v>
      </c>
      <c r="E168">
        <v>-3.9E-2</v>
      </c>
      <c r="H168">
        <v>-3196</v>
      </c>
      <c r="I168">
        <v>10934</v>
      </c>
      <c r="J168">
        <v>0.188</v>
      </c>
      <c r="K168">
        <v>9.2999999999999999E-2</v>
      </c>
      <c r="M168">
        <v>7321</v>
      </c>
      <c r="N168">
        <v>5882</v>
      </c>
      <c r="O168">
        <v>5804</v>
      </c>
      <c r="P168">
        <v>0.23200000000000001</v>
      </c>
      <c r="Q168">
        <v>5.3999999999999999E-2</v>
      </c>
      <c r="R168">
        <v>411</v>
      </c>
      <c r="S168">
        <v>1987</v>
      </c>
      <c r="T168">
        <v>743</v>
      </c>
      <c r="U168">
        <v>-417</v>
      </c>
      <c r="V168">
        <v>7739</v>
      </c>
    </row>
    <row r="169" spans="1:22" hidden="1" x14ac:dyDescent="0.25">
      <c r="A169" t="s">
        <v>461</v>
      </c>
      <c r="B169" t="s">
        <v>102</v>
      </c>
      <c r="C169">
        <v>8111</v>
      </c>
      <c r="D169">
        <v>0.32500000000000001</v>
      </c>
      <c r="E169">
        <v>0.12</v>
      </c>
      <c r="H169">
        <v>-3003</v>
      </c>
      <c r="I169">
        <v>10006</v>
      </c>
      <c r="J169">
        <v>0.12</v>
      </c>
      <c r="K169">
        <v>-1.4999999999999999E-2</v>
      </c>
      <c r="M169">
        <v>6785</v>
      </c>
      <c r="N169">
        <v>5615</v>
      </c>
      <c r="O169">
        <v>5505</v>
      </c>
      <c r="P169">
        <v>0.252</v>
      </c>
      <c r="Q169">
        <v>0.19900000000000001</v>
      </c>
      <c r="R169">
        <v>-280</v>
      </c>
      <c r="S169">
        <v>1687</v>
      </c>
      <c r="T169">
        <v>488</v>
      </c>
      <c r="U169">
        <v>-218</v>
      </c>
      <c r="V169">
        <v>7004</v>
      </c>
    </row>
    <row r="170" spans="1:22" hidden="1" x14ac:dyDescent="0.25">
      <c r="A170" t="s">
        <v>462</v>
      </c>
      <c r="B170" t="s">
        <v>102</v>
      </c>
      <c r="C170">
        <v>7245</v>
      </c>
      <c r="D170">
        <v>0.32800000000000001</v>
      </c>
      <c r="E170">
        <v>7.3999999999999996E-2</v>
      </c>
      <c r="H170">
        <v>-3392</v>
      </c>
      <c r="I170">
        <v>10159</v>
      </c>
      <c r="J170">
        <v>0.309</v>
      </c>
      <c r="K170">
        <v>0.157</v>
      </c>
      <c r="M170">
        <v>6140</v>
      </c>
      <c r="N170">
        <v>4684</v>
      </c>
      <c r="O170">
        <v>4592</v>
      </c>
      <c r="P170">
        <v>0.16200000000000001</v>
      </c>
      <c r="Q170">
        <v>5.8999999999999997E-2</v>
      </c>
      <c r="R170">
        <v>279</v>
      </c>
      <c r="S170">
        <v>2103</v>
      </c>
      <c r="T170">
        <v>532</v>
      </c>
      <c r="U170">
        <v>-627</v>
      </c>
      <c r="V170">
        <v>6767</v>
      </c>
    </row>
    <row r="171" spans="1:22" hidden="1" x14ac:dyDescent="0.25">
      <c r="A171" t="s">
        <v>463</v>
      </c>
      <c r="B171" t="s">
        <v>102</v>
      </c>
      <c r="C171">
        <v>6742</v>
      </c>
      <c r="D171">
        <v>0.31</v>
      </c>
      <c r="E171">
        <v>2.3E-2</v>
      </c>
      <c r="H171">
        <v>-2628</v>
      </c>
      <c r="I171">
        <v>8779</v>
      </c>
      <c r="J171">
        <v>0.17100000000000001</v>
      </c>
      <c r="K171">
        <v>-4.5999999999999999E-2</v>
      </c>
      <c r="M171">
        <v>5562</v>
      </c>
      <c r="N171">
        <v>4432</v>
      </c>
      <c r="O171">
        <v>4338</v>
      </c>
      <c r="P171">
        <v>0.4</v>
      </c>
      <c r="Q171">
        <v>-7.9000000000000001E-2</v>
      </c>
      <c r="R171">
        <v>384</v>
      </c>
      <c r="S171">
        <v>1497</v>
      </c>
      <c r="T171">
        <v>156</v>
      </c>
      <c r="U171">
        <v>-589</v>
      </c>
      <c r="V171">
        <v>6151</v>
      </c>
    </row>
    <row r="172" spans="1:22" hidden="1" x14ac:dyDescent="0.25">
      <c r="A172" t="s">
        <v>454</v>
      </c>
      <c r="B172" t="s">
        <v>105</v>
      </c>
      <c r="C172">
        <v>3996</v>
      </c>
      <c r="D172">
        <v>0.438</v>
      </c>
      <c r="E172">
        <v>0.34899999999999998</v>
      </c>
      <c r="H172">
        <v>-1843</v>
      </c>
      <c r="I172">
        <v>4443</v>
      </c>
      <c r="J172">
        <v>0.21299999999999999</v>
      </c>
      <c r="K172">
        <v>5.3999999999999999E-2</v>
      </c>
      <c r="M172">
        <v>630</v>
      </c>
      <c r="N172">
        <v>494</v>
      </c>
      <c r="O172">
        <v>494</v>
      </c>
      <c r="P172">
        <v>-0.67500000000000004</v>
      </c>
      <c r="Q172">
        <v>-0.60899999999999999</v>
      </c>
      <c r="R172">
        <v>375</v>
      </c>
      <c r="S172">
        <v>114</v>
      </c>
      <c r="T172">
        <v>-42</v>
      </c>
      <c r="U172">
        <v>-1970</v>
      </c>
      <c r="V172">
        <v>2600</v>
      </c>
    </row>
    <row r="173" spans="1:22" hidden="1" x14ac:dyDescent="0.25">
      <c r="A173" t="s">
        <v>455</v>
      </c>
      <c r="B173" t="s">
        <v>105</v>
      </c>
      <c r="C173">
        <v>2963</v>
      </c>
      <c r="D173">
        <v>8.1000000000000003E-2</v>
      </c>
      <c r="E173">
        <v>8.5999999999999993E-2</v>
      </c>
      <c r="H173">
        <v>-1346</v>
      </c>
      <c r="I173">
        <v>4214</v>
      </c>
      <c r="J173">
        <v>0.11899999999999999</v>
      </c>
      <c r="K173">
        <v>7.5999999999999998E-2</v>
      </c>
      <c r="M173">
        <v>1576</v>
      </c>
      <c r="N173">
        <v>1263</v>
      </c>
      <c r="O173">
        <v>1263</v>
      </c>
      <c r="P173">
        <v>-0.26200000000000001</v>
      </c>
      <c r="Q173">
        <v>-2.3E-2</v>
      </c>
      <c r="R173">
        <v>675</v>
      </c>
      <c r="S173">
        <v>666</v>
      </c>
      <c r="T173">
        <v>-89</v>
      </c>
      <c r="U173">
        <v>-1293</v>
      </c>
      <c r="V173">
        <v>2869</v>
      </c>
    </row>
    <row r="174" spans="1:22" hidden="1" x14ac:dyDescent="0.25">
      <c r="A174" t="s">
        <v>456</v>
      </c>
      <c r="B174" t="s">
        <v>105</v>
      </c>
      <c r="C174">
        <v>2729</v>
      </c>
      <c r="D174">
        <v>-0.10100000000000001</v>
      </c>
      <c r="E174">
        <v>-3.0000000000000001E-3</v>
      </c>
      <c r="H174">
        <v>-1931</v>
      </c>
      <c r="I174">
        <v>3917</v>
      </c>
      <c r="J174">
        <v>-0.14299999999999999</v>
      </c>
      <c r="K174">
        <v>7.0999999999999994E-2</v>
      </c>
      <c r="M174">
        <v>1618</v>
      </c>
      <c r="N174">
        <v>1293</v>
      </c>
      <c r="O174">
        <v>1293</v>
      </c>
      <c r="P174">
        <v>-0.253</v>
      </c>
      <c r="Q174">
        <v>-8.5000000000000006E-2</v>
      </c>
      <c r="R174">
        <v>400</v>
      </c>
      <c r="S174">
        <v>804</v>
      </c>
      <c r="T174">
        <v>-16</v>
      </c>
      <c r="U174">
        <v>-368</v>
      </c>
      <c r="V174">
        <v>1987</v>
      </c>
    </row>
    <row r="175" spans="1:22" hidden="1" x14ac:dyDescent="0.25">
      <c r="A175" t="s">
        <v>457</v>
      </c>
      <c r="B175" t="s">
        <v>105</v>
      </c>
      <c r="C175">
        <v>2737</v>
      </c>
      <c r="D175">
        <v>-3.3000000000000002E-2</v>
      </c>
      <c r="E175">
        <v>-1.4999999999999999E-2</v>
      </c>
      <c r="H175">
        <v>-1579</v>
      </c>
      <c r="I175">
        <v>3659</v>
      </c>
      <c r="J175">
        <v>1.2E-2</v>
      </c>
      <c r="K175">
        <v>-1E-3</v>
      </c>
      <c r="M175">
        <v>1765</v>
      </c>
      <c r="N175">
        <v>1413</v>
      </c>
      <c r="O175">
        <v>1413</v>
      </c>
      <c r="P175">
        <v>8.7999999999999995E-2</v>
      </c>
      <c r="Q175">
        <v>-7.0000000000000007E-2</v>
      </c>
      <c r="R175">
        <v>185</v>
      </c>
      <c r="S175">
        <v>696</v>
      </c>
      <c r="T175">
        <v>41</v>
      </c>
      <c r="U175">
        <v>-315</v>
      </c>
      <c r="V175">
        <v>2080</v>
      </c>
    </row>
    <row r="176" spans="1:22" hidden="1" x14ac:dyDescent="0.25">
      <c r="A176" t="s">
        <v>458</v>
      </c>
      <c r="B176" t="s">
        <v>105</v>
      </c>
      <c r="C176">
        <v>2780</v>
      </c>
      <c r="D176">
        <v>-1.0999999999999999E-2</v>
      </c>
      <c r="E176">
        <v>1.4E-2</v>
      </c>
      <c r="H176">
        <v>-1646</v>
      </c>
      <c r="I176">
        <v>3663</v>
      </c>
      <c r="J176">
        <v>1.4E-2</v>
      </c>
      <c r="K176">
        <v>-2.7E-2</v>
      </c>
      <c r="M176">
        <v>1903</v>
      </c>
      <c r="N176">
        <v>1519</v>
      </c>
      <c r="O176">
        <v>1519</v>
      </c>
      <c r="P176">
        <v>0.155</v>
      </c>
      <c r="Q176">
        <v>-0.112</v>
      </c>
      <c r="R176">
        <v>-41</v>
      </c>
      <c r="S176">
        <v>816</v>
      </c>
      <c r="T176">
        <v>109</v>
      </c>
      <c r="U176">
        <v>-115</v>
      </c>
      <c r="V176">
        <v>2017</v>
      </c>
    </row>
    <row r="177" spans="1:22" hidden="1" x14ac:dyDescent="0.25">
      <c r="A177" t="s">
        <v>459</v>
      </c>
      <c r="B177" t="s">
        <v>105</v>
      </c>
      <c r="C177">
        <v>2741</v>
      </c>
      <c r="D177">
        <v>0.16800000000000001</v>
      </c>
      <c r="E177">
        <v>-9.7000000000000003E-2</v>
      </c>
      <c r="H177">
        <v>-1299</v>
      </c>
      <c r="I177">
        <v>3765</v>
      </c>
      <c r="J177">
        <v>2.5000000000000001E-2</v>
      </c>
      <c r="K177">
        <v>-0.17699999999999999</v>
      </c>
      <c r="M177">
        <v>2138</v>
      </c>
      <c r="N177">
        <v>1712</v>
      </c>
      <c r="O177">
        <v>1712</v>
      </c>
      <c r="P177">
        <v>0.54200000000000004</v>
      </c>
      <c r="Q177">
        <v>-1.0999999999999999E-2</v>
      </c>
      <c r="R177">
        <v>125</v>
      </c>
      <c r="S177">
        <v>684</v>
      </c>
      <c r="T177">
        <v>215</v>
      </c>
      <c r="U177">
        <v>-328</v>
      </c>
      <c r="V177">
        <v>2466</v>
      </c>
    </row>
    <row r="178" spans="1:22" hidden="1" x14ac:dyDescent="0.25">
      <c r="A178" t="s">
        <v>460</v>
      </c>
      <c r="B178" t="s">
        <v>105</v>
      </c>
      <c r="C178">
        <v>3035</v>
      </c>
      <c r="D178">
        <v>0.20100000000000001</v>
      </c>
      <c r="E178">
        <v>7.1999999999999995E-2</v>
      </c>
      <c r="H178">
        <v>-1763</v>
      </c>
      <c r="I178">
        <v>4573</v>
      </c>
      <c r="J178">
        <v>0.33100000000000002</v>
      </c>
      <c r="K178">
        <v>0.26500000000000001</v>
      </c>
      <c r="M178">
        <v>2165</v>
      </c>
      <c r="N178">
        <v>1730</v>
      </c>
      <c r="O178">
        <v>1730</v>
      </c>
      <c r="P178">
        <v>0.36599999999999999</v>
      </c>
      <c r="Q178">
        <v>0.33200000000000002</v>
      </c>
      <c r="R178">
        <v>639</v>
      </c>
      <c r="S178">
        <v>681</v>
      </c>
      <c r="T178">
        <v>218</v>
      </c>
      <c r="U178">
        <v>-645</v>
      </c>
      <c r="V178">
        <v>2810</v>
      </c>
    </row>
    <row r="179" spans="1:22" hidden="1" x14ac:dyDescent="0.25">
      <c r="A179" t="s">
        <v>461</v>
      </c>
      <c r="B179" t="s">
        <v>105</v>
      </c>
      <c r="C179">
        <v>2831</v>
      </c>
      <c r="D179">
        <v>0.251</v>
      </c>
      <c r="E179">
        <v>7.0000000000000001E-3</v>
      </c>
      <c r="H179">
        <v>-1238</v>
      </c>
      <c r="I179">
        <v>3616</v>
      </c>
      <c r="J179">
        <v>0.29199999999999998</v>
      </c>
      <c r="K179">
        <v>1E-3</v>
      </c>
      <c r="M179">
        <v>1623</v>
      </c>
      <c r="N179">
        <v>1299</v>
      </c>
      <c r="O179">
        <v>1299</v>
      </c>
      <c r="P179">
        <v>0.14199999999999999</v>
      </c>
      <c r="Q179">
        <v>-1.2E-2</v>
      </c>
      <c r="R179">
        <v>113</v>
      </c>
      <c r="S179">
        <v>511</v>
      </c>
      <c r="T179">
        <v>160</v>
      </c>
      <c r="U179">
        <v>-755</v>
      </c>
      <c r="V179">
        <v>2378</v>
      </c>
    </row>
    <row r="180" spans="1:22" hidden="1" x14ac:dyDescent="0.25">
      <c r="A180" t="s">
        <v>462</v>
      </c>
      <c r="B180" t="s">
        <v>105</v>
      </c>
      <c r="C180">
        <v>2810</v>
      </c>
      <c r="D180">
        <v>0.34599999999999997</v>
      </c>
      <c r="E180">
        <v>0.19800000000000001</v>
      </c>
      <c r="H180">
        <v>-1407</v>
      </c>
      <c r="I180">
        <v>3611</v>
      </c>
      <c r="J180">
        <v>0.10299999999999999</v>
      </c>
      <c r="K180">
        <v>-1.7000000000000001E-2</v>
      </c>
      <c r="M180">
        <v>1645</v>
      </c>
      <c r="N180">
        <v>1315</v>
      </c>
      <c r="O180">
        <v>1315</v>
      </c>
      <c r="P180">
        <v>0.20599999999999999</v>
      </c>
      <c r="Q180">
        <v>0.185</v>
      </c>
      <c r="R180">
        <v>208</v>
      </c>
      <c r="S180">
        <v>490</v>
      </c>
      <c r="T180">
        <v>103</v>
      </c>
      <c r="U180">
        <v>-560</v>
      </c>
      <c r="V180">
        <v>2204</v>
      </c>
    </row>
    <row r="181" spans="1:22" hidden="1" x14ac:dyDescent="0.25">
      <c r="A181" t="s">
        <v>463</v>
      </c>
      <c r="B181" t="s">
        <v>105</v>
      </c>
      <c r="C181">
        <v>2346</v>
      </c>
      <c r="D181">
        <v>0.373</v>
      </c>
      <c r="E181">
        <v>-7.1999999999999995E-2</v>
      </c>
      <c r="H181">
        <v>-941</v>
      </c>
      <c r="I181">
        <v>3674</v>
      </c>
      <c r="J181">
        <v>0.65800000000000003</v>
      </c>
      <c r="K181">
        <v>7.0000000000000007E-2</v>
      </c>
      <c r="M181">
        <v>1387</v>
      </c>
      <c r="N181">
        <v>1110</v>
      </c>
      <c r="O181">
        <v>1110</v>
      </c>
      <c r="P181">
        <v>0.40200000000000002</v>
      </c>
      <c r="Q181">
        <v>-0.124</v>
      </c>
      <c r="R181">
        <v>869</v>
      </c>
      <c r="S181">
        <v>358</v>
      </c>
      <c r="T181">
        <v>102</v>
      </c>
      <c r="U181">
        <v>-1346</v>
      </c>
      <c r="V181">
        <v>2733</v>
      </c>
    </row>
    <row r="182" spans="1:22" hidden="1" x14ac:dyDescent="0.25">
      <c r="A182" t="s">
        <v>454</v>
      </c>
      <c r="B182" t="s">
        <v>108</v>
      </c>
      <c r="C182">
        <v>12801</v>
      </c>
      <c r="D182">
        <v>-0.13600000000000001</v>
      </c>
      <c r="E182">
        <v>1.6E-2</v>
      </c>
      <c r="H182">
        <v>-5752</v>
      </c>
      <c r="I182">
        <v>15959</v>
      </c>
      <c r="J182">
        <v>-0.14499999999999999</v>
      </c>
      <c r="K182">
        <v>1.2E-2</v>
      </c>
      <c r="M182">
        <v>11693</v>
      </c>
      <c r="N182">
        <v>9360</v>
      </c>
      <c r="O182">
        <v>9355</v>
      </c>
      <c r="P182">
        <v>-5.8000000000000003E-2</v>
      </c>
      <c r="Q182">
        <v>0.28699999999999998</v>
      </c>
      <c r="R182">
        <v>937</v>
      </c>
      <c r="S182">
        <v>1810</v>
      </c>
      <c r="T182">
        <v>410</v>
      </c>
      <c r="U182">
        <v>1487</v>
      </c>
      <c r="V182">
        <v>10207</v>
      </c>
    </row>
    <row r="183" spans="1:22" hidden="1" x14ac:dyDescent="0.25">
      <c r="A183" t="s">
        <v>455</v>
      </c>
      <c r="B183" t="s">
        <v>108</v>
      </c>
      <c r="C183">
        <v>12596</v>
      </c>
      <c r="D183">
        <v>-7.8E-2</v>
      </c>
      <c r="E183">
        <v>-0.10199999999999999</v>
      </c>
      <c r="H183">
        <v>-5233</v>
      </c>
      <c r="I183">
        <v>15777</v>
      </c>
      <c r="J183">
        <v>-5.6000000000000001E-2</v>
      </c>
      <c r="K183">
        <v>-9.7000000000000003E-2</v>
      </c>
      <c r="M183">
        <v>9051</v>
      </c>
      <c r="N183">
        <v>7275</v>
      </c>
      <c r="O183">
        <v>7269</v>
      </c>
      <c r="P183">
        <v>0.19900000000000001</v>
      </c>
      <c r="Q183">
        <v>-2.1000000000000001E-2</v>
      </c>
      <c r="R183">
        <v>1769</v>
      </c>
      <c r="S183">
        <v>891</v>
      </c>
      <c r="T183">
        <v>521</v>
      </c>
      <c r="U183">
        <v>-1494</v>
      </c>
      <c r="V183">
        <v>10545</v>
      </c>
    </row>
    <row r="184" spans="1:22" hidden="1" x14ac:dyDescent="0.25">
      <c r="A184" t="s">
        <v>456</v>
      </c>
      <c r="B184" t="s">
        <v>108</v>
      </c>
      <c r="C184">
        <v>14021</v>
      </c>
      <c r="D184">
        <v>9.6000000000000002E-2</v>
      </c>
      <c r="E184">
        <v>-1.2999999999999999E-2</v>
      </c>
      <c r="H184">
        <v>-5656</v>
      </c>
      <c r="I184">
        <v>17470</v>
      </c>
      <c r="J184">
        <v>9.4E-2</v>
      </c>
      <c r="K184">
        <v>-5.7000000000000002E-2</v>
      </c>
      <c r="M184">
        <v>9278</v>
      </c>
      <c r="N184">
        <v>7428</v>
      </c>
      <c r="O184">
        <v>7423</v>
      </c>
      <c r="P184">
        <v>0.25</v>
      </c>
      <c r="Q184">
        <v>-0.17399999999999999</v>
      </c>
      <c r="R184">
        <v>1569</v>
      </c>
      <c r="S184">
        <v>1622</v>
      </c>
      <c r="T184">
        <v>258</v>
      </c>
      <c r="U184">
        <v>-2536</v>
      </c>
      <c r="V184">
        <v>11814</v>
      </c>
    </row>
    <row r="185" spans="1:22" hidden="1" x14ac:dyDescent="0.25">
      <c r="A185" t="s">
        <v>457</v>
      </c>
      <c r="B185" t="s">
        <v>108</v>
      </c>
      <c r="C185">
        <v>14203</v>
      </c>
      <c r="D185">
        <v>0.186</v>
      </c>
      <c r="E185">
        <v>-4.1000000000000002E-2</v>
      </c>
      <c r="H185">
        <v>-5274</v>
      </c>
      <c r="I185">
        <v>18517</v>
      </c>
      <c r="J185">
        <v>0.107</v>
      </c>
      <c r="K185">
        <v>-8.0000000000000002E-3</v>
      </c>
      <c r="M185">
        <v>11221</v>
      </c>
      <c r="N185">
        <v>8992</v>
      </c>
      <c r="O185">
        <v>8986</v>
      </c>
      <c r="P185">
        <v>0.129</v>
      </c>
      <c r="Q185">
        <v>-9.5000000000000001E-2</v>
      </c>
      <c r="R185">
        <v>1775</v>
      </c>
      <c r="S185">
        <v>1456</v>
      </c>
      <c r="T185">
        <v>1083</v>
      </c>
      <c r="U185">
        <v>-2022</v>
      </c>
      <c r="V185">
        <v>13243</v>
      </c>
    </row>
    <row r="186" spans="1:22" hidden="1" x14ac:dyDescent="0.25">
      <c r="A186" t="s">
        <v>458</v>
      </c>
      <c r="B186" t="s">
        <v>108</v>
      </c>
      <c r="C186">
        <v>14809</v>
      </c>
      <c r="D186">
        <v>0.374</v>
      </c>
      <c r="E186">
        <v>8.4000000000000005E-2</v>
      </c>
      <c r="H186">
        <v>-4565</v>
      </c>
      <c r="I186">
        <v>18663</v>
      </c>
      <c r="J186">
        <v>0.255</v>
      </c>
      <c r="K186">
        <v>0.11700000000000001</v>
      </c>
      <c r="M186">
        <v>12419</v>
      </c>
      <c r="N186">
        <v>9934</v>
      </c>
      <c r="O186">
        <v>9928</v>
      </c>
      <c r="P186">
        <v>0.53900000000000003</v>
      </c>
      <c r="Q186">
        <v>0.63700000000000001</v>
      </c>
      <c r="R186">
        <v>1222</v>
      </c>
      <c r="S186">
        <v>2331</v>
      </c>
      <c r="T186">
        <v>300</v>
      </c>
      <c r="U186">
        <v>-1679</v>
      </c>
      <c r="V186">
        <v>14098</v>
      </c>
    </row>
    <row r="187" spans="1:22" hidden="1" x14ac:dyDescent="0.25">
      <c r="A187" t="s">
        <v>459</v>
      </c>
      <c r="B187" t="s">
        <v>108</v>
      </c>
      <c r="C187">
        <v>13664</v>
      </c>
      <c r="D187">
        <v>0.31</v>
      </c>
      <c r="E187">
        <v>6.8000000000000005E-2</v>
      </c>
      <c r="H187">
        <v>-6370</v>
      </c>
      <c r="I187">
        <v>16714</v>
      </c>
      <c r="J187">
        <v>0.26100000000000001</v>
      </c>
      <c r="K187">
        <v>4.5999999999999999E-2</v>
      </c>
      <c r="M187">
        <v>7566</v>
      </c>
      <c r="N187">
        <v>6069</v>
      </c>
      <c r="O187">
        <v>6065</v>
      </c>
      <c r="P187">
        <v>0.32</v>
      </c>
      <c r="Q187">
        <v>2.1999999999999999E-2</v>
      </c>
      <c r="R187">
        <v>1559</v>
      </c>
      <c r="S187">
        <v>1102</v>
      </c>
      <c r="T187">
        <v>389</v>
      </c>
      <c r="U187">
        <v>-2778</v>
      </c>
      <c r="V187">
        <v>10344</v>
      </c>
    </row>
    <row r="188" spans="1:22" hidden="1" x14ac:dyDescent="0.25">
      <c r="A188" t="s">
        <v>460</v>
      </c>
      <c r="B188" t="s">
        <v>108</v>
      </c>
      <c r="C188">
        <v>12797</v>
      </c>
      <c r="D188">
        <v>0.153</v>
      </c>
      <c r="E188">
        <v>6.9000000000000006E-2</v>
      </c>
      <c r="H188">
        <v>-5816</v>
      </c>
      <c r="I188">
        <v>15972</v>
      </c>
      <c r="J188">
        <v>0.23799999999999999</v>
      </c>
      <c r="K188">
        <v>-4.4999999999999998E-2</v>
      </c>
      <c r="M188">
        <v>7423</v>
      </c>
      <c r="N188">
        <v>5942</v>
      </c>
      <c r="O188">
        <v>5937</v>
      </c>
      <c r="P188">
        <v>0.499</v>
      </c>
      <c r="Q188">
        <v>-0.254</v>
      </c>
      <c r="R188">
        <v>1600</v>
      </c>
      <c r="S188">
        <v>695</v>
      </c>
      <c r="T188">
        <v>881</v>
      </c>
      <c r="U188">
        <v>-2733</v>
      </c>
      <c r="V188">
        <v>10157</v>
      </c>
    </row>
    <row r="189" spans="1:22" hidden="1" x14ac:dyDescent="0.25">
      <c r="A189" t="s">
        <v>461</v>
      </c>
      <c r="B189" t="s">
        <v>108</v>
      </c>
      <c r="C189">
        <v>11976</v>
      </c>
      <c r="D189">
        <v>0.188</v>
      </c>
      <c r="E189">
        <v>0.111</v>
      </c>
      <c r="H189">
        <v>-4509</v>
      </c>
      <c r="I189">
        <v>16733</v>
      </c>
      <c r="J189">
        <v>6.7000000000000004E-2</v>
      </c>
      <c r="K189">
        <v>0.125</v>
      </c>
      <c r="M189">
        <v>9950</v>
      </c>
      <c r="N189">
        <v>7967</v>
      </c>
      <c r="O189">
        <v>7962</v>
      </c>
      <c r="P189">
        <v>0.154</v>
      </c>
      <c r="Q189">
        <v>0.23400000000000001</v>
      </c>
      <c r="R189">
        <v>1563</v>
      </c>
      <c r="S189">
        <v>2711</v>
      </c>
      <c r="T189">
        <v>484</v>
      </c>
      <c r="U189">
        <v>-2274</v>
      </c>
      <c r="V189">
        <v>12224</v>
      </c>
    </row>
    <row r="190" spans="1:22" hidden="1" x14ac:dyDescent="0.25">
      <c r="A190" t="s">
        <v>462</v>
      </c>
      <c r="B190" t="s">
        <v>108</v>
      </c>
      <c r="C190">
        <v>10781</v>
      </c>
      <c r="D190">
        <v>3.7999999999999999E-2</v>
      </c>
      <c r="E190">
        <v>3.4000000000000002E-2</v>
      </c>
      <c r="H190">
        <v>-3057</v>
      </c>
      <c r="I190">
        <v>14869</v>
      </c>
      <c r="J190">
        <v>3.3000000000000002E-2</v>
      </c>
      <c r="K190">
        <v>0.122</v>
      </c>
      <c r="M190">
        <v>8064</v>
      </c>
      <c r="N190">
        <v>6457</v>
      </c>
      <c r="O190">
        <v>6451</v>
      </c>
      <c r="P190">
        <v>0.13800000000000001</v>
      </c>
      <c r="Q190">
        <v>0.40400000000000003</v>
      </c>
      <c r="R190">
        <v>1105</v>
      </c>
      <c r="S190">
        <v>2414</v>
      </c>
      <c r="T190">
        <v>570</v>
      </c>
      <c r="U190">
        <v>-3748</v>
      </c>
      <c r="V190">
        <v>11813</v>
      </c>
    </row>
    <row r="191" spans="1:22" hidden="1" x14ac:dyDescent="0.25">
      <c r="A191" t="s">
        <v>463</v>
      </c>
      <c r="B191" t="s">
        <v>108</v>
      </c>
      <c r="C191">
        <v>10428</v>
      </c>
      <c r="D191">
        <v>0.19500000000000001</v>
      </c>
      <c r="E191">
        <v>-0.06</v>
      </c>
      <c r="H191">
        <v>-5002</v>
      </c>
      <c r="I191">
        <v>13253</v>
      </c>
      <c r="J191">
        <v>0.14399999999999999</v>
      </c>
      <c r="K191">
        <v>2.7E-2</v>
      </c>
      <c r="M191">
        <v>5738</v>
      </c>
      <c r="N191">
        <v>4599</v>
      </c>
      <c r="O191">
        <v>4594</v>
      </c>
      <c r="P191">
        <v>0.151</v>
      </c>
      <c r="Q191">
        <v>0.16</v>
      </c>
      <c r="R191">
        <v>1246</v>
      </c>
      <c r="S191">
        <v>1127</v>
      </c>
      <c r="T191">
        <v>452</v>
      </c>
      <c r="U191">
        <v>-2513</v>
      </c>
      <c r="V191">
        <v>8250</v>
      </c>
    </row>
    <row r="192" spans="1:22" hidden="1" x14ac:dyDescent="0.25">
      <c r="A192" t="s">
        <v>454</v>
      </c>
      <c r="B192" t="s">
        <v>111</v>
      </c>
      <c r="C192">
        <v>4333</v>
      </c>
      <c r="D192">
        <v>0.108</v>
      </c>
      <c r="E192">
        <v>3.0000000000000001E-3</v>
      </c>
      <c r="H192">
        <v>-1771</v>
      </c>
      <c r="I192">
        <v>5842</v>
      </c>
      <c r="J192">
        <v>0.247</v>
      </c>
      <c r="K192">
        <v>-0.03</v>
      </c>
      <c r="M192">
        <v>2378</v>
      </c>
      <c r="N192">
        <v>1902</v>
      </c>
      <c r="O192">
        <v>1902</v>
      </c>
      <c r="P192">
        <v>-0.14199999999999999</v>
      </c>
      <c r="Q192">
        <v>-0.114</v>
      </c>
      <c r="R192">
        <v>275</v>
      </c>
      <c r="S192">
        <v>860</v>
      </c>
      <c r="T192">
        <v>374</v>
      </c>
      <c r="U192">
        <v>-1693</v>
      </c>
      <c r="V192">
        <v>4072</v>
      </c>
    </row>
    <row r="193" spans="1:22" hidden="1" x14ac:dyDescent="0.25">
      <c r="A193" t="s">
        <v>455</v>
      </c>
      <c r="B193" t="s">
        <v>111</v>
      </c>
      <c r="C193">
        <v>4321</v>
      </c>
      <c r="D193">
        <v>0.127</v>
      </c>
      <c r="E193">
        <v>-1.7999999999999999E-2</v>
      </c>
      <c r="H193">
        <v>-1717</v>
      </c>
      <c r="I193">
        <v>6024</v>
      </c>
      <c r="J193">
        <v>0.30199999999999999</v>
      </c>
      <c r="K193">
        <v>0.123</v>
      </c>
      <c r="M193">
        <v>2683</v>
      </c>
      <c r="N193">
        <v>2147</v>
      </c>
      <c r="O193">
        <v>2147</v>
      </c>
      <c r="P193">
        <v>-3.9E-2</v>
      </c>
      <c r="Q193">
        <v>-0.09</v>
      </c>
      <c r="R193">
        <v>439</v>
      </c>
      <c r="S193">
        <v>1062</v>
      </c>
      <c r="T193">
        <v>202</v>
      </c>
      <c r="U193">
        <v>-1625</v>
      </c>
      <c r="V193">
        <v>4308</v>
      </c>
    </row>
    <row r="194" spans="1:22" hidden="1" x14ac:dyDescent="0.25">
      <c r="A194" t="s">
        <v>456</v>
      </c>
      <c r="B194" t="s">
        <v>111</v>
      </c>
      <c r="C194">
        <v>4402</v>
      </c>
      <c r="D194">
        <v>0.19</v>
      </c>
      <c r="E194">
        <v>2.3E-2</v>
      </c>
      <c r="H194">
        <v>-1556</v>
      </c>
      <c r="I194">
        <v>5364</v>
      </c>
      <c r="J194">
        <v>0.16400000000000001</v>
      </c>
      <c r="K194">
        <v>8.7999999999999995E-2</v>
      </c>
      <c r="M194">
        <v>2948</v>
      </c>
      <c r="N194">
        <v>2358</v>
      </c>
      <c r="O194">
        <v>2358</v>
      </c>
      <c r="P194">
        <v>7.3999999999999996E-2</v>
      </c>
      <c r="Q194">
        <v>9.4E-2</v>
      </c>
      <c r="R194">
        <v>6</v>
      </c>
      <c r="S194">
        <v>786</v>
      </c>
      <c r="T194">
        <v>170</v>
      </c>
      <c r="U194">
        <v>-860</v>
      </c>
      <c r="V194">
        <v>3808</v>
      </c>
    </row>
    <row r="195" spans="1:22" hidden="1" x14ac:dyDescent="0.25">
      <c r="A195" t="s">
        <v>457</v>
      </c>
      <c r="B195" t="s">
        <v>111</v>
      </c>
      <c r="C195">
        <v>4304</v>
      </c>
      <c r="D195">
        <v>0.224</v>
      </c>
      <c r="E195">
        <v>0.10100000000000001</v>
      </c>
      <c r="H195">
        <v>-1568</v>
      </c>
      <c r="I195">
        <v>4930</v>
      </c>
      <c r="J195">
        <v>0.192</v>
      </c>
      <c r="K195">
        <v>5.1999999999999998E-2</v>
      </c>
      <c r="M195">
        <v>2694</v>
      </c>
      <c r="N195">
        <v>2155</v>
      </c>
      <c r="O195">
        <v>2155</v>
      </c>
      <c r="P195">
        <v>0.182</v>
      </c>
      <c r="Q195">
        <v>-2.8000000000000001E-2</v>
      </c>
      <c r="R195">
        <v>-38</v>
      </c>
      <c r="S195">
        <v>618</v>
      </c>
      <c r="T195">
        <v>45</v>
      </c>
      <c r="U195">
        <v>-668</v>
      </c>
      <c r="V195">
        <v>3362</v>
      </c>
    </row>
    <row r="196" spans="1:22" hidden="1" x14ac:dyDescent="0.25">
      <c r="A196" t="s">
        <v>458</v>
      </c>
      <c r="B196" t="s">
        <v>111</v>
      </c>
      <c r="C196">
        <v>3911</v>
      </c>
      <c r="D196">
        <v>0.15</v>
      </c>
      <c r="E196">
        <v>0.02</v>
      </c>
      <c r="H196">
        <v>-1566</v>
      </c>
      <c r="I196">
        <v>4687</v>
      </c>
      <c r="J196">
        <v>4.1000000000000002E-2</v>
      </c>
      <c r="K196">
        <v>1.2999999999999999E-2</v>
      </c>
      <c r="M196">
        <v>2767</v>
      </c>
      <c r="N196">
        <v>2217</v>
      </c>
      <c r="O196">
        <v>2217</v>
      </c>
      <c r="P196">
        <v>3.6999999999999998E-2</v>
      </c>
      <c r="Q196">
        <v>-7.0000000000000001E-3</v>
      </c>
      <c r="R196">
        <v>-149</v>
      </c>
      <c r="S196">
        <v>840</v>
      </c>
      <c r="T196">
        <v>85</v>
      </c>
      <c r="U196">
        <v>-353</v>
      </c>
      <c r="V196">
        <v>3120</v>
      </c>
    </row>
    <row r="197" spans="1:22" hidden="1" x14ac:dyDescent="0.25">
      <c r="A197" t="s">
        <v>459</v>
      </c>
      <c r="B197" t="s">
        <v>111</v>
      </c>
      <c r="C197">
        <v>3836</v>
      </c>
      <c r="D197">
        <v>0.432</v>
      </c>
      <c r="E197">
        <v>3.6999999999999998E-2</v>
      </c>
      <c r="H197">
        <v>-1670</v>
      </c>
      <c r="I197">
        <v>4627</v>
      </c>
      <c r="J197">
        <v>0.502</v>
      </c>
      <c r="K197">
        <v>4.0000000000000001E-3</v>
      </c>
      <c r="M197">
        <v>2791</v>
      </c>
      <c r="N197">
        <v>2233</v>
      </c>
      <c r="O197">
        <v>2233</v>
      </c>
      <c r="P197">
        <v>1.016</v>
      </c>
      <c r="Q197">
        <v>1.7000000000000001E-2</v>
      </c>
      <c r="R197">
        <v>-118</v>
      </c>
      <c r="S197">
        <v>795</v>
      </c>
      <c r="T197">
        <v>113</v>
      </c>
      <c r="U197">
        <v>-166</v>
      </c>
      <c r="V197">
        <v>2957</v>
      </c>
    </row>
    <row r="198" spans="1:22" hidden="1" x14ac:dyDescent="0.25">
      <c r="A198" t="s">
        <v>460</v>
      </c>
      <c r="B198" t="s">
        <v>111</v>
      </c>
      <c r="C198">
        <v>3700</v>
      </c>
      <c r="D198">
        <v>0.25</v>
      </c>
      <c r="E198">
        <v>5.1999999999999998E-2</v>
      </c>
      <c r="H198">
        <v>-1501</v>
      </c>
      <c r="I198">
        <v>4609</v>
      </c>
      <c r="J198">
        <v>0.21099999999999999</v>
      </c>
      <c r="K198">
        <v>0.114</v>
      </c>
      <c r="M198">
        <v>2744</v>
      </c>
      <c r="N198">
        <v>2195</v>
      </c>
      <c r="O198">
        <v>2195</v>
      </c>
      <c r="P198">
        <v>0.27800000000000002</v>
      </c>
      <c r="Q198">
        <v>0.20399999999999999</v>
      </c>
      <c r="R198">
        <v>-102</v>
      </c>
      <c r="S198">
        <v>905</v>
      </c>
      <c r="T198">
        <v>105</v>
      </c>
      <c r="U198">
        <v>-363</v>
      </c>
      <c r="V198">
        <v>3107</v>
      </c>
    </row>
    <row r="199" spans="1:22" hidden="1" x14ac:dyDescent="0.25">
      <c r="A199" t="s">
        <v>461</v>
      </c>
      <c r="B199" t="s">
        <v>111</v>
      </c>
      <c r="C199">
        <v>3516</v>
      </c>
      <c r="D199">
        <v>0.26500000000000001</v>
      </c>
      <c r="E199">
        <v>3.4000000000000002E-2</v>
      </c>
      <c r="H199">
        <v>-1460</v>
      </c>
      <c r="I199">
        <v>4136</v>
      </c>
      <c r="J199">
        <v>0.18099999999999999</v>
      </c>
      <c r="K199">
        <v>-8.1000000000000003E-2</v>
      </c>
      <c r="M199">
        <v>2279</v>
      </c>
      <c r="N199">
        <v>1823</v>
      </c>
      <c r="O199">
        <v>1823</v>
      </c>
      <c r="P199">
        <v>0.26100000000000001</v>
      </c>
      <c r="Q199">
        <v>-0.14699999999999999</v>
      </c>
      <c r="R199">
        <v>-79</v>
      </c>
      <c r="S199">
        <v>648</v>
      </c>
      <c r="T199">
        <v>51</v>
      </c>
      <c r="U199">
        <v>-397</v>
      </c>
      <c r="V199">
        <v>2676</v>
      </c>
    </row>
    <row r="200" spans="1:22" hidden="1" x14ac:dyDescent="0.25">
      <c r="A200" t="s">
        <v>462</v>
      </c>
      <c r="B200" t="s">
        <v>111</v>
      </c>
      <c r="C200">
        <v>3400</v>
      </c>
      <c r="D200">
        <v>0.32700000000000001</v>
      </c>
      <c r="E200">
        <v>0.26900000000000002</v>
      </c>
      <c r="H200">
        <v>-1147</v>
      </c>
      <c r="I200">
        <v>4502</v>
      </c>
      <c r="J200">
        <v>0.33600000000000002</v>
      </c>
      <c r="K200">
        <v>0.46200000000000002</v>
      </c>
      <c r="M200">
        <v>2672</v>
      </c>
      <c r="N200">
        <v>2138</v>
      </c>
      <c r="O200">
        <v>2138</v>
      </c>
      <c r="P200">
        <v>0.505</v>
      </c>
      <c r="Q200">
        <v>0.92900000000000005</v>
      </c>
      <c r="R200">
        <v>63</v>
      </c>
      <c r="S200">
        <v>954</v>
      </c>
      <c r="T200">
        <v>85</v>
      </c>
      <c r="U200">
        <v>-683</v>
      </c>
      <c r="V200">
        <v>3355</v>
      </c>
    </row>
    <row r="201" spans="1:22" hidden="1" x14ac:dyDescent="0.25">
      <c r="A201" t="s">
        <v>463</v>
      </c>
      <c r="B201" t="s">
        <v>111</v>
      </c>
      <c r="C201">
        <v>2678</v>
      </c>
      <c r="D201">
        <v>0.19900000000000001</v>
      </c>
      <c r="E201">
        <v>-9.5000000000000001E-2</v>
      </c>
      <c r="H201">
        <v>-1429</v>
      </c>
      <c r="I201">
        <v>3080</v>
      </c>
      <c r="J201">
        <v>1.6E-2</v>
      </c>
      <c r="K201">
        <v>-0.191</v>
      </c>
      <c r="M201">
        <v>1385</v>
      </c>
      <c r="N201">
        <v>1108</v>
      </c>
      <c r="O201">
        <v>1108</v>
      </c>
      <c r="P201">
        <v>-0.17</v>
      </c>
      <c r="Q201">
        <v>-0.35499999999999998</v>
      </c>
      <c r="R201">
        <v>-36</v>
      </c>
      <c r="S201">
        <v>414</v>
      </c>
      <c r="T201">
        <v>24</v>
      </c>
      <c r="U201">
        <v>-267</v>
      </c>
      <c r="V201">
        <v>1652</v>
      </c>
    </row>
    <row r="202" spans="1:22" hidden="1" x14ac:dyDescent="0.25">
      <c r="A202" t="s">
        <v>454</v>
      </c>
      <c r="B202" t="s">
        <v>115</v>
      </c>
      <c r="C202">
        <v>11042</v>
      </c>
      <c r="D202">
        <v>7.3999999999999996E-2</v>
      </c>
      <c r="E202">
        <v>0.25</v>
      </c>
      <c r="H202">
        <v>-3615</v>
      </c>
      <c r="I202">
        <v>13341</v>
      </c>
      <c r="J202">
        <v>4.4999999999999998E-2</v>
      </c>
      <c r="K202">
        <v>0.185</v>
      </c>
      <c r="M202">
        <v>2708</v>
      </c>
      <c r="N202">
        <v>2111</v>
      </c>
      <c r="O202">
        <v>2030</v>
      </c>
      <c r="P202">
        <v>-0.104</v>
      </c>
      <c r="Q202">
        <v>-0.16300000000000001</v>
      </c>
      <c r="R202">
        <v>-182</v>
      </c>
      <c r="S202">
        <v>1881</v>
      </c>
      <c r="T202">
        <v>601</v>
      </c>
      <c r="U202">
        <v>-7018</v>
      </c>
      <c r="V202">
        <v>9726</v>
      </c>
    </row>
    <row r="203" spans="1:22" hidden="1" x14ac:dyDescent="0.25">
      <c r="A203" t="s">
        <v>455</v>
      </c>
      <c r="B203" t="s">
        <v>115</v>
      </c>
      <c r="C203">
        <v>8837</v>
      </c>
      <c r="D203">
        <v>-0.14899999999999999</v>
      </c>
      <c r="E203">
        <v>8.9999999999999993E-3</v>
      </c>
      <c r="H203">
        <v>-3195</v>
      </c>
      <c r="I203">
        <v>11262</v>
      </c>
      <c r="J203">
        <v>-0.16400000000000001</v>
      </c>
      <c r="K203">
        <v>-0.11899999999999999</v>
      </c>
      <c r="M203">
        <v>3117</v>
      </c>
      <c r="N203">
        <v>2428</v>
      </c>
      <c r="O203">
        <v>2425</v>
      </c>
      <c r="P203">
        <v>-0.35</v>
      </c>
      <c r="Q203">
        <v>-0.20799999999999999</v>
      </c>
      <c r="R203">
        <v>40</v>
      </c>
      <c r="S203">
        <v>1889</v>
      </c>
      <c r="T203">
        <v>496</v>
      </c>
      <c r="U203">
        <v>-4950</v>
      </c>
      <c r="V203">
        <v>8067</v>
      </c>
    </row>
    <row r="204" spans="1:22" hidden="1" x14ac:dyDescent="0.25">
      <c r="A204" t="s">
        <v>456</v>
      </c>
      <c r="B204" t="s">
        <v>115</v>
      </c>
      <c r="C204">
        <v>8762</v>
      </c>
      <c r="D204">
        <v>-0.16300000000000001</v>
      </c>
      <c r="E204">
        <v>-8.1000000000000003E-2</v>
      </c>
      <c r="H204">
        <v>-3679</v>
      </c>
      <c r="I204">
        <v>12782</v>
      </c>
      <c r="J204">
        <v>-3.7999999999999999E-2</v>
      </c>
      <c r="K204">
        <v>3.4000000000000002E-2</v>
      </c>
      <c r="M204">
        <v>2613</v>
      </c>
      <c r="N204">
        <v>2452</v>
      </c>
      <c r="O204">
        <v>3062</v>
      </c>
      <c r="P204">
        <v>-0.127</v>
      </c>
      <c r="Q204">
        <v>0.20699999999999999</v>
      </c>
      <c r="R204">
        <v>190</v>
      </c>
      <c r="S204">
        <v>1657</v>
      </c>
      <c r="T204">
        <v>2172</v>
      </c>
      <c r="U204">
        <v>-6490</v>
      </c>
      <c r="V204">
        <v>9103</v>
      </c>
    </row>
    <row r="205" spans="1:22" hidden="1" x14ac:dyDescent="0.25">
      <c r="A205" t="s">
        <v>457</v>
      </c>
      <c r="B205" t="s">
        <v>115</v>
      </c>
      <c r="C205">
        <v>9534</v>
      </c>
      <c r="D205">
        <v>-3.5999999999999997E-2</v>
      </c>
      <c r="E205">
        <v>-7.2999999999999995E-2</v>
      </c>
      <c r="H205">
        <v>-3423</v>
      </c>
      <c r="I205">
        <v>12359</v>
      </c>
      <c r="J205">
        <v>-0.32400000000000001</v>
      </c>
      <c r="K205">
        <v>-3.2000000000000001E-2</v>
      </c>
      <c r="M205">
        <v>2550</v>
      </c>
      <c r="N205">
        <v>1650</v>
      </c>
      <c r="O205">
        <v>2536</v>
      </c>
      <c r="P205">
        <v>-0.70799999999999996</v>
      </c>
      <c r="Q205">
        <v>0.11899999999999999</v>
      </c>
      <c r="R205">
        <v>-221</v>
      </c>
      <c r="S205">
        <v>1668</v>
      </c>
      <c r="T205">
        <v>1377</v>
      </c>
      <c r="U205">
        <v>-6386</v>
      </c>
      <c r="V205">
        <v>8936</v>
      </c>
    </row>
    <row r="206" spans="1:22" hidden="1" x14ac:dyDescent="0.25">
      <c r="A206" t="s">
        <v>458</v>
      </c>
      <c r="B206" t="s">
        <v>115</v>
      </c>
      <c r="C206">
        <v>10283</v>
      </c>
      <c r="D206">
        <v>0.20599999999999999</v>
      </c>
      <c r="E206">
        <v>-0.01</v>
      </c>
      <c r="H206">
        <v>-4065</v>
      </c>
      <c r="I206">
        <v>12768</v>
      </c>
      <c r="J206">
        <v>0.153</v>
      </c>
      <c r="K206">
        <v>-5.1999999999999998E-2</v>
      </c>
      <c r="M206">
        <v>1383</v>
      </c>
      <c r="N206">
        <v>1140</v>
      </c>
      <c r="O206">
        <v>2266</v>
      </c>
      <c r="P206">
        <v>-6.7000000000000004E-2</v>
      </c>
      <c r="Q206">
        <v>-0.39300000000000002</v>
      </c>
      <c r="R206">
        <v>-294</v>
      </c>
      <c r="S206">
        <v>1881</v>
      </c>
      <c r="T206">
        <v>898</v>
      </c>
      <c r="U206">
        <v>-7320</v>
      </c>
      <c r="V206">
        <v>8703</v>
      </c>
    </row>
    <row r="207" spans="1:22" hidden="1" x14ac:dyDescent="0.25">
      <c r="A207" t="s">
        <v>459</v>
      </c>
      <c r="B207" t="s">
        <v>115</v>
      </c>
      <c r="C207">
        <v>10385</v>
      </c>
      <c r="D207">
        <v>0.38900000000000001</v>
      </c>
      <c r="E207">
        <v>-8.0000000000000002E-3</v>
      </c>
      <c r="H207">
        <v>-3536</v>
      </c>
      <c r="I207">
        <v>13473</v>
      </c>
      <c r="J207">
        <v>0.33</v>
      </c>
      <c r="K207">
        <v>1.4E-2</v>
      </c>
      <c r="M207">
        <v>4514</v>
      </c>
      <c r="N207">
        <v>3542</v>
      </c>
      <c r="O207">
        <v>3730</v>
      </c>
      <c r="P207">
        <v>0.72599999999999998</v>
      </c>
      <c r="Q207">
        <v>6.3E-2</v>
      </c>
      <c r="R207">
        <v>67</v>
      </c>
      <c r="S207">
        <v>1769</v>
      </c>
      <c r="T207">
        <v>1252</v>
      </c>
      <c r="U207">
        <v>-5423</v>
      </c>
      <c r="V207">
        <v>9937</v>
      </c>
    </row>
    <row r="208" spans="1:22" hidden="1" x14ac:dyDescent="0.25">
      <c r="A208" t="s">
        <v>460</v>
      </c>
      <c r="B208" t="s">
        <v>115</v>
      </c>
      <c r="C208">
        <v>10466</v>
      </c>
      <c r="D208">
        <v>0.13400000000000001</v>
      </c>
      <c r="E208">
        <v>5.8000000000000003E-2</v>
      </c>
      <c r="H208">
        <v>-3524</v>
      </c>
      <c r="I208">
        <v>13286</v>
      </c>
      <c r="J208">
        <v>0.10299999999999999</v>
      </c>
      <c r="K208">
        <v>-0.27300000000000002</v>
      </c>
      <c r="M208">
        <v>4177</v>
      </c>
      <c r="N208">
        <v>3324</v>
      </c>
      <c r="O208">
        <v>3508</v>
      </c>
      <c r="P208">
        <v>-0.127</v>
      </c>
      <c r="Q208">
        <v>-0.59499999999999997</v>
      </c>
      <c r="R208">
        <v>-41</v>
      </c>
      <c r="S208">
        <v>1538</v>
      </c>
      <c r="T208">
        <v>1324</v>
      </c>
      <c r="U208">
        <v>-5586</v>
      </c>
      <c r="V208">
        <v>9762</v>
      </c>
    </row>
    <row r="209" spans="1:23" hidden="1" x14ac:dyDescent="0.25">
      <c r="A209" t="s">
        <v>461</v>
      </c>
      <c r="B209" t="s">
        <v>115</v>
      </c>
      <c r="C209">
        <v>9888</v>
      </c>
      <c r="D209">
        <v>8.4000000000000005E-2</v>
      </c>
      <c r="E209">
        <v>0.16</v>
      </c>
      <c r="H209">
        <v>-2991</v>
      </c>
      <c r="I209">
        <v>18270</v>
      </c>
      <c r="J209">
        <v>0.65300000000000002</v>
      </c>
      <c r="K209">
        <v>0.65</v>
      </c>
      <c r="M209">
        <v>11146</v>
      </c>
      <c r="N209">
        <v>8917</v>
      </c>
      <c r="O209">
        <v>8672</v>
      </c>
      <c r="P209">
        <v>1.708</v>
      </c>
      <c r="Q209">
        <v>2.57</v>
      </c>
      <c r="R209">
        <v>22</v>
      </c>
      <c r="S209">
        <v>1249</v>
      </c>
      <c r="T209">
        <v>7110</v>
      </c>
      <c r="U209">
        <v>-4132</v>
      </c>
      <c r="V209">
        <v>15279</v>
      </c>
    </row>
    <row r="210" spans="1:23" hidden="1" x14ac:dyDescent="0.25">
      <c r="A210" t="s">
        <v>462</v>
      </c>
      <c r="B210" t="s">
        <v>115</v>
      </c>
      <c r="C210">
        <v>8523</v>
      </c>
      <c r="D210">
        <v>-2.5000000000000001E-2</v>
      </c>
      <c r="E210">
        <v>0.14000000000000001</v>
      </c>
      <c r="H210">
        <v>-2855</v>
      </c>
      <c r="I210">
        <v>11070</v>
      </c>
      <c r="J210">
        <v>3.4000000000000002E-2</v>
      </c>
      <c r="K210">
        <v>9.2999999999999999E-2</v>
      </c>
      <c r="M210">
        <v>2845</v>
      </c>
      <c r="N210">
        <v>2272</v>
      </c>
      <c r="O210">
        <v>2429</v>
      </c>
      <c r="P210">
        <v>-0.16200000000000001</v>
      </c>
      <c r="Q210">
        <v>0.124</v>
      </c>
      <c r="R210">
        <v>767</v>
      </c>
      <c r="S210">
        <v>1196</v>
      </c>
      <c r="T210">
        <v>584</v>
      </c>
      <c r="U210">
        <v>-5371</v>
      </c>
      <c r="V210">
        <v>8216</v>
      </c>
    </row>
    <row r="211" spans="1:23" hidden="1" x14ac:dyDescent="0.25">
      <c r="A211" t="s">
        <v>463</v>
      </c>
      <c r="B211" t="s">
        <v>115</v>
      </c>
      <c r="C211">
        <v>7474</v>
      </c>
      <c r="D211">
        <v>-5.1999999999999998E-2</v>
      </c>
      <c r="E211">
        <v>-0.19</v>
      </c>
      <c r="H211">
        <v>-2456</v>
      </c>
      <c r="I211">
        <v>10133</v>
      </c>
      <c r="J211">
        <v>7.0000000000000007E-2</v>
      </c>
      <c r="K211">
        <v>-0.159</v>
      </c>
      <c r="M211">
        <v>2698</v>
      </c>
      <c r="N211">
        <v>2161</v>
      </c>
      <c r="O211">
        <v>2161</v>
      </c>
      <c r="P211">
        <v>-0.04</v>
      </c>
      <c r="Q211">
        <v>-0.46200000000000002</v>
      </c>
      <c r="R211">
        <v>709</v>
      </c>
      <c r="S211">
        <v>791</v>
      </c>
      <c r="T211">
        <v>1159</v>
      </c>
      <c r="U211">
        <v>-4979</v>
      </c>
      <c r="V211">
        <v>7677</v>
      </c>
    </row>
    <row r="212" spans="1:23" hidden="1" x14ac:dyDescent="0.25">
      <c r="A212" t="s">
        <v>454</v>
      </c>
      <c r="B212" t="s">
        <v>118</v>
      </c>
      <c r="C212">
        <v>34384</v>
      </c>
      <c r="D212">
        <v>0.33100000000000002</v>
      </c>
      <c r="E212">
        <v>0.20699999999999999</v>
      </c>
      <c r="F212">
        <v>-29912</v>
      </c>
      <c r="G212">
        <v>4472</v>
      </c>
      <c r="H212">
        <v>-761</v>
      </c>
      <c r="I212">
        <v>3711</v>
      </c>
      <c r="K212">
        <v>0.36599999999999999</v>
      </c>
      <c r="L212">
        <v>-711</v>
      </c>
      <c r="M212">
        <v>3385</v>
      </c>
      <c r="N212">
        <v>2969</v>
      </c>
      <c r="O212">
        <v>2973</v>
      </c>
      <c r="Q212">
        <v>0.48299999999999998</v>
      </c>
      <c r="W212" t="s">
        <v>573</v>
      </c>
    </row>
    <row r="213" spans="1:23" hidden="1" x14ac:dyDescent="0.25">
      <c r="A213" t="s">
        <v>455</v>
      </c>
      <c r="B213" t="s">
        <v>118</v>
      </c>
      <c r="C213">
        <v>28484</v>
      </c>
      <c r="D213">
        <v>-0.16500000000000001</v>
      </c>
      <c r="E213">
        <v>-3.4000000000000002E-2</v>
      </c>
      <c r="F213">
        <v>-24889</v>
      </c>
      <c r="G213">
        <v>3595</v>
      </c>
      <c r="H213">
        <v>-879</v>
      </c>
      <c r="I213">
        <v>2716</v>
      </c>
      <c r="J213">
        <v>37.08</v>
      </c>
      <c r="K213">
        <v>0.16900000000000001</v>
      </c>
      <c r="L213">
        <v>-856</v>
      </c>
      <c r="M213">
        <v>2174</v>
      </c>
      <c r="N213">
        <v>2000</v>
      </c>
      <c r="O213">
        <v>2005</v>
      </c>
      <c r="Q213">
        <v>0.373</v>
      </c>
      <c r="W213" t="s">
        <v>574</v>
      </c>
    </row>
    <row r="214" spans="1:23" hidden="1" x14ac:dyDescent="0.25">
      <c r="A214" t="s">
        <v>456</v>
      </c>
      <c r="B214" t="s">
        <v>118</v>
      </c>
      <c r="C214">
        <v>29496</v>
      </c>
      <c r="D214">
        <v>-0.21199999999999999</v>
      </c>
      <c r="E214">
        <v>0.109</v>
      </c>
      <c r="F214">
        <v>-26301</v>
      </c>
      <c r="G214">
        <v>3195</v>
      </c>
      <c r="H214">
        <v>-871</v>
      </c>
      <c r="I214">
        <v>2324</v>
      </c>
      <c r="J214">
        <v>-0.59099999999999997</v>
      </c>
      <c r="K214">
        <v>1.528</v>
      </c>
      <c r="L214">
        <v>-1029</v>
      </c>
      <c r="M214">
        <v>1702</v>
      </c>
      <c r="N214">
        <v>1448</v>
      </c>
      <c r="O214">
        <v>1460</v>
      </c>
      <c r="P214">
        <v>-0.63800000000000001</v>
      </c>
      <c r="Q214">
        <v>2.673</v>
      </c>
      <c r="W214" t="s">
        <v>575</v>
      </c>
    </row>
    <row r="215" spans="1:23" hidden="1" x14ac:dyDescent="0.25">
      <c r="A215" t="s">
        <v>457</v>
      </c>
      <c r="B215" t="s">
        <v>118</v>
      </c>
      <c r="C215">
        <v>26589</v>
      </c>
      <c r="D215">
        <v>-0.39700000000000002</v>
      </c>
      <c r="E215">
        <v>0.03</v>
      </c>
      <c r="F215">
        <v>-24912</v>
      </c>
      <c r="G215">
        <v>1676</v>
      </c>
      <c r="H215">
        <v>-757</v>
      </c>
      <c r="I215">
        <v>919</v>
      </c>
      <c r="J215">
        <v>-0.90100000000000002</v>
      </c>
      <c r="L215">
        <v>-990</v>
      </c>
      <c r="M215">
        <v>532</v>
      </c>
      <c r="N215">
        <v>383</v>
      </c>
      <c r="O215">
        <v>397</v>
      </c>
      <c r="P215">
        <v>-0.95199999999999996</v>
      </c>
      <c r="W215" t="s">
        <v>576</v>
      </c>
    </row>
    <row r="216" spans="1:23" hidden="1" x14ac:dyDescent="0.25">
      <c r="A216" t="s">
        <v>458</v>
      </c>
      <c r="B216" t="s">
        <v>118</v>
      </c>
      <c r="C216">
        <v>25826</v>
      </c>
      <c r="D216">
        <v>-0.42199999999999999</v>
      </c>
      <c r="E216">
        <v>-0.24299999999999999</v>
      </c>
      <c r="F216">
        <v>-26711</v>
      </c>
      <c r="G216">
        <v>-885</v>
      </c>
      <c r="H216">
        <v>-1059</v>
      </c>
      <c r="I216">
        <v>-1944</v>
      </c>
      <c r="L216">
        <v>-933</v>
      </c>
      <c r="M216">
        <v>-2079</v>
      </c>
      <c r="N216">
        <v>-1999</v>
      </c>
      <c r="O216">
        <v>-1992</v>
      </c>
      <c r="W216" t="s">
        <v>577</v>
      </c>
    </row>
    <row r="217" spans="1:23" hidden="1" x14ac:dyDescent="0.25">
      <c r="A217" t="s">
        <v>459</v>
      </c>
      <c r="B217" t="s">
        <v>118</v>
      </c>
      <c r="C217">
        <v>34103</v>
      </c>
      <c r="D217">
        <v>-0.11799999999999999</v>
      </c>
      <c r="E217">
        <v>-8.8999999999999996E-2</v>
      </c>
      <c r="F217">
        <v>-33103</v>
      </c>
      <c r="G217">
        <v>1001</v>
      </c>
      <c r="H217">
        <v>-929</v>
      </c>
      <c r="I217">
        <v>71</v>
      </c>
      <c r="J217">
        <v>-0.99399999999999999</v>
      </c>
      <c r="K217">
        <v>-0.98699999999999999</v>
      </c>
      <c r="L217">
        <v>-837</v>
      </c>
      <c r="M217">
        <v>-1300</v>
      </c>
      <c r="N217">
        <v>-1786</v>
      </c>
      <c r="O217">
        <v>-1774</v>
      </c>
      <c r="W217" t="s">
        <v>578</v>
      </c>
    </row>
    <row r="218" spans="1:23" hidden="1" x14ac:dyDescent="0.25">
      <c r="A218" t="s">
        <v>460</v>
      </c>
      <c r="B218" t="s">
        <v>118</v>
      </c>
      <c r="C218">
        <v>37422</v>
      </c>
      <c r="D218">
        <v>6.6000000000000003E-2</v>
      </c>
      <c r="E218">
        <v>-0.151</v>
      </c>
      <c r="F218">
        <v>-30882</v>
      </c>
      <c r="G218">
        <v>6540</v>
      </c>
      <c r="H218">
        <v>-856</v>
      </c>
      <c r="I218">
        <v>5683</v>
      </c>
      <c r="J218">
        <v>-0.46800000000000003</v>
      </c>
      <c r="K218">
        <v>-0.38700000000000001</v>
      </c>
      <c r="L218">
        <v>-717</v>
      </c>
      <c r="M218">
        <v>4379</v>
      </c>
      <c r="N218">
        <v>4023</v>
      </c>
      <c r="O218">
        <v>4032</v>
      </c>
      <c r="P218">
        <v>-0.58499999999999996</v>
      </c>
      <c r="Q218">
        <v>-0.50900000000000001</v>
      </c>
      <c r="W218" t="s">
        <v>579</v>
      </c>
    </row>
    <row r="219" spans="1:23" hidden="1" x14ac:dyDescent="0.25">
      <c r="A219" t="s">
        <v>461</v>
      </c>
      <c r="B219" t="s">
        <v>118</v>
      </c>
      <c r="C219">
        <v>44058</v>
      </c>
      <c r="D219">
        <v>0.41299999999999998</v>
      </c>
      <c r="E219">
        <v>-1.4999999999999999E-2</v>
      </c>
      <c r="F219">
        <v>-33950</v>
      </c>
      <c r="G219">
        <v>10108</v>
      </c>
      <c r="H219">
        <v>-841</v>
      </c>
      <c r="I219">
        <v>9268</v>
      </c>
      <c r="J219">
        <v>0.22500000000000001</v>
      </c>
      <c r="K219">
        <v>0.108</v>
      </c>
      <c r="L219">
        <v>-597</v>
      </c>
      <c r="M219">
        <v>8922</v>
      </c>
      <c r="N219">
        <v>8206</v>
      </c>
      <c r="O219">
        <v>8217</v>
      </c>
      <c r="P219">
        <v>0.17799999999999999</v>
      </c>
      <c r="Q219">
        <v>0.106</v>
      </c>
      <c r="W219" t="s">
        <v>580</v>
      </c>
    </row>
    <row r="220" spans="1:23" hidden="1" x14ac:dyDescent="0.25">
      <c r="A220" t="s">
        <v>462</v>
      </c>
      <c r="B220" t="s">
        <v>118</v>
      </c>
      <c r="C220">
        <v>44711</v>
      </c>
      <c r="D220">
        <v>0.73399999999999999</v>
      </c>
      <c r="E220">
        <v>0.156</v>
      </c>
      <c r="F220">
        <v>-35123</v>
      </c>
      <c r="G220">
        <v>9587</v>
      </c>
      <c r="H220">
        <v>-1220</v>
      </c>
      <c r="I220">
        <v>8367</v>
      </c>
      <c r="J220">
        <v>0.45</v>
      </c>
      <c r="K220">
        <v>-0.24199999999999999</v>
      </c>
      <c r="L220">
        <v>-630</v>
      </c>
      <c r="M220">
        <v>8038</v>
      </c>
      <c r="N220">
        <v>7419</v>
      </c>
      <c r="O220">
        <v>7427</v>
      </c>
      <c r="P220">
        <v>0.60099999999999998</v>
      </c>
      <c r="Q220">
        <v>-0.28199999999999997</v>
      </c>
      <c r="W220" t="s">
        <v>581</v>
      </c>
    </row>
    <row r="221" spans="1:23" hidden="1" x14ac:dyDescent="0.25">
      <c r="A221" t="s">
        <v>463</v>
      </c>
      <c r="B221" t="s">
        <v>118</v>
      </c>
      <c r="C221">
        <v>38674</v>
      </c>
      <c r="D221">
        <v>0.56699999999999995</v>
      </c>
      <c r="E221">
        <v>0.10100000000000001</v>
      </c>
      <c r="F221">
        <v>-26813</v>
      </c>
      <c r="G221">
        <v>11861</v>
      </c>
      <c r="H221">
        <v>-819</v>
      </c>
      <c r="I221">
        <v>11042</v>
      </c>
      <c r="J221">
        <v>1.3460000000000001</v>
      </c>
      <c r="K221">
        <v>3.3000000000000002E-2</v>
      </c>
      <c r="L221">
        <v>-675</v>
      </c>
      <c r="M221">
        <v>10979</v>
      </c>
      <c r="N221">
        <v>10351</v>
      </c>
      <c r="O221">
        <v>10352</v>
      </c>
      <c r="P221">
        <v>1.744</v>
      </c>
      <c r="Q221">
        <v>6.5000000000000002E-2</v>
      </c>
      <c r="W221" t="s">
        <v>582</v>
      </c>
    </row>
    <row r="222" spans="1:23" hidden="1" x14ac:dyDescent="0.25">
      <c r="A222" t="s">
        <v>454</v>
      </c>
      <c r="B222" t="s">
        <v>125</v>
      </c>
      <c r="C222">
        <v>7591</v>
      </c>
      <c r="D222">
        <v>-0.158</v>
      </c>
      <c r="E222">
        <v>0.22500000000000001</v>
      </c>
      <c r="F222">
        <v>-5988</v>
      </c>
      <c r="G222">
        <v>1603</v>
      </c>
      <c r="H222">
        <v>-885</v>
      </c>
      <c r="I222">
        <v>718</v>
      </c>
      <c r="J222">
        <v>-0.214</v>
      </c>
      <c r="K222">
        <v>0.15</v>
      </c>
      <c r="L222">
        <v>-115</v>
      </c>
      <c r="M222">
        <v>1672</v>
      </c>
      <c r="N222">
        <v>1416</v>
      </c>
      <c r="O222">
        <v>1164</v>
      </c>
      <c r="P222">
        <v>0.27700000000000002</v>
      </c>
      <c r="Q222">
        <v>2.722</v>
      </c>
      <c r="W222" t="s">
        <v>583</v>
      </c>
    </row>
    <row r="223" spans="1:23" hidden="1" x14ac:dyDescent="0.25">
      <c r="A223" t="s">
        <v>455</v>
      </c>
      <c r="B223" t="s">
        <v>125</v>
      </c>
      <c r="C223">
        <v>6195</v>
      </c>
      <c r="D223">
        <v>0.06</v>
      </c>
      <c r="E223">
        <v>0.49</v>
      </c>
      <c r="F223">
        <v>-4961</v>
      </c>
      <c r="G223">
        <v>1235</v>
      </c>
      <c r="H223">
        <v>-611</v>
      </c>
      <c r="I223">
        <v>624</v>
      </c>
      <c r="J223">
        <v>-0.378</v>
      </c>
      <c r="K223">
        <v>0.50900000000000001</v>
      </c>
      <c r="L223">
        <v>-93</v>
      </c>
      <c r="M223">
        <v>622</v>
      </c>
      <c r="N223">
        <v>494</v>
      </c>
      <c r="O223">
        <v>313</v>
      </c>
      <c r="P223">
        <v>-0.625</v>
      </c>
      <c r="Q223">
        <v>-0.44</v>
      </c>
      <c r="W223" t="s">
        <v>584</v>
      </c>
    </row>
    <row r="224" spans="1:23" hidden="1" x14ac:dyDescent="0.25">
      <c r="A224" t="s">
        <v>456</v>
      </c>
      <c r="B224" t="s">
        <v>125</v>
      </c>
      <c r="C224">
        <v>4158</v>
      </c>
      <c r="D224">
        <v>-0.252</v>
      </c>
      <c r="E224">
        <v>6.0000000000000001E-3</v>
      </c>
      <c r="F224">
        <v>-3252</v>
      </c>
      <c r="G224">
        <v>906</v>
      </c>
      <c r="H224">
        <v>-492</v>
      </c>
      <c r="I224">
        <v>413</v>
      </c>
      <c r="J224">
        <v>-0.56100000000000005</v>
      </c>
      <c r="K224">
        <v>-0.22700000000000001</v>
      </c>
      <c r="L224">
        <v>-113</v>
      </c>
      <c r="M224">
        <v>882</v>
      </c>
      <c r="N224">
        <v>704</v>
      </c>
      <c r="O224">
        <v>558</v>
      </c>
      <c r="P224">
        <v>-0.45100000000000001</v>
      </c>
      <c r="Q224">
        <v>1.4999999999999999E-2</v>
      </c>
      <c r="W224" t="s">
        <v>585</v>
      </c>
    </row>
    <row r="225" spans="1:23" hidden="1" x14ac:dyDescent="0.25">
      <c r="A225" t="s">
        <v>457</v>
      </c>
      <c r="B225" t="s">
        <v>125</v>
      </c>
      <c r="C225">
        <v>4135</v>
      </c>
      <c r="D225">
        <v>-0.155</v>
      </c>
      <c r="E225">
        <v>-0.54100000000000004</v>
      </c>
      <c r="F225">
        <v>-3129</v>
      </c>
      <c r="G225">
        <v>1006</v>
      </c>
      <c r="H225">
        <v>-471</v>
      </c>
      <c r="I225">
        <v>535</v>
      </c>
      <c r="J225">
        <v>-0.47099999999999997</v>
      </c>
      <c r="K225">
        <v>-0.41399999999999998</v>
      </c>
      <c r="L225">
        <v>-121</v>
      </c>
      <c r="M225">
        <v>948</v>
      </c>
      <c r="N225">
        <v>756</v>
      </c>
      <c r="O225">
        <v>550</v>
      </c>
      <c r="P225">
        <v>-0.47899999999999998</v>
      </c>
      <c r="Q225">
        <v>-0.39700000000000002</v>
      </c>
      <c r="W225" t="s">
        <v>586</v>
      </c>
    </row>
    <row r="226" spans="1:23" hidden="1" x14ac:dyDescent="0.25">
      <c r="A226" t="s">
        <v>458</v>
      </c>
      <c r="B226" t="s">
        <v>125</v>
      </c>
      <c r="C226">
        <v>9013</v>
      </c>
      <c r="D226">
        <v>-6.7000000000000004E-2</v>
      </c>
      <c r="E226">
        <v>0.54100000000000004</v>
      </c>
      <c r="F226">
        <v>-7325</v>
      </c>
      <c r="G226">
        <v>1688</v>
      </c>
      <c r="H226">
        <v>-775</v>
      </c>
      <c r="I226">
        <v>913</v>
      </c>
      <c r="J226">
        <v>-0.52200000000000002</v>
      </c>
      <c r="K226">
        <v>-0.09</v>
      </c>
      <c r="L226">
        <v>-135</v>
      </c>
      <c r="M226">
        <v>1659</v>
      </c>
      <c r="N226">
        <v>1311</v>
      </c>
      <c r="O226">
        <v>912</v>
      </c>
      <c r="P226">
        <v>-0.36599999999999999</v>
      </c>
      <c r="Q226">
        <v>9.1999999999999998E-2</v>
      </c>
      <c r="W226" t="s">
        <v>587</v>
      </c>
    </row>
    <row r="227" spans="1:23" hidden="1" x14ac:dyDescent="0.25">
      <c r="A227" t="s">
        <v>459</v>
      </c>
      <c r="B227" t="s">
        <v>125</v>
      </c>
      <c r="C227">
        <v>5847</v>
      </c>
      <c r="D227">
        <v>-4.9000000000000002E-2</v>
      </c>
      <c r="E227">
        <v>5.0999999999999997E-2</v>
      </c>
      <c r="F227">
        <v>-4267</v>
      </c>
      <c r="G227">
        <v>1580</v>
      </c>
      <c r="H227">
        <v>-577</v>
      </c>
      <c r="I227">
        <v>1003</v>
      </c>
      <c r="J227">
        <v>-0.35299999999999998</v>
      </c>
      <c r="K227">
        <v>6.5000000000000002E-2</v>
      </c>
      <c r="L227">
        <v>-126</v>
      </c>
      <c r="M227">
        <v>1181</v>
      </c>
      <c r="N227">
        <v>994</v>
      </c>
      <c r="O227">
        <v>835</v>
      </c>
      <c r="P227">
        <v>-0.32700000000000001</v>
      </c>
      <c r="Q227">
        <v>-0.17899999999999999</v>
      </c>
      <c r="W227" t="s">
        <v>588</v>
      </c>
    </row>
    <row r="228" spans="1:23" hidden="1" x14ac:dyDescent="0.25">
      <c r="A228" t="s">
        <v>460</v>
      </c>
      <c r="B228" t="s">
        <v>125</v>
      </c>
      <c r="C228">
        <v>5562</v>
      </c>
      <c r="D228">
        <v>-2.3E-2</v>
      </c>
      <c r="E228">
        <v>0.13700000000000001</v>
      </c>
      <c r="F228">
        <v>-4091</v>
      </c>
      <c r="G228">
        <v>1471</v>
      </c>
      <c r="H228">
        <v>-528</v>
      </c>
      <c r="I228">
        <v>942</v>
      </c>
      <c r="J228">
        <v>-2.5999999999999999E-2</v>
      </c>
      <c r="K228">
        <v>-6.8000000000000005E-2</v>
      </c>
      <c r="L228">
        <v>-114</v>
      </c>
      <c r="M228">
        <v>1398</v>
      </c>
      <c r="N228">
        <v>1178</v>
      </c>
      <c r="O228">
        <v>1017</v>
      </c>
      <c r="P228">
        <v>0.33900000000000002</v>
      </c>
      <c r="Q228">
        <v>-3.5999999999999997E-2</v>
      </c>
      <c r="W228" t="s">
        <v>589</v>
      </c>
    </row>
    <row r="229" spans="1:23" hidden="1" x14ac:dyDescent="0.25">
      <c r="A229" t="s">
        <v>461</v>
      </c>
      <c r="B229" t="s">
        <v>125</v>
      </c>
      <c r="C229">
        <v>4893</v>
      </c>
      <c r="D229">
        <v>8.9999999999999993E-3</v>
      </c>
      <c r="E229">
        <v>-0.49299999999999999</v>
      </c>
      <c r="F229">
        <v>-3423</v>
      </c>
      <c r="G229">
        <v>1470</v>
      </c>
      <c r="H229">
        <v>-459</v>
      </c>
      <c r="I229">
        <v>1012</v>
      </c>
      <c r="J229">
        <v>1.9E-2</v>
      </c>
      <c r="K229">
        <v>-0.47</v>
      </c>
      <c r="L229">
        <v>-126</v>
      </c>
      <c r="M229">
        <v>1499</v>
      </c>
      <c r="N229">
        <v>1316</v>
      </c>
      <c r="O229">
        <v>1055</v>
      </c>
      <c r="P229">
        <v>0.28999999999999998</v>
      </c>
      <c r="Q229">
        <v>-0.26600000000000001</v>
      </c>
      <c r="W229" t="s">
        <v>590</v>
      </c>
    </row>
    <row r="230" spans="1:23" hidden="1" x14ac:dyDescent="0.25">
      <c r="A230" t="s">
        <v>462</v>
      </c>
      <c r="B230" t="s">
        <v>125</v>
      </c>
      <c r="C230">
        <v>9656</v>
      </c>
      <c r="D230">
        <v>6.6000000000000003E-2</v>
      </c>
      <c r="E230">
        <v>0.56999999999999995</v>
      </c>
      <c r="F230">
        <v>-7091</v>
      </c>
      <c r="G230">
        <v>2564</v>
      </c>
      <c r="H230">
        <v>-655</v>
      </c>
      <c r="I230">
        <v>1909</v>
      </c>
      <c r="J230">
        <v>0.26500000000000001</v>
      </c>
      <c r="K230">
        <v>0.23</v>
      </c>
      <c r="L230">
        <v>-150</v>
      </c>
      <c r="M230">
        <v>2098</v>
      </c>
      <c r="N230">
        <v>1787</v>
      </c>
      <c r="O230">
        <v>1438</v>
      </c>
      <c r="P230">
        <v>-0.46100000000000002</v>
      </c>
      <c r="Q230">
        <v>0.159</v>
      </c>
      <c r="W230" t="s">
        <v>591</v>
      </c>
    </row>
    <row r="231" spans="1:23" hidden="1" x14ac:dyDescent="0.25">
      <c r="A231" t="s">
        <v>463</v>
      </c>
      <c r="B231" t="s">
        <v>125</v>
      </c>
      <c r="C231">
        <v>6151</v>
      </c>
      <c r="D231">
        <v>-2E-3</v>
      </c>
      <c r="E231">
        <v>0.08</v>
      </c>
      <c r="F231">
        <v>-4062</v>
      </c>
      <c r="G231">
        <v>2089</v>
      </c>
      <c r="H231">
        <v>-538</v>
      </c>
      <c r="I231">
        <v>1552</v>
      </c>
      <c r="J231">
        <v>1.0649999999999999</v>
      </c>
      <c r="K231">
        <v>0.60299999999999998</v>
      </c>
      <c r="L231">
        <v>-147</v>
      </c>
      <c r="M231">
        <v>1670</v>
      </c>
      <c r="N231">
        <v>1533</v>
      </c>
      <c r="O231">
        <v>1241</v>
      </c>
      <c r="P231">
        <v>0.26200000000000001</v>
      </c>
      <c r="Q231">
        <v>0.63300000000000001</v>
      </c>
      <c r="W231" t="s">
        <v>592</v>
      </c>
    </row>
    <row r="232" spans="1:23" hidden="1" x14ac:dyDescent="0.25">
      <c r="A232" t="s">
        <v>454</v>
      </c>
      <c r="B232" t="s">
        <v>132</v>
      </c>
      <c r="C232">
        <v>20782</v>
      </c>
      <c r="D232">
        <v>7.0000000000000001E-3</v>
      </c>
      <c r="E232">
        <v>3.1E-2</v>
      </c>
      <c r="F232">
        <v>-15014</v>
      </c>
      <c r="G232">
        <v>5768</v>
      </c>
      <c r="H232">
        <v>-4850</v>
      </c>
      <c r="I232">
        <v>917</v>
      </c>
      <c r="J232">
        <v>-0.33600000000000002</v>
      </c>
      <c r="K232">
        <v>-0.32500000000000001</v>
      </c>
      <c r="L232">
        <v>-1669</v>
      </c>
      <c r="M232">
        <v>948</v>
      </c>
      <c r="N232">
        <v>517</v>
      </c>
      <c r="O232">
        <v>50</v>
      </c>
      <c r="P232">
        <v>-0.88800000000000001</v>
      </c>
      <c r="Q232">
        <v>3.5999999999999997E-2</v>
      </c>
      <c r="W232" t="s">
        <v>593</v>
      </c>
    </row>
    <row r="233" spans="1:23" hidden="1" x14ac:dyDescent="0.25">
      <c r="A233" t="s">
        <v>455</v>
      </c>
      <c r="B233" t="s">
        <v>132</v>
      </c>
      <c r="C233">
        <v>20155</v>
      </c>
      <c r="D233">
        <v>3.2000000000000001E-2</v>
      </c>
      <c r="E233">
        <v>8.3000000000000004E-2</v>
      </c>
      <c r="F233">
        <v>-14215</v>
      </c>
      <c r="G233">
        <v>5940</v>
      </c>
      <c r="H233">
        <v>-4580</v>
      </c>
      <c r="I233">
        <v>1359</v>
      </c>
      <c r="J233">
        <v>0.17699999999999999</v>
      </c>
      <c r="K233">
        <v>0.37</v>
      </c>
      <c r="L233">
        <v>-1745</v>
      </c>
      <c r="M233">
        <v>583</v>
      </c>
      <c r="N233">
        <v>485</v>
      </c>
      <c r="O233">
        <v>48</v>
      </c>
      <c r="P233">
        <v>-0.91100000000000003</v>
      </c>
      <c r="Q233">
        <v>-0.54100000000000004</v>
      </c>
      <c r="W233" t="s">
        <v>594</v>
      </c>
    </row>
    <row r="234" spans="1:23" hidden="1" x14ac:dyDescent="0.25">
      <c r="A234" t="s">
        <v>456</v>
      </c>
      <c r="B234" t="s">
        <v>132</v>
      </c>
      <c r="C234">
        <v>18609</v>
      </c>
      <c r="D234">
        <v>4.2999999999999997E-2</v>
      </c>
      <c r="E234">
        <v>-5.0000000000000001E-3</v>
      </c>
      <c r="F234">
        <v>-13281</v>
      </c>
      <c r="G234">
        <v>5327</v>
      </c>
      <c r="H234">
        <v>-4335</v>
      </c>
      <c r="I234">
        <v>992</v>
      </c>
      <c r="J234">
        <v>-1.6E-2</v>
      </c>
      <c r="K234">
        <v>9.0999999999999998E-2</v>
      </c>
      <c r="L234">
        <v>-1786</v>
      </c>
      <c r="M234">
        <v>451</v>
      </c>
      <c r="N234">
        <v>429</v>
      </c>
      <c r="O234">
        <v>105</v>
      </c>
      <c r="P234">
        <v>-0.89300000000000002</v>
      </c>
      <c r="Q234">
        <v>-0.51</v>
      </c>
      <c r="W234" t="s">
        <v>595</v>
      </c>
    </row>
    <row r="235" spans="1:23" hidden="1" x14ac:dyDescent="0.25">
      <c r="A235" t="s">
        <v>457</v>
      </c>
      <c r="B235" t="s">
        <v>132</v>
      </c>
      <c r="C235">
        <v>18706</v>
      </c>
      <c r="D235">
        <v>2.8000000000000001E-2</v>
      </c>
      <c r="E235">
        <v>-9.4E-2</v>
      </c>
      <c r="F235">
        <v>-13620</v>
      </c>
      <c r="G235">
        <v>5086</v>
      </c>
      <c r="H235">
        <v>-4176</v>
      </c>
      <c r="I235">
        <v>910</v>
      </c>
      <c r="J235">
        <v>-0.191</v>
      </c>
      <c r="K235">
        <v>-0.34100000000000003</v>
      </c>
      <c r="L235">
        <v>-1747</v>
      </c>
      <c r="M235">
        <v>581</v>
      </c>
      <c r="N235">
        <v>439</v>
      </c>
      <c r="O235">
        <v>215</v>
      </c>
      <c r="P235">
        <v>-0.86499999999999999</v>
      </c>
      <c r="Q235">
        <v>-0.51900000000000002</v>
      </c>
      <c r="W235" t="s">
        <v>161</v>
      </c>
    </row>
    <row r="236" spans="1:23" hidden="1" x14ac:dyDescent="0.25">
      <c r="A236" t="s">
        <v>458</v>
      </c>
      <c r="B236" t="s">
        <v>132</v>
      </c>
      <c r="C236">
        <v>20643</v>
      </c>
      <c r="D236">
        <v>-0.13400000000000001</v>
      </c>
      <c r="E236">
        <v>5.7000000000000002E-2</v>
      </c>
      <c r="F236">
        <v>-15089</v>
      </c>
      <c r="G236">
        <v>5554</v>
      </c>
      <c r="H236">
        <v>-4173</v>
      </c>
      <c r="I236">
        <v>1381</v>
      </c>
      <c r="J236">
        <v>-0.44500000000000001</v>
      </c>
      <c r="K236">
        <v>0.19600000000000001</v>
      </c>
      <c r="L236">
        <v>-1486</v>
      </c>
      <c r="M236">
        <v>903</v>
      </c>
      <c r="N236">
        <v>804</v>
      </c>
      <c r="O236">
        <v>447</v>
      </c>
      <c r="P236">
        <v>-0.93100000000000005</v>
      </c>
      <c r="Q236">
        <v>-0.17699999999999999</v>
      </c>
      <c r="W236" t="s">
        <v>596</v>
      </c>
    </row>
    <row r="237" spans="1:23" hidden="1" x14ac:dyDescent="0.25">
      <c r="A237" t="s">
        <v>459</v>
      </c>
      <c r="B237" t="s">
        <v>132</v>
      </c>
      <c r="C237">
        <v>19523</v>
      </c>
      <c r="D237">
        <v>-0.17299999999999999</v>
      </c>
      <c r="E237">
        <v>9.5000000000000001E-2</v>
      </c>
      <c r="F237">
        <v>-14099</v>
      </c>
      <c r="G237">
        <v>5424</v>
      </c>
      <c r="H237">
        <v>-4269</v>
      </c>
      <c r="I237">
        <v>1155</v>
      </c>
      <c r="J237">
        <v>-0.373</v>
      </c>
      <c r="K237">
        <v>0.14499999999999999</v>
      </c>
      <c r="L237">
        <v>-1126</v>
      </c>
      <c r="M237">
        <v>909</v>
      </c>
      <c r="N237">
        <v>841</v>
      </c>
      <c r="O237">
        <v>543</v>
      </c>
      <c r="P237">
        <v>-0.52700000000000002</v>
      </c>
      <c r="Q237">
        <v>-0.44600000000000001</v>
      </c>
      <c r="W237" t="s">
        <v>597</v>
      </c>
    </row>
    <row r="238" spans="1:23" hidden="1" x14ac:dyDescent="0.25">
      <c r="A238" t="s">
        <v>460</v>
      </c>
      <c r="B238" t="s">
        <v>132</v>
      </c>
      <c r="C238">
        <v>17834</v>
      </c>
      <c r="D238">
        <v>-0.16</v>
      </c>
      <c r="E238">
        <v>-0.02</v>
      </c>
      <c r="F238">
        <v>-12867</v>
      </c>
      <c r="G238">
        <v>4967</v>
      </c>
      <c r="H238">
        <v>-3958</v>
      </c>
      <c r="I238">
        <v>1009</v>
      </c>
      <c r="J238">
        <v>-0.20599999999999999</v>
      </c>
      <c r="K238">
        <v>-0.10199999999999999</v>
      </c>
      <c r="L238">
        <v>-1074</v>
      </c>
      <c r="M238">
        <v>1261</v>
      </c>
      <c r="N238">
        <v>1215</v>
      </c>
      <c r="O238">
        <v>981</v>
      </c>
      <c r="P238">
        <v>0.24</v>
      </c>
      <c r="Q238">
        <v>-0.38500000000000001</v>
      </c>
      <c r="W238" t="s">
        <v>598</v>
      </c>
    </row>
    <row r="239" spans="1:23" hidden="1" x14ac:dyDescent="0.25">
      <c r="A239" t="s">
        <v>461</v>
      </c>
      <c r="B239" t="s">
        <v>132</v>
      </c>
      <c r="C239">
        <v>18189</v>
      </c>
      <c r="D239">
        <v>-8.8999999999999996E-2</v>
      </c>
      <c r="E239">
        <v>-0.23699999999999999</v>
      </c>
      <c r="F239">
        <v>-13100</v>
      </c>
      <c r="G239">
        <v>5089</v>
      </c>
      <c r="H239">
        <v>-3965</v>
      </c>
      <c r="I239">
        <v>1124</v>
      </c>
      <c r="J239">
        <v>0.64500000000000002</v>
      </c>
      <c r="K239">
        <v>-0.54800000000000004</v>
      </c>
      <c r="L239">
        <v>-1161</v>
      </c>
      <c r="M239">
        <v>2074</v>
      </c>
      <c r="N239">
        <v>1895</v>
      </c>
      <c r="O239">
        <v>1596</v>
      </c>
      <c r="P239">
        <v>7.5170000000000003</v>
      </c>
      <c r="Q239">
        <v>-0.752</v>
      </c>
      <c r="W239" t="s">
        <v>599</v>
      </c>
    </row>
    <row r="240" spans="1:23" hidden="1" x14ac:dyDescent="0.25">
      <c r="A240" t="s">
        <v>462</v>
      </c>
      <c r="B240" t="s">
        <v>132</v>
      </c>
      <c r="C240">
        <v>23828</v>
      </c>
      <c r="D240">
        <v>0.10299999999999999</v>
      </c>
      <c r="E240">
        <v>8.9999999999999993E-3</v>
      </c>
      <c r="F240">
        <v>-16951</v>
      </c>
      <c r="G240">
        <v>6877</v>
      </c>
      <c r="H240">
        <v>-4390</v>
      </c>
      <c r="I240">
        <v>2487</v>
      </c>
      <c r="J240">
        <v>1.1479999999999999</v>
      </c>
      <c r="K240">
        <v>0.35</v>
      </c>
      <c r="L240">
        <v>-1138</v>
      </c>
      <c r="M240">
        <v>7997</v>
      </c>
      <c r="N240">
        <v>7119</v>
      </c>
      <c r="O240">
        <v>6437</v>
      </c>
      <c r="P240">
        <v>23.268999999999998</v>
      </c>
      <c r="Q240">
        <v>4.6100000000000003</v>
      </c>
      <c r="W240" t="s">
        <v>600</v>
      </c>
    </row>
    <row r="241" spans="1:23" hidden="1" x14ac:dyDescent="0.25">
      <c r="A241" t="s">
        <v>463</v>
      </c>
      <c r="B241" t="s">
        <v>132</v>
      </c>
      <c r="C241">
        <v>23605</v>
      </c>
      <c r="D241">
        <v>0.16800000000000001</v>
      </c>
      <c r="E241">
        <v>0.112</v>
      </c>
      <c r="F241">
        <v>-17509</v>
      </c>
      <c r="G241">
        <v>6096</v>
      </c>
      <c r="H241">
        <v>-4254</v>
      </c>
      <c r="I241">
        <v>1843</v>
      </c>
      <c r="J241">
        <v>1.8260000000000001</v>
      </c>
      <c r="K241">
        <v>0.45</v>
      </c>
      <c r="L241">
        <v>-1157</v>
      </c>
      <c r="M241">
        <v>1863</v>
      </c>
      <c r="N241">
        <v>1586</v>
      </c>
      <c r="O241">
        <v>1147</v>
      </c>
      <c r="P241">
        <v>0.34799999999999998</v>
      </c>
      <c r="Q241">
        <v>0.45</v>
      </c>
      <c r="W241" t="s">
        <v>601</v>
      </c>
    </row>
    <row r="242" spans="1:23" hidden="1" x14ac:dyDescent="0.25">
      <c r="A242" t="s">
        <v>454</v>
      </c>
      <c r="B242" t="s">
        <v>139</v>
      </c>
      <c r="C242">
        <v>15619</v>
      </c>
      <c r="D242">
        <v>3.6999999999999998E-2</v>
      </c>
      <c r="E242">
        <v>-1E-3</v>
      </c>
      <c r="F242">
        <v>-9177</v>
      </c>
      <c r="G242">
        <v>6442</v>
      </c>
      <c r="H242">
        <v>-3998</v>
      </c>
      <c r="I242">
        <v>2444</v>
      </c>
      <c r="J242">
        <v>0.185</v>
      </c>
      <c r="K242">
        <v>-0.108</v>
      </c>
      <c r="L242">
        <v>-96</v>
      </c>
      <c r="M242">
        <v>2852</v>
      </c>
      <c r="N242">
        <v>2351</v>
      </c>
      <c r="O242">
        <v>2326</v>
      </c>
      <c r="P242">
        <v>0.24399999999999999</v>
      </c>
      <c r="Q242">
        <v>-6.7000000000000004E-2</v>
      </c>
      <c r="W242" t="s">
        <v>602</v>
      </c>
    </row>
    <row r="243" spans="1:23" hidden="1" x14ac:dyDescent="0.25">
      <c r="A243" t="s">
        <v>455</v>
      </c>
      <c r="B243" t="s">
        <v>139</v>
      </c>
      <c r="C243">
        <v>15637</v>
      </c>
      <c r="D243">
        <v>-2.8000000000000001E-2</v>
      </c>
      <c r="E243">
        <v>2.9000000000000001E-2</v>
      </c>
      <c r="F243">
        <v>-9082</v>
      </c>
      <c r="G243">
        <v>6555</v>
      </c>
      <c r="H243">
        <v>-3815</v>
      </c>
      <c r="I243">
        <v>2740</v>
      </c>
      <c r="J243">
        <v>1.9E-2</v>
      </c>
      <c r="K243">
        <v>8.6999999999999994E-2</v>
      </c>
      <c r="L243">
        <v>-80</v>
      </c>
      <c r="M243">
        <v>3076</v>
      </c>
      <c r="N243">
        <v>2533</v>
      </c>
      <c r="O243">
        <v>2492</v>
      </c>
      <c r="P243">
        <v>8.4000000000000005E-2</v>
      </c>
      <c r="Q243">
        <v>0.13300000000000001</v>
      </c>
      <c r="W243" t="s">
        <v>603</v>
      </c>
    </row>
    <row r="244" spans="1:23" hidden="1" x14ac:dyDescent="0.25">
      <c r="A244" t="s">
        <v>456</v>
      </c>
      <c r="B244" t="s">
        <v>139</v>
      </c>
      <c r="C244">
        <v>15195</v>
      </c>
      <c r="D244">
        <v>1.7999999999999999E-2</v>
      </c>
      <c r="E244">
        <v>9.1999999999999998E-2</v>
      </c>
      <c r="F244">
        <v>-9045</v>
      </c>
      <c r="G244">
        <v>6150</v>
      </c>
      <c r="H244">
        <v>-3630</v>
      </c>
      <c r="I244">
        <v>2520</v>
      </c>
      <c r="J244">
        <v>5.7000000000000002E-2</v>
      </c>
      <c r="K244">
        <v>0.219</v>
      </c>
      <c r="L244">
        <v>-96</v>
      </c>
      <c r="M244">
        <v>2728</v>
      </c>
      <c r="N244">
        <v>2229</v>
      </c>
      <c r="O244">
        <v>2199</v>
      </c>
      <c r="P244">
        <v>5.6000000000000001E-2</v>
      </c>
      <c r="Q244">
        <v>0.184</v>
      </c>
      <c r="W244" t="s">
        <v>604</v>
      </c>
    </row>
    <row r="245" spans="1:23" hidden="1" x14ac:dyDescent="0.25">
      <c r="A245" t="s">
        <v>457</v>
      </c>
      <c r="B245" t="s">
        <v>139</v>
      </c>
      <c r="C245">
        <v>13918</v>
      </c>
      <c r="D245">
        <v>3.0000000000000001E-3</v>
      </c>
      <c r="E245">
        <v>-7.5999999999999998E-2</v>
      </c>
      <c r="F245">
        <v>-8520</v>
      </c>
      <c r="G245">
        <v>5398</v>
      </c>
      <c r="H245">
        <v>-3331</v>
      </c>
      <c r="I245">
        <v>2067</v>
      </c>
      <c r="J245">
        <v>-0.21099999999999999</v>
      </c>
      <c r="K245">
        <v>3.0000000000000001E-3</v>
      </c>
      <c r="L245">
        <v>-82</v>
      </c>
      <c r="M245">
        <v>2312</v>
      </c>
      <c r="N245">
        <v>1906</v>
      </c>
      <c r="O245">
        <v>1857</v>
      </c>
      <c r="P245">
        <v>-0.18</v>
      </c>
      <c r="Q245">
        <v>-7.0000000000000001E-3</v>
      </c>
      <c r="W245" t="s">
        <v>605</v>
      </c>
    </row>
    <row r="246" spans="1:23" hidden="1" x14ac:dyDescent="0.25">
      <c r="A246" t="s">
        <v>458</v>
      </c>
      <c r="B246" t="s">
        <v>139</v>
      </c>
      <c r="C246">
        <v>15069</v>
      </c>
      <c r="D246">
        <v>-4.7E-2</v>
      </c>
      <c r="E246">
        <v>-6.3E-2</v>
      </c>
      <c r="F246">
        <v>-9223</v>
      </c>
      <c r="G246">
        <v>5846</v>
      </c>
      <c r="H246">
        <v>-3784</v>
      </c>
      <c r="I246">
        <v>2062</v>
      </c>
      <c r="J246">
        <v>-0.154</v>
      </c>
      <c r="K246">
        <v>-0.23300000000000001</v>
      </c>
      <c r="L246">
        <v>-53</v>
      </c>
      <c r="M246">
        <v>2295</v>
      </c>
      <c r="N246">
        <v>1869</v>
      </c>
      <c r="O246">
        <v>1869</v>
      </c>
      <c r="P246">
        <v>-0.14899999999999999</v>
      </c>
      <c r="Q246">
        <v>-0.187</v>
      </c>
      <c r="W246" t="s">
        <v>606</v>
      </c>
    </row>
    <row r="247" spans="1:23" hidden="1" x14ac:dyDescent="0.25">
      <c r="A247" t="s">
        <v>459</v>
      </c>
      <c r="B247" t="s">
        <v>139</v>
      </c>
      <c r="C247">
        <v>16079</v>
      </c>
      <c r="D247">
        <v>-7.0000000000000001E-3</v>
      </c>
      <c r="E247">
        <v>7.6999999999999999E-2</v>
      </c>
      <c r="F247">
        <v>-9729</v>
      </c>
      <c r="G247">
        <v>6350</v>
      </c>
      <c r="H247">
        <v>-3662</v>
      </c>
      <c r="I247">
        <v>2688</v>
      </c>
      <c r="J247">
        <v>-0.17100000000000001</v>
      </c>
      <c r="K247">
        <v>0.128</v>
      </c>
      <c r="L247">
        <v>-50</v>
      </c>
      <c r="M247">
        <v>2860</v>
      </c>
      <c r="N247">
        <v>2323</v>
      </c>
      <c r="O247">
        <v>2298</v>
      </c>
      <c r="P247">
        <v>-0.214</v>
      </c>
      <c r="Q247">
        <v>0.10299999999999999</v>
      </c>
      <c r="W247" t="s">
        <v>607</v>
      </c>
    </row>
    <row r="248" spans="1:23" hidden="1" x14ac:dyDescent="0.25">
      <c r="A248" t="s">
        <v>460</v>
      </c>
      <c r="B248" t="s">
        <v>139</v>
      </c>
      <c r="C248">
        <v>14930</v>
      </c>
      <c r="D248">
        <v>-0.05</v>
      </c>
      <c r="E248">
        <v>7.5999999999999998E-2</v>
      </c>
      <c r="F248">
        <v>-8854</v>
      </c>
      <c r="G248">
        <v>6077</v>
      </c>
      <c r="H248">
        <v>-3693</v>
      </c>
      <c r="I248">
        <v>2384</v>
      </c>
      <c r="J248">
        <v>-0.27300000000000002</v>
      </c>
      <c r="K248">
        <v>-0.09</v>
      </c>
      <c r="L248">
        <v>-37</v>
      </c>
      <c r="M248">
        <v>2576</v>
      </c>
      <c r="N248">
        <v>2102</v>
      </c>
      <c r="O248">
        <v>2083</v>
      </c>
      <c r="P248">
        <v>-0.26500000000000001</v>
      </c>
      <c r="Q248">
        <v>-8.1000000000000003E-2</v>
      </c>
      <c r="W248" t="s">
        <v>608</v>
      </c>
    </row>
    <row r="249" spans="1:23" hidden="1" x14ac:dyDescent="0.25">
      <c r="A249" t="s">
        <v>461</v>
      </c>
      <c r="B249" t="s">
        <v>139</v>
      </c>
      <c r="C249">
        <v>13878</v>
      </c>
      <c r="D249">
        <v>5.1999999999999998E-2</v>
      </c>
      <c r="E249">
        <v>-0.123</v>
      </c>
      <c r="F249">
        <v>-8253</v>
      </c>
      <c r="G249">
        <v>5625</v>
      </c>
      <c r="H249">
        <v>-3005</v>
      </c>
      <c r="I249">
        <v>2620</v>
      </c>
      <c r="J249">
        <v>-6.5000000000000002E-2</v>
      </c>
      <c r="K249">
        <v>7.4999999999999997E-2</v>
      </c>
      <c r="L249">
        <v>-26</v>
      </c>
      <c r="M249">
        <v>2764</v>
      </c>
      <c r="N249">
        <v>2283</v>
      </c>
      <c r="O249">
        <v>2266</v>
      </c>
      <c r="P249">
        <v>-0.121</v>
      </c>
      <c r="Q249">
        <v>3.2000000000000001E-2</v>
      </c>
      <c r="W249" t="s">
        <v>571</v>
      </c>
    </row>
    <row r="250" spans="1:23" hidden="1" x14ac:dyDescent="0.25">
      <c r="A250" t="s">
        <v>462</v>
      </c>
      <c r="B250" t="s">
        <v>139</v>
      </c>
      <c r="C250">
        <v>15819</v>
      </c>
      <c r="D250">
        <v>9.7000000000000003E-2</v>
      </c>
      <c r="E250">
        <v>-2.3E-2</v>
      </c>
      <c r="F250">
        <v>-9094</v>
      </c>
      <c r="G250">
        <v>6725</v>
      </c>
      <c r="H250">
        <v>-4288</v>
      </c>
      <c r="I250">
        <v>2438</v>
      </c>
      <c r="J250">
        <v>0.13600000000000001</v>
      </c>
      <c r="K250">
        <v>-0.248</v>
      </c>
      <c r="L250">
        <v>-23</v>
      </c>
      <c r="M250">
        <v>2688</v>
      </c>
      <c r="N250">
        <v>2213</v>
      </c>
      <c r="O250">
        <v>2196</v>
      </c>
      <c r="P250">
        <v>5.0000000000000001E-3</v>
      </c>
      <c r="Q250">
        <v>-0.249</v>
      </c>
      <c r="W250" t="s">
        <v>609</v>
      </c>
    </row>
    <row r="251" spans="1:23" hidden="1" x14ac:dyDescent="0.25">
      <c r="A251" t="s">
        <v>463</v>
      </c>
      <c r="B251" t="s">
        <v>139</v>
      </c>
      <c r="C251">
        <v>16194</v>
      </c>
      <c r="D251">
        <v>4.1000000000000002E-2</v>
      </c>
      <c r="E251">
        <v>0.03</v>
      </c>
      <c r="F251">
        <v>-9250</v>
      </c>
      <c r="G251">
        <v>6944</v>
      </c>
      <c r="H251">
        <v>-3702</v>
      </c>
      <c r="I251">
        <v>3242</v>
      </c>
      <c r="J251">
        <v>-0.08</v>
      </c>
      <c r="K251">
        <v>-1.0999999999999999E-2</v>
      </c>
      <c r="L251">
        <v>-24</v>
      </c>
      <c r="M251">
        <v>3587</v>
      </c>
      <c r="N251">
        <v>2961</v>
      </c>
      <c r="O251">
        <v>2926</v>
      </c>
      <c r="P251">
        <v>-4.9000000000000002E-2</v>
      </c>
      <c r="Q251">
        <v>3.2000000000000001E-2</v>
      </c>
      <c r="W251" t="s">
        <v>610</v>
      </c>
    </row>
    <row r="252" spans="1:23" hidden="1" x14ac:dyDescent="0.25">
      <c r="A252" t="s">
        <v>454</v>
      </c>
      <c r="B252" t="s">
        <v>143</v>
      </c>
      <c r="C252">
        <v>8520</v>
      </c>
      <c r="D252">
        <v>-0.15</v>
      </c>
      <c r="E252">
        <v>0.14899999999999999</v>
      </c>
      <c r="F252">
        <v>-6065</v>
      </c>
      <c r="G252">
        <v>2456</v>
      </c>
      <c r="H252">
        <v>-1553</v>
      </c>
      <c r="I252">
        <v>903</v>
      </c>
      <c r="J252">
        <v>-9.8000000000000004E-2</v>
      </c>
      <c r="K252">
        <v>-1.4E-2</v>
      </c>
      <c r="L252">
        <v>-8</v>
      </c>
      <c r="M252">
        <v>1249</v>
      </c>
      <c r="N252">
        <v>967</v>
      </c>
      <c r="O252">
        <v>947</v>
      </c>
      <c r="P252">
        <v>-9.2999999999999999E-2</v>
      </c>
      <c r="Q252">
        <v>-9.4E-2</v>
      </c>
      <c r="W252" t="s">
        <v>611</v>
      </c>
    </row>
    <row r="253" spans="1:23" hidden="1" x14ac:dyDescent="0.25">
      <c r="A253" t="s">
        <v>455</v>
      </c>
      <c r="B253" t="s">
        <v>143</v>
      </c>
      <c r="C253">
        <v>7415</v>
      </c>
      <c r="D253">
        <v>-0.14099999999999999</v>
      </c>
      <c r="E253">
        <v>-0.108</v>
      </c>
      <c r="F253">
        <v>-5182</v>
      </c>
      <c r="G253">
        <v>2233</v>
      </c>
      <c r="H253">
        <v>-1317</v>
      </c>
      <c r="I253">
        <v>916</v>
      </c>
      <c r="J253">
        <v>-0.312</v>
      </c>
      <c r="K253">
        <v>-0.182</v>
      </c>
      <c r="L253">
        <v>-11</v>
      </c>
      <c r="M253">
        <v>1345</v>
      </c>
      <c r="N253">
        <v>1074</v>
      </c>
      <c r="O253">
        <v>1044</v>
      </c>
      <c r="P253">
        <v>-0.222</v>
      </c>
      <c r="Q253">
        <v>-9.9000000000000005E-2</v>
      </c>
      <c r="W253" t="s">
        <v>612</v>
      </c>
    </row>
    <row r="254" spans="1:23" hidden="1" x14ac:dyDescent="0.25">
      <c r="A254" t="s">
        <v>456</v>
      </c>
      <c r="B254" t="s">
        <v>143</v>
      </c>
      <c r="C254">
        <v>8312</v>
      </c>
      <c r="D254">
        <v>-7.6999999999999999E-2</v>
      </c>
      <c r="E254">
        <v>0.33800000000000002</v>
      </c>
      <c r="F254">
        <v>-5824</v>
      </c>
      <c r="G254">
        <v>2488</v>
      </c>
      <c r="H254">
        <v>-1367</v>
      </c>
      <c r="I254">
        <v>1121</v>
      </c>
      <c r="J254">
        <v>-0.41299999999999998</v>
      </c>
      <c r="K254">
        <v>0.28599999999999998</v>
      </c>
      <c r="L254">
        <v>-14</v>
      </c>
      <c r="M254">
        <v>1524</v>
      </c>
      <c r="N254">
        <v>1210</v>
      </c>
      <c r="O254">
        <v>1159</v>
      </c>
      <c r="P254">
        <v>-0.30499999999999999</v>
      </c>
      <c r="Q254">
        <v>0.19800000000000001</v>
      </c>
      <c r="W254" t="s">
        <v>613</v>
      </c>
    </row>
    <row r="255" spans="1:23" hidden="1" x14ac:dyDescent="0.25">
      <c r="A255" t="s">
        <v>457</v>
      </c>
      <c r="B255" t="s">
        <v>143</v>
      </c>
      <c r="C255">
        <v>6214</v>
      </c>
      <c r="D255">
        <v>-0.15</v>
      </c>
      <c r="E255">
        <v>-0.38</v>
      </c>
      <c r="F255">
        <v>-4299</v>
      </c>
      <c r="G255">
        <v>1915</v>
      </c>
      <c r="H255">
        <v>-1044</v>
      </c>
      <c r="I255">
        <v>871</v>
      </c>
      <c r="J255">
        <v>-0.307</v>
      </c>
      <c r="K255">
        <v>-0.129</v>
      </c>
      <c r="L255">
        <v>-18</v>
      </c>
      <c r="M255">
        <v>1252</v>
      </c>
      <c r="N255">
        <v>1004</v>
      </c>
      <c r="O255">
        <v>967</v>
      </c>
      <c r="P255">
        <v>-0.17399999999999999</v>
      </c>
      <c r="Q255">
        <v>-7.2999999999999995E-2</v>
      </c>
      <c r="W255" t="s">
        <v>614</v>
      </c>
    </row>
    <row r="256" spans="1:23" hidden="1" x14ac:dyDescent="0.25">
      <c r="A256" t="s">
        <v>458</v>
      </c>
      <c r="B256" t="s">
        <v>143</v>
      </c>
      <c r="C256">
        <v>10029</v>
      </c>
      <c r="D256">
        <v>0.114</v>
      </c>
      <c r="E256">
        <v>0.161</v>
      </c>
      <c r="F256">
        <v>-7216</v>
      </c>
      <c r="G256">
        <v>2814</v>
      </c>
      <c r="H256">
        <v>-1813</v>
      </c>
      <c r="I256">
        <v>1001</v>
      </c>
      <c r="J256">
        <v>-0.27200000000000002</v>
      </c>
      <c r="K256">
        <v>-0.248</v>
      </c>
      <c r="L256">
        <v>-14</v>
      </c>
      <c r="M256">
        <v>1360</v>
      </c>
      <c r="N256">
        <v>1076</v>
      </c>
      <c r="O256">
        <v>1043</v>
      </c>
      <c r="P256">
        <v>-0.20599999999999999</v>
      </c>
      <c r="Q256">
        <v>-0.223</v>
      </c>
      <c r="W256" t="s">
        <v>615</v>
      </c>
    </row>
    <row r="257" spans="1:23" hidden="1" x14ac:dyDescent="0.25">
      <c r="A257" t="s">
        <v>459</v>
      </c>
      <c r="B257" t="s">
        <v>143</v>
      </c>
      <c r="C257">
        <v>8635</v>
      </c>
      <c r="D257">
        <v>1.016</v>
      </c>
      <c r="E257">
        <v>-4.1000000000000002E-2</v>
      </c>
      <c r="F257">
        <v>-5941</v>
      </c>
      <c r="G257">
        <v>2694</v>
      </c>
      <c r="H257">
        <v>-1363</v>
      </c>
      <c r="I257">
        <v>1331</v>
      </c>
      <c r="J257">
        <v>2.56</v>
      </c>
      <c r="K257">
        <v>-0.30299999999999999</v>
      </c>
      <c r="L257">
        <v>-11</v>
      </c>
      <c r="M257">
        <v>1717</v>
      </c>
      <c r="N257">
        <v>1395</v>
      </c>
      <c r="O257">
        <v>1342</v>
      </c>
      <c r="P257">
        <v>2.0230000000000001</v>
      </c>
      <c r="Q257">
        <v>-0.19500000000000001</v>
      </c>
      <c r="W257" t="s">
        <v>616</v>
      </c>
    </row>
    <row r="258" spans="1:23" hidden="1" x14ac:dyDescent="0.25">
      <c r="A258" t="s">
        <v>460</v>
      </c>
      <c r="B258" t="s">
        <v>143</v>
      </c>
      <c r="C258">
        <v>9008</v>
      </c>
      <c r="D258">
        <v>0.247</v>
      </c>
      <c r="E258">
        <v>0.23300000000000001</v>
      </c>
      <c r="F258">
        <v>-5923</v>
      </c>
      <c r="G258">
        <v>3086</v>
      </c>
      <c r="H258">
        <v>-1177</v>
      </c>
      <c r="I258">
        <v>1909</v>
      </c>
      <c r="J258">
        <v>0.79</v>
      </c>
      <c r="K258">
        <v>0.51900000000000002</v>
      </c>
      <c r="L258">
        <v>-10</v>
      </c>
      <c r="M258">
        <v>2205</v>
      </c>
      <c r="N258">
        <v>1793</v>
      </c>
      <c r="O258">
        <v>1668</v>
      </c>
      <c r="P258">
        <v>0.67</v>
      </c>
      <c r="Q258">
        <v>0.42499999999999999</v>
      </c>
      <c r="W258" t="s">
        <v>617</v>
      </c>
    </row>
    <row r="259" spans="1:23" hidden="1" x14ac:dyDescent="0.25">
      <c r="A259" t="s">
        <v>461</v>
      </c>
      <c r="B259" t="s">
        <v>143</v>
      </c>
      <c r="C259">
        <v>7306</v>
      </c>
      <c r="D259">
        <v>0.247</v>
      </c>
      <c r="E259">
        <v>-0.189</v>
      </c>
      <c r="F259">
        <v>-5129</v>
      </c>
      <c r="G259">
        <v>2177</v>
      </c>
      <c r="H259">
        <v>-920</v>
      </c>
      <c r="I259">
        <v>1257</v>
      </c>
      <c r="J259">
        <v>0.80600000000000005</v>
      </c>
      <c r="K259">
        <v>-8.5000000000000006E-2</v>
      </c>
      <c r="L259">
        <v>-11</v>
      </c>
      <c r="M259">
        <v>1532</v>
      </c>
      <c r="N259">
        <v>1236</v>
      </c>
      <c r="O259">
        <v>1171</v>
      </c>
      <c r="P259">
        <v>0.27100000000000002</v>
      </c>
      <c r="Q259">
        <v>-0.109</v>
      </c>
      <c r="W259" t="s">
        <v>618</v>
      </c>
    </row>
    <row r="260" spans="1:23" hidden="1" x14ac:dyDescent="0.25">
      <c r="A260" t="s">
        <v>462</v>
      </c>
      <c r="B260" t="s">
        <v>143</v>
      </c>
      <c r="C260">
        <v>9004</v>
      </c>
      <c r="D260">
        <v>0.14499999999999999</v>
      </c>
      <c r="E260">
        <v>1.103</v>
      </c>
      <c r="F260">
        <v>-6512</v>
      </c>
      <c r="G260">
        <v>2492</v>
      </c>
      <c r="H260">
        <v>-1118</v>
      </c>
      <c r="I260">
        <v>1374</v>
      </c>
      <c r="J260">
        <v>-0.127</v>
      </c>
      <c r="K260">
        <v>2.6749999999999998</v>
      </c>
      <c r="L260">
        <v>-11</v>
      </c>
      <c r="M260">
        <v>1723</v>
      </c>
      <c r="N260">
        <v>1400</v>
      </c>
      <c r="O260">
        <v>1314</v>
      </c>
      <c r="P260">
        <v>-0.104</v>
      </c>
      <c r="Q260">
        <v>1.9590000000000001</v>
      </c>
      <c r="W260" t="s">
        <v>589</v>
      </c>
    </row>
    <row r="261" spans="1:23" hidden="1" x14ac:dyDescent="0.25">
      <c r="A261" t="s">
        <v>463</v>
      </c>
      <c r="B261" t="s">
        <v>143</v>
      </c>
      <c r="C261">
        <v>4282</v>
      </c>
      <c r="D261">
        <v>-0.46800000000000003</v>
      </c>
      <c r="E261">
        <v>-0.40699999999999997</v>
      </c>
      <c r="F261">
        <v>-3141</v>
      </c>
      <c r="G261">
        <v>1142</v>
      </c>
      <c r="H261">
        <v>-768</v>
      </c>
      <c r="I261">
        <v>374</v>
      </c>
      <c r="J261">
        <v>-0.753</v>
      </c>
      <c r="K261">
        <v>-0.64900000000000002</v>
      </c>
      <c r="L261">
        <v>-11</v>
      </c>
      <c r="M261">
        <v>599</v>
      </c>
      <c r="N261">
        <v>472</v>
      </c>
      <c r="O261">
        <v>444</v>
      </c>
      <c r="P261">
        <v>-0.68100000000000005</v>
      </c>
      <c r="Q261">
        <v>-0.55500000000000005</v>
      </c>
      <c r="W261" t="s">
        <v>619</v>
      </c>
    </row>
    <row r="262" spans="1:23" hidden="1" x14ac:dyDescent="0.25">
      <c r="A262" t="s">
        <v>454</v>
      </c>
      <c r="B262" t="s">
        <v>147</v>
      </c>
      <c r="C262">
        <v>18797</v>
      </c>
      <c r="D262">
        <v>0.59199999999999997</v>
      </c>
      <c r="E262">
        <v>0.32100000000000001</v>
      </c>
      <c r="F262">
        <v>-18899</v>
      </c>
      <c r="G262">
        <v>-102</v>
      </c>
      <c r="H262">
        <v>-1318</v>
      </c>
      <c r="I262">
        <v>-1420</v>
      </c>
      <c r="L262">
        <v>-619</v>
      </c>
      <c r="M262">
        <v>277</v>
      </c>
      <c r="N262">
        <v>152</v>
      </c>
      <c r="O262">
        <v>126</v>
      </c>
      <c r="Q262">
        <v>-6.6000000000000003E-2</v>
      </c>
      <c r="W262" t="s">
        <v>620</v>
      </c>
    </row>
    <row r="263" spans="1:23" hidden="1" x14ac:dyDescent="0.25">
      <c r="A263" t="s">
        <v>455</v>
      </c>
      <c r="B263" t="s">
        <v>147</v>
      </c>
      <c r="C263">
        <v>14235</v>
      </c>
      <c r="D263">
        <v>0.22700000000000001</v>
      </c>
      <c r="E263">
        <v>-0.14299999999999999</v>
      </c>
      <c r="F263">
        <v>-12994</v>
      </c>
      <c r="G263">
        <v>1241</v>
      </c>
      <c r="H263">
        <v>-801</v>
      </c>
      <c r="I263">
        <v>440</v>
      </c>
      <c r="J263">
        <v>4.359</v>
      </c>
      <c r="K263">
        <v>5.8559999999999999</v>
      </c>
      <c r="L263">
        <v>-485</v>
      </c>
      <c r="M263">
        <v>199</v>
      </c>
      <c r="N263">
        <v>55</v>
      </c>
      <c r="O263">
        <v>135</v>
      </c>
      <c r="P263">
        <v>2.3239999999999998</v>
      </c>
      <c r="W263" t="s">
        <v>621</v>
      </c>
    </row>
    <row r="264" spans="1:23" hidden="1" x14ac:dyDescent="0.25">
      <c r="A264" t="s">
        <v>456</v>
      </c>
      <c r="B264" t="s">
        <v>147</v>
      </c>
      <c r="C264">
        <v>16605</v>
      </c>
      <c r="D264">
        <v>0.45500000000000002</v>
      </c>
      <c r="E264">
        <v>0.28699999999999998</v>
      </c>
      <c r="F264">
        <v>-15889</v>
      </c>
      <c r="G264">
        <v>717</v>
      </c>
      <c r="H264">
        <v>-652</v>
      </c>
      <c r="I264">
        <v>64</v>
      </c>
      <c r="J264">
        <v>-0.94899999999999995</v>
      </c>
      <c r="K264">
        <v>-0.86799999999999999</v>
      </c>
      <c r="L264">
        <v>-394</v>
      </c>
      <c r="M264">
        <v>3</v>
      </c>
      <c r="N264">
        <v>-36</v>
      </c>
      <c r="O264">
        <v>-37</v>
      </c>
      <c r="W264" t="s">
        <v>622</v>
      </c>
    </row>
    <row r="265" spans="1:23" hidden="1" x14ac:dyDescent="0.25">
      <c r="A265" t="s">
        <v>457</v>
      </c>
      <c r="B265" t="s">
        <v>147</v>
      </c>
      <c r="C265">
        <v>12898</v>
      </c>
      <c r="D265">
        <v>1.8520000000000001</v>
      </c>
      <c r="E265">
        <v>9.1999999999999998E-2</v>
      </c>
      <c r="F265">
        <v>-11836</v>
      </c>
      <c r="G265">
        <v>1062</v>
      </c>
      <c r="H265">
        <v>-576</v>
      </c>
      <c r="I265">
        <v>486</v>
      </c>
      <c r="L265">
        <v>-375</v>
      </c>
      <c r="M265">
        <v>243</v>
      </c>
      <c r="N265">
        <v>173</v>
      </c>
      <c r="O265">
        <v>172</v>
      </c>
      <c r="P265">
        <v>-0.29499999999999998</v>
      </c>
      <c r="W265" t="s">
        <v>623</v>
      </c>
    </row>
    <row r="266" spans="1:23" hidden="1" x14ac:dyDescent="0.25">
      <c r="A266" t="s">
        <v>458</v>
      </c>
      <c r="B266" t="s">
        <v>147</v>
      </c>
      <c r="C266">
        <v>11807</v>
      </c>
      <c r="D266">
        <v>3.234</v>
      </c>
      <c r="E266">
        <v>1.7999999999999999E-2</v>
      </c>
      <c r="F266">
        <v>-15650</v>
      </c>
      <c r="G266">
        <v>-3843</v>
      </c>
      <c r="H266">
        <v>-614</v>
      </c>
      <c r="I266">
        <v>-4457</v>
      </c>
      <c r="L266">
        <v>-409</v>
      </c>
      <c r="M266">
        <v>-2127</v>
      </c>
      <c r="N266">
        <v>-2359</v>
      </c>
      <c r="O266">
        <v>-2356</v>
      </c>
      <c r="W266" t="s">
        <v>624</v>
      </c>
    </row>
    <row r="267" spans="1:23" hidden="1" x14ac:dyDescent="0.25">
      <c r="A267" t="s">
        <v>459</v>
      </c>
      <c r="B267" t="s">
        <v>147</v>
      </c>
      <c r="C267">
        <v>11600</v>
      </c>
      <c r="D267">
        <v>3.371</v>
      </c>
      <c r="E267">
        <v>1.6E-2</v>
      </c>
      <c r="F267">
        <v>-11237</v>
      </c>
      <c r="G267">
        <v>364</v>
      </c>
      <c r="H267">
        <v>-282</v>
      </c>
      <c r="I267">
        <v>82</v>
      </c>
      <c r="J267">
        <v>-0.78300000000000003</v>
      </c>
      <c r="K267">
        <v>-0.93400000000000005</v>
      </c>
      <c r="L267">
        <v>-259</v>
      </c>
      <c r="M267">
        <v>44</v>
      </c>
      <c r="N267">
        <v>43</v>
      </c>
      <c r="O267">
        <v>41</v>
      </c>
      <c r="P267">
        <v>-0.442</v>
      </c>
      <c r="W267" t="s">
        <v>625</v>
      </c>
    </row>
    <row r="268" spans="1:23" hidden="1" x14ac:dyDescent="0.25">
      <c r="A268" t="s">
        <v>460</v>
      </c>
      <c r="B268" t="s">
        <v>147</v>
      </c>
      <c r="C268">
        <v>11412</v>
      </c>
      <c r="D268">
        <v>2.254</v>
      </c>
      <c r="E268">
        <v>1.524</v>
      </c>
      <c r="F268">
        <v>-9843</v>
      </c>
      <c r="G268">
        <v>1569</v>
      </c>
      <c r="H268">
        <v>-322</v>
      </c>
      <c r="I268">
        <v>1247</v>
      </c>
      <c r="L268">
        <v>-353</v>
      </c>
      <c r="M268">
        <v>14</v>
      </c>
      <c r="N268">
        <v>-99</v>
      </c>
      <c r="O268">
        <v>-101</v>
      </c>
      <c r="W268" t="s">
        <v>626</v>
      </c>
    </row>
    <row r="269" spans="1:23" hidden="1" x14ac:dyDescent="0.25">
      <c r="A269" t="s">
        <v>461</v>
      </c>
      <c r="B269" t="s">
        <v>147</v>
      </c>
      <c r="C269">
        <v>4522</v>
      </c>
      <c r="D269">
        <v>0.11700000000000001</v>
      </c>
      <c r="E269">
        <v>0.622</v>
      </c>
      <c r="F269">
        <v>-4779</v>
      </c>
      <c r="G269">
        <v>-257</v>
      </c>
      <c r="H269">
        <v>-247</v>
      </c>
      <c r="I269">
        <v>-504</v>
      </c>
      <c r="L269">
        <v>-339</v>
      </c>
      <c r="M269">
        <v>250</v>
      </c>
      <c r="N269">
        <v>244</v>
      </c>
      <c r="O269">
        <v>244</v>
      </c>
      <c r="P269">
        <v>0.96499999999999997</v>
      </c>
      <c r="W269" t="s">
        <v>627</v>
      </c>
    </row>
    <row r="270" spans="1:23" hidden="1" x14ac:dyDescent="0.25">
      <c r="A270" t="s">
        <v>462</v>
      </c>
      <c r="B270" t="s">
        <v>147</v>
      </c>
      <c r="C270">
        <v>2789</v>
      </c>
      <c r="D270">
        <v>-0.371</v>
      </c>
      <c r="E270">
        <v>5.0999999999999997E-2</v>
      </c>
      <c r="F270">
        <v>-2419</v>
      </c>
      <c r="G270">
        <v>370</v>
      </c>
      <c r="H270">
        <v>-277</v>
      </c>
      <c r="I270">
        <v>93</v>
      </c>
      <c r="J270">
        <v>-0.45500000000000002</v>
      </c>
      <c r="K270">
        <v>-0.755</v>
      </c>
      <c r="L270">
        <v>-267</v>
      </c>
      <c r="M270">
        <v>-82</v>
      </c>
      <c r="N270">
        <v>-93</v>
      </c>
      <c r="O270">
        <v>-102</v>
      </c>
      <c r="W270" t="s">
        <v>628</v>
      </c>
    </row>
    <row r="271" spans="1:23" hidden="1" x14ac:dyDescent="0.25">
      <c r="A271" t="s">
        <v>463</v>
      </c>
      <c r="B271" t="s">
        <v>147</v>
      </c>
      <c r="C271">
        <v>2654</v>
      </c>
      <c r="D271">
        <v>-5.5E-2</v>
      </c>
      <c r="E271">
        <v>-0.24299999999999999</v>
      </c>
      <c r="F271">
        <v>-2095</v>
      </c>
      <c r="G271">
        <v>559</v>
      </c>
      <c r="H271">
        <v>-180</v>
      </c>
      <c r="I271">
        <v>379</v>
      </c>
      <c r="L271">
        <v>-250</v>
      </c>
      <c r="M271">
        <v>103</v>
      </c>
      <c r="N271">
        <v>72</v>
      </c>
      <c r="O271">
        <v>73</v>
      </c>
      <c r="W271" t="s">
        <v>629</v>
      </c>
    </row>
    <row r="272" spans="1:23" hidden="1" x14ac:dyDescent="0.25">
      <c r="A272" t="s">
        <v>454</v>
      </c>
      <c r="B272" t="s">
        <v>153</v>
      </c>
      <c r="C272">
        <v>31421</v>
      </c>
      <c r="D272">
        <v>2.7E-2</v>
      </c>
      <c r="E272">
        <v>3.6999999999999998E-2</v>
      </c>
      <c r="F272">
        <v>-25235</v>
      </c>
      <c r="G272">
        <v>6186</v>
      </c>
      <c r="H272">
        <v>-5908</v>
      </c>
      <c r="I272">
        <v>278</v>
      </c>
      <c r="J272">
        <v>-0.73099999999999998</v>
      </c>
      <c r="K272">
        <v>11.303000000000001</v>
      </c>
      <c r="L272">
        <v>-329</v>
      </c>
      <c r="M272">
        <v>219</v>
      </c>
      <c r="N272">
        <v>90</v>
      </c>
      <c r="O272">
        <v>90</v>
      </c>
      <c r="P272">
        <v>-0.85399999999999998</v>
      </c>
      <c r="Q272">
        <v>1.33</v>
      </c>
      <c r="W272" t="s">
        <v>630</v>
      </c>
    </row>
    <row r="273" spans="1:23" hidden="1" x14ac:dyDescent="0.25">
      <c r="A273" t="s">
        <v>455</v>
      </c>
      <c r="B273" t="s">
        <v>153</v>
      </c>
      <c r="C273">
        <v>30288</v>
      </c>
      <c r="D273">
        <v>-5.3999999999999999E-2</v>
      </c>
      <c r="E273">
        <v>2.8000000000000001E-2</v>
      </c>
      <c r="F273">
        <v>-24609</v>
      </c>
      <c r="G273">
        <v>5678</v>
      </c>
      <c r="H273">
        <v>-5656</v>
      </c>
      <c r="I273">
        <v>23</v>
      </c>
      <c r="J273">
        <v>-0.98699999999999999</v>
      </c>
      <c r="K273">
        <v>24.783000000000001</v>
      </c>
      <c r="L273">
        <v>-438</v>
      </c>
      <c r="M273">
        <v>182</v>
      </c>
      <c r="N273">
        <v>39</v>
      </c>
      <c r="O273">
        <v>39</v>
      </c>
      <c r="P273">
        <v>-0.95699999999999996</v>
      </c>
      <c r="Q273">
        <v>1.226</v>
      </c>
      <c r="W273" t="s">
        <v>631</v>
      </c>
    </row>
    <row r="274" spans="1:23" hidden="1" x14ac:dyDescent="0.25">
      <c r="A274" t="s">
        <v>456</v>
      </c>
      <c r="B274" t="s">
        <v>153</v>
      </c>
      <c r="C274">
        <v>29465</v>
      </c>
      <c r="D274">
        <v>-0.14199999999999999</v>
      </c>
      <c r="E274">
        <v>8.6999999999999994E-2</v>
      </c>
      <c r="F274">
        <v>-24024</v>
      </c>
      <c r="G274">
        <v>5441</v>
      </c>
      <c r="H274">
        <v>-5440</v>
      </c>
      <c r="I274">
        <v>1</v>
      </c>
      <c r="J274">
        <v>-1</v>
      </c>
      <c r="K274">
        <v>-0.99199999999999999</v>
      </c>
      <c r="L274">
        <v>-385</v>
      </c>
      <c r="M274">
        <v>130</v>
      </c>
      <c r="N274">
        <v>17</v>
      </c>
      <c r="O274">
        <v>17</v>
      </c>
      <c r="P274">
        <v>-0.98499999999999999</v>
      </c>
      <c r="Q274">
        <v>-0.182</v>
      </c>
      <c r="W274" t="s">
        <v>632</v>
      </c>
    </row>
    <row r="275" spans="1:23" hidden="1" x14ac:dyDescent="0.25">
      <c r="A275" t="s">
        <v>457</v>
      </c>
      <c r="B275" t="s">
        <v>153</v>
      </c>
      <c r="C275">
        <v>27106</v>
      </c>
      <c r="D275">
        <v>-0.25700000000000001</v>
      </c>
      <c r="E275">
        <v>-0.114</v>
      </c>
      <c r="F275">
        <v>-21891</v>
      </c>
      <c r="G275">
        <v>5214</v>
      </c>
      <c r="H275">
        <v>-5109</v>
      </c>
      <c r="I275">
        <v>105</v>
      </c>
      <c r="J275">
        <v>-0.94299999999999995</v>
      </c>
      <c r="K275">
        <v>-0.89800000000000002</v>
      </c>
      <c r="L275">
        <v>-296</v>
      </c>
      <c r="M275">
        <v>159</v>
      </c>
      <c r="N275">
        <v>21</v>
      </c>
      <c r="O275">
        <v>21</v>
      </c>
      <c r="P275">
        <v>-0.98499999999999999</v>
      </c>
      <c r="Q275">
        <v>-0.96599999999999997</v>
      </c>
      <c r="W275" t="s">
        <v>633</v>
      </c>
    </row>
    <row r="276" spans="1:23" hidden="1" x14ac:dyDescent="0.25">
      <c r="A276" t="s">
        <v>458</v>
      </c>
      <c r="B276" t="s">
        <v>153</v>
      </c>
      <c r="C276">
        <v>30588</v>
      </c>
      <c r="D276">
        <v>-0.154</v>
      </c>
      <c r="E276">
        <v>-4.3999999999999997E-2</v>
      </c>
      <c r="F276">
        <v>-22659</v>
      </c>
      <c r="G276">
        <v>7930</v>
      </c>
      <c r="H276">
        <v>-6896</v>
      </c>
      <c r="I276">
        <v>1034</v>
      </c>
      <c r="J276">
        <v>-0.443</v>
      </c>
      <c r="K276">
        <v>-0.40300000000000002</v>
      </c>
      <c r="L276">
        <v>-361</v>
      </c>
      <c r="M276">
        <v>933</v>
      </c>
      <c r="N276">
        <v>619</v>
      </c>
      <c r="O276">
        <v>619</v>
      </c>
      <c r="P276">
        <v>-0.60399999999999998</v>
      </c>
      <c r="Q276">
        <v>-0.317</v>
      </c>
      <c r="W276" t="s">
        <v>634</v>
      </c>
    </row>
    <row r="277" spans="1:23" hidden="1" x14ac:dyDescent="0.25">
      <c r="A277" t="s">
        <v>459</v>
      </c>
      <c r="B277" t="s">
        <v>153</v>
      </c>
      <c r="C277">
        <v>32012</v>
      </c>
      <c r="D277">
        <v>0.316</v>
      </c>
      <c r="E277">
        <v>-6.8000000000000005E-2</v>
      </c>
      <c r="F277">
        <v>-24620</v>
      </c>
      <c r="G277">
        <v>7392</v>
      </c>
      <c r="H277">
        <v>-5659</v>
      </c>
      <c r="I277">
        <v>1733</v>
      </c>
      <c r="J277">
        <v>1.056</v>
      </c>
      <c r="K277">
        <v>-0.14499999999999999</v>
      </c>
      <c r="L277">
        <v>-435</v>
      </c>
      <c r="M277">
        <v>1418</v>
      </c>
      <c r="N277">
        <v>907</v>
      </c>
      <c r="O277">
        <v>906</v>
      </c>
      <c r="P277">
        <v>0.154</v>
      </c>
      <c r="Q277">
        <v>-0.19800000000000001</v>
      </c>
      <c r="W277" t="s">
        <v>635</v>
      </c>
    </row>
    <row r="278" spans="1:23" hidden="1" x14ac:dyDescent="0.25">
      <c r="A278" t="s">
        <v>460</v>
      </c>
      <c r="B278" t="s">
        <v>153</v>
      </c>
      <c r="C278">
        <v>34338</v>
      </c>
      <c r="D278">
        <v>8.5000000000000006E-2</v>
      </c>
      <c r="E278">
        <v>-5.8000000000000003E-2</v>
      </c>
      <c r="F278">
        <v>-27001</v>
      </c>
      <c r="G278">
        <v>7336</v>
      </c>
      <c r="H278">
        <v>-5308</v>
      </c>
      <c r="I278">
        <v>2028</v>
      </c>
      <c r="J278">
        <v>0.35399999999999998</v>
      </c>
      <c r="K278">
        <v>9.7000000000000003E-2</v>
      </c>
      <c r="L278">
        <v>-366</v>
      </c>
      <c r="M278">
        <v>1702</v>
      </c>
      <c r="N278">
        <v>1131</v>
      </c>
      <c r="O278">
        <v>1130</v>
      </c>
      <c r="P278">
        <v>-6.8000000000000005E-2</v>
      </c>
      <c r="Q278">
        <v>-0.218</v>
      </c>
      <c r="W278" t="s">
        <v>636</v>
      </c>
    </row>
    <row r="279" spans="1:23" hidden="1" x14ac:dyDescent="0.25">
      <c r="A279" t="s">
        <v>461</v>
      </c>
      <c r="B279" t="s">
        <v>153</v>
      </c>
      <c r="C279">
        <v>36467</v>
      </c>
      <c r="D279">
        <v>0.183</v>
      </c>
      <c r="E279">
        <v>8.9999999999999993E-3</v>
      </c>
      <c r="F279">
        <v>-28342</v>
      </c>
      <c r="G279">
        <v>8124</v>
      </c>
      <c r="H279">
        <v>-6275</v>
      </c>
      <c r="I279">
        <v>1849</v>
      </c>
      <c r="J279">
        <v>9.2999999999999999E-2</v>
      </c>
      <c r="K279">
        <v>-4.0000000000000001E-3</v>
      </c>
      <c r="L279">
        <v>-200</v>
      </c>
      <c r="M279">
        <v>2003</v>
      </c>
      <c r="N279">
        <v>1445</v>
      </c>
      <c r="O279">
        <v>1444</v>
      </c>
      <c r="P279">
        <v>0.08</v>
      </c>
      <c r="Q279">
        <v>-7.5999999999999998E-2</v>
      </c>
      <c r="W279" t="s">
        <v>637</v>
      </c>
    </row>
    <row r="280" spans="1:23" hidden="1" x14ac:dyDescent="0.25">
      <c r="A280" t="s">
        <v>462</v>
      </c>
      <c r="B280" t="s">
        <v>153</v>
      </c>
      <c r="C280">
        <v>36138</v>
      </c>
      <c r="D280">
        <v>0.32900000000000001</v>
      </c>
      <c r="E280">
        <v>0.48499999999999999</v>
      </c>
      <c r="F280">
        <v>-28763</v>
      </c>
      <c r="G280">
        <v>7375</v>
      </c>
      <c r="H280">
        <v>-5519</v>
      </c>
      <c r="I280">
        <v>1856</v>
      </c>
      <c r="J280">
        <v>0.50700000000000001</v>
      </c>
      <c r="K280">
        <v>1.2010000000000001</v>
      </c>
      <c r="L280">
        <v>-187</v>
      </c>
      <c r="M280">
        <v>2050</v>
      </c>
      <c r="N280">
        <v>1563</v>
      </c>
      <c r="O280">
        <v>1562</v>
      </c>
      <c r="P280">
        <v>0.65900000000000003</v>
      </c>
      <c r="Q280">
        <v>0.98899999999999999</v>
      </c>
      <c r="W280" t="s">
        <v>638</v>
      </c>
    </row>
    <row r="281" spans="1:23" hidden="1" x14ac:dyDescent="0.25">
      <c r="A281" t="s">
        <v>463</v>
      </c>
      <c r="B281" t="s">
        <v>153</v>
      </c>
      <c r="C281">
        <v>24333</v>
      </c>
      <c r="D281">
        <v>-5.3999999999999999E-2</v>
      </c>
      <c r="E281">
        <v>-0.23100000000000001</v>
      </c>
      <c r="F281">
        <v>-18245</v>
      </c>
      <c r="G281">
        <v>6089</v>
      </c>
      <c r="H281">
        <v>-5246</v>
      </c>
      <c r="I281">
        <v>843</v>
      </c>
      <c r="J281">
        <v>-0.27100000000000002</v>
      </c>
      <c r="K281">
        <v>-0.437</v>
      </c>
      <c r="L281">
        <v>-164</v>
      </c>
      <c r="M281">
        <v>968</v>
      </c>
      <c r="N281">
        <v>786</v>
      </c>
      <c r="O281">
        <v>785</v>
      </c>
      <c r="P281">
        <v>-0.17399999999999999</v>
      </c>
      <c r="Q281">
        <v>-0.35299999999999998</v>
      </c>
      <c r="W281" t="s">
        <v>639</v>
      </c>
    </row>
    <row r="282" spans="1:23" hidden="1" x14ac:dyDescent="0.25">
      <c r="A282" t="s">
        <v>454</v>
      </c>
      <c r="B282" t="s">
        <v>159</v>
      </c>
      <c r="C282">
        <v>68656</v>
      </c>
      <c r="D282">
        <v>-0.124</v>
      </c>
      <c r="E282">
        <v>-5.1999999999999998E-2</v>
      </c>
      <c r="F282">
        <v>-64674</v>
      </c>
      <c r="G282">
        <v>3982</v>
      </c>
      <c r="H282">
        <v>-3551</v>
      </c>
      <c r="I282">
        <v>431</v>
      </c>
      <c r="J282">
        <v>-0.495</v>
      </c>
      <c r="K282">
        <v>-5.0999999999999997E-2</v>
      </c>
      <c r="L282">
        <v>-215</v>
      </c>
      <c r="M282">
        <v>850</v>
      </c>
      <c r="N282">
        <v>764</v>
      </c>
      <c r="O282">
        <v>641</v>
      </c>
      <c r="P282">
        <v>-0.45100000000000001</v>
      </c>
      <c r="Q282">
        <v>-0.13200000000000001</v>
      </c>
      <c r="W282" t="s">
        <v>640</v>
      </c>
    </row>
    <row r="283" spans="1:23" hidden="1" x14ac:dyDescent="0.25">
      <c r="A283" t="s">
        <v>455</v>
      </c>
      <c r="B283" t="s">
        <v>159</v>
      </c>
      <c r="C283">
        <v>72414</v>
      </c>
      <c r="D283">
        <v>-1.7000000000000001E-2</v>
      </c>
      <c r="E283">
        <v>0.10100000000000001</v>
      </c>
      <c r="F283">
        <v>-68635</v>
      </c>
      <c r="G283">
        <v>3780</v>
      </c>
      <c r="H283">
        <v>-3325</v>
      </c>
      <c r="I283">
        <v>454</v>
      </c>
      <c r="J283">
        <v>1.2729999999999999</v>
      </c>
      <c r="K283">
        <v>-0.39700000000000002</v>
      </c>
      <c r="L283">
        <v>-226</v>
      </c>
      <c r="M283">
        <v>1180</v>
      </c>
      <c r="N283">
        <v>729</v>
      </c>
      <c r="O283">
        <v>738</v>
      </c>
      <c r="P283">
        <v>6.46</v>
      </c>
      <c r="Q283">
        <v>-9.1999999999999998E-2</v>
      </c>
      <c r="W283" t="s">
        <v>641</v>
      </c>
    </row>
    <row r="284" spans="1:23" hidden="1" x14ac:dyDescent="0.25">
      <c r="A284" t="s">
        <v>456</v>
      </c>
      <c r="B284" t="s">
        <v>159</v>
      </c>
      <c r="C284">
        <v>65750</v>
      </c>
      <c r="D284">
        <v>-0.22600000000000001</v>
      </c>
      <c r="E284">
        <v>-2.5000000000000001E-2</v>
      </c>
      <c r="F284">
        <v>-61819</v>
      </c>
      <c r="G284">
        <v>3931</v>
      </c>
      <c r="H284">
        <v>-3178</v>
      </c>
      <c r="I284">
        <v>753</v>
      </c>
      <c r="K284">
        <v>0.38300000000000001</v>
      </c>
      <c r="L284">
        <v>-230</v>
      </c>
      <c r="M284">
        <v>1064</v>
      </c>
      <c r="N284">
        <v>892</v>
      </c>
      <c r="O284">
        <v>813</v>
      </c>
      <c r="Q284">
        <v>0.312</v>
      </c>
      <c r="W284" t="s">
        <v>642</v>
      </c>
    </row>
    <row r="285" spans="1:23" hidden="1" x14ac:dyDescent="0.25">
      <c r="A285" t="s">
        <v>457</v>
      </c>
      <c r="B285" t="s">
        <v>159</v>
      </c>
      <c r="C285">
        <v>67432</v>
      </c>
      <c r="D285">
        <v>6.0000000000000001E-3</v>
      </c>
      <c r="E285">
        <v>-0.14000000000000001</v>
      </c>
      <c r="F285">
        <v>-63873</v>
      </c>
      <c r="G285">
        <v>3559</v>
      </c>
      <c r="H285">
        <v>-3014</v>
      </c>
      <c r="I285">
        <v>545</v>
      </c>
      <c r="J285">
        <v>0.82899999999999996</v>
      </c>
      <c r="K285">
        <v>-0.36099999999999999</v>
      </c>
      <c r="L285">
        <v>-233</v>
      </c>
      <c r="M285">
        <v>838</v>
      </c>
      <c r="N285">
        <v>667</v>
      </c>
      <c r="O285">
        <v>620</v>
      </c>
      <c r="P285">
        <v>1.5469999999999999</v>
      </c>
      <c r="Q285">
        <v>-0.46899999999999997</v>
      </c>
      <c r="W285" t="s">
        <v>643</v>
      </c>
    </row>
    <row r="286" spans="1:23" hidden="1" x14ac:dyDescent="0.25">
      <c r="A286" t="s">
        <v>458</v>
      </c>
      <c r="B286" t="s">
        <v>159</v>
      </c>
      <c r="C286">
        <v>78383</v>
      </c>
      <c r="D286">
        <v>0.58799999999999997</v>
      </c>
      <c r="E286">
        <v>6.4000000000000001E-2</v>
      </c>
      <c r="F286">
        <v>-74097</v>
      </c>
      <c r="G286">
        <v>4286</v>
      </c>
      <c r="H286">
        <v>-3433</v>
      </c>
      <c r="I286">
        <v>853</v>
      </c>
      <c r="J286">
        <v>1.036</v>
      </c>
      <c r="K286">
        <v>3.27</v>
      </c>
      <c r="L286">
        <v>-168</v>
      </c>
      <c r="M286">
        <v>1646</v>
      </c>
      <c r="N286">
        <v>1414</v>
      </c>
      <c r="O286">
        <v>1168</v>
      </c>
      <c r="P286">
        <v>0.96299999999999997</v>
      </c>
      <c r="Q286">
        <v>10.805</v>
      </c>
      <c r="W286" t="s">
        <v>644</v>
      </c>
    </row>
    <row r="287" spans="1:23" hidden="1" x14ac:dyDescent="0.25">
      <c r="A287" t="s">
        <v>459</v>
      </c>
      <c r="B287" t="s">
        <v>159</v>
      </c>
      <c r="C287">
        <v>73695</v>
      </c>
      <c r="D287">
        <v>1.1279999999999999</v>
      </c>
      <c r="E287">
        <v>-0.13300000000000001</v>
      </c>
      <c r="F287">
        <v>-70892</v>
      </c>
      <c r="G287">
        <v>2803</v>
      </c>
      <c r="H287">
        <v>-2603</v>
      </c>
      <c r="I287">
        <v>200</v>
      </c>
      <c r="L287">
        <v>-154</v>
      </c>
      <c r="M287">
        <v>313</v>
      </c>
      <c r="N287">
        <v>190</v>
      </c>
      <c r="O287">
        <v>99</v>
      </c>
      <c r="P287">
        <v>0.29899999999999999</v>
      </c>
      <c r="W287" t="s">
        <v>645</v>
      </c>
    </row>
    <row r="288" spans="1:23" hidden="1" x14ac:dyDescent="0.25">
      <c r="A288" t="s">
        <v>460</v>
      </c>
      <c r="B288" t="s">
        <v>159</v>
      </c>
      <c r="C288">
        <v>84983</v>
      </c>
      <c r="D288">
        <v>0.81299999999999994</v>
      </c>
      <c r="E288">
        <v>0.26800000000000002</v>
      </c>
      <c r="F288">
        <v>-82526</v>
      </c>
      <c r="G288">
        <v>2456</v>
      </c>
      <c r="H288">
        <v>-2822</v>
      </c>
      <c r="I288">
        <v>-366</v>
      </c>
      <c r="L288">
        <v>-170</v>
      </c>
      <c r="M288">
        <v>-270</v>
      </c>
      <c r="N288">
        <v>-134</v>
      </c>
      <c r="O288">
        <v>-27</v>
      </c>
      <c r="W288" t="s">
        <v>646</v>
      </c>
    </row>
    <row r="289" spans="1:23" hidden="1" x14ac:dyDescent="0.25">
      <c r="A289" t="s">
        <v>461</v>
      </c>
      <c r="B289" t="s">
        <v>159</v>
      </c>
      <c r="C289">
        <v>67020</v>
      </c>
      <c r="D289">
        <v>0.752</v>
      </c>
      <c r="E289">
        <v>0.35699999999999998</v>
      </c>
      <c r="F289">
        <v>-64242</v>
      </c>
      <c r="G289">
        <v>2777</v>
      </c>
      <c r="H289">
        <v>-2479</v>
      </c>
      <c r="I289">
        <v>298</v>
      </c>
      <c r="J289">
        <v>-0.623</v>
      </c>
      <c r="K289">
        <v>-0.28899999999999998</v>
      </c>
      <c r="L289">
        <v>-155</v>
      </c>
      <c r="M289">
        <v>571</v>
      </c>
      <c r="N289">
        <v>442</v>
      </c>
      <c r="O289">
        <v>243</v>
      </c>
      <c r="P289">
        <v>-0.63200000000000001</v>
      </c>
      <c r="Q289">
        <v>-0.59099999999999997</v>
      </c>
      <c r="W289" t="s">
        <v>647</v>
      </c>
    </row>
    <row r="290" spans="1:23" hidden="1" x14ac:dyDescent="0.25">
      <c r="A290" t="s">
        <v>462</v>
      </c>
      <c r="B290" t="s">
        <v>159</v>
      </c>
      <c r="C290">
        <v>49372</v>
      </c>
      <c r="D290">
        <v>0.57899999999999996</v>
      </c>
      <c r="E290">
        <v>0.42599999999999999</v>
      </c>
      <c r="F290">
        <v>-46322</v>
      </c>
      <c r="G290">
        <v>3049</v>
      </c>
      <c r="H290">
        <v>-2630</v>
      </c>
      <c r="I290">
        <v>419</v>
      </c>
      <c r="J290">
        <v>-0.55600000000000005</v>
      </c>
      <c r="L290">
        <v>-144</v>
      </c>
      <c r="M290">
        <v>829</v>
      </c>
      <c r="N290">
        <v>701</v>
      </c>
      <c r="O290">
        <v>595</v>
      </c>
      <c r="P290">
        <v>-0.36299999999999999</v>
      </c>
      <c r="Q290">
        <v>6.81</v>
      </c>
      <c r="W290" t="s">
        <v>648</v>
      </c>
    </row>
    <row r="291" spans="1:23" hidden="1" x14ac:dyDescent="0.25">
      <c r="A291" t="s">
        <v>463</v>
      </c>
      <c r="B291" t="s">
        <v>159</v>
      </c>
      <c r="C291">
        <v>34625</v>
      </c>
      <c r="D291">
        <v>0.26100000000000001</v>
      </c>
      <c r="E291">
        <v>-0.26100000000000001</v>
      </c>
      <c r="F291">
        <v>-32590</v>
      </c>
      <c r="G291">
        <v>2036</v>
      </c>
      <c r="H291">
        <v>-2074</v>
      </c>
      <c r="I291">
        <v>-38</v>
      </c>
      <c r="L291">
        <v>-164</v>
      </c>
      <c r="M291">
        <v>112</v>
      </c>
      <c r="N291">
        <v>80</v>
      </c>
      <c r="O291">
        <v>76</v>
      </c>
      <c r="P291">
        <v>-0.91100000000000003</v>
      </c>
      <c r="Q291">
        <v>-0.94899999999999995</v>
      </c>
      <c r="W291" t="s">
        <v>649</v>
      </c>
    </row>
    <row r="292" spans="1:23" hidden="1" x14ac:dyDescent="0.25">
      <c r="A292" t="s">
        <v>454</v>
      </c>
      <c r="B292" t="s">
        <v>166</v>
      </c>
      <c r="C292">
        <v>14690</v>
      </c>
      <c r="D292">
        <v>0.126</v>
      </c>
      <c r="E292">
        <v>6.7000000000000004E-2</v>
      </c>
      <c r="F292">
        <v>-9059</v>
      </c>
      <c r="G292">
        <v>5632</v>
      </c>
      <c r="H292">
        <v>-3296</v>
      </c>
      <c r="I292">
        <v>2336</v>
      </c>
      <c r="J292">
        <v>0.16900000000000001</v>
      </c>
      <c r="K292">
        <v>2.1000000000000001E-2</v>
      </c>
      <c r="L292">
        <v>-207</v>
      </c>
      <c r="M292">
        <v>2435</v>
      </c>
      <c r="N292">
        <v>2051</v>
      </c>
      <c r="O292">
        <v>1728</v>
      </c>
      <c r="P292">
        <v>0.27900000000000003</v>
      </c>
      <c r="Q292">
        <v>-6.0000000000000001E-3</v>
      </c>
      <c r="W292" t="s">
        <v>650</v>
      </c>
    </row>
    <row r="293" spans="1:23" hidden="1" x14ac:dyDescent="0.25">
      <c r="A293" t="s">
        <v>455</v>
      </c>
      <c r="B293" t="s">
        <v>166</v>
      </c>
      <c r="C293">
        <v>13762</v>
      </c>
      <c r="D293">
        <v>0.23400000000000001</v>
      </c>
      <c r="E293">
        <v>0.10199999999999999</v>
      </c>
      <c r="F293">
        <v>-8265</v>
      </c>
      <c r="G293">
        <v>5496</v>
      </c>
      <c r="H293">
        <v>-3208</v>
      </c>
      <c r="I293">
        <v>2289</v>
      </c>
      <c r="J293">
        <v>0.29499999999999998</v>
      </c>
      <c r="K293">
        <v>0.192</v>
      </c>
      <c r="L293">
        <v>-266</v>
      </c>
      <c r="M293">
        <v>2429</v>
      </c>
      <c r="N293">
        <v>2076</v>
      </c>
      <c r="O293">
        <v>1739</v>
      </c>
      <c r="P293">
        <v>0.19600000000000001</v>
      </c>
      <c r="Q293">
        <v>0.152</v>
      </c>
      <c r="W293" t="s">
        <v>651</v>
      </c>
    </row>
    <row r="294" spans="1:23" hidden="1" x14ac:dyDescent="0.25">
      <c r="A294" t="s">
        <v>456</v>
      </c>
      <c r="B294" t="s">
        <v>166</v>
      </c>
      <c r="C294">
        <v>12484</v>
      </c>
      <c r="D294">
        <v>0.23699999999999999</v>
      </c>
      <c r="E294">
        <v>6.9000000000000006E-2</v>
      </c>
      <c r="F294">
        <v>-7851</v>
      </c>
      <c r="G294">
        <v>4634</v>
      </c>
      <c r="H294">
        <v>-2714</v>
      </c>
      <c r="I294">
        <v>1920</v>
      </c>
      <c r="J294">
        <v>0.215</v>
      </c>
      <c r="K294">
        <v>2.5000000000000001E-2</v>
      </c>
      <c r="L294">
        <v>-212</v>
      </c>
      <c r="M294">
        <v>2218</v>
      </c>
      <c r="N294">
        <v>1856</v>
      </c>
      <c r="O294">
        <v>1509</v>
      </c>
      <c r="P294">
        <v>0.20699999999999999</v>
      </c>
      <c r="Q294">
        <v>0.01</v>
      </c>
      <c r="W294" t="s">
        <v>652</v>
      </c>
    </row>
    <row r="295" spans="1:23" hidden="1" x14ac:dyDescent="0.25">
      <c r="A295" t="s">
        <v>457</v>
      </c>
      <c r="B295" t="s">
        <v>166</v>
      </c>
      <c r="C295">
        <v>11681</v>
      </c>
      <c r="D295">
        <v>0.20100000000000001</v>
      </c>
      <c r="E295">
        <v>-0.104</v>
      </c>
      <c r="F295">
        <v>-7113</v>
      </c>
      <c r="G295">
        <v>4568</v>
      </c>
      <c r="H295">
        <v>-2694</v>
      </c>
      <c r="I295">
        <v>1874</v>
      </c>
      <c r="J295">
        <v>0.32300000000000001</v>
      </c>
      <c r="K295">
        <v>-6.2E-2</v>
      </c>
      <c r="L295">
        <v>-148</v>
      </c>
      <c r="M295">
        <v>2121</v>
      </c>
      <c r="N295">
        <v>1810</v>
      </c>
      <c r="O295">
        <v>1494</v>
      </c>
      <c r="P295">
        <v>0.20599999999999999</v>
      </c>
      <c r="Q295">
        <v>0.105</v>
      </c>
      <c r="W295" t="s">
        <v>653</v>
      </c>
    </row>
    <row r="296" spans="1:23" hidden="1" x14ac:dyDescent="0.25">
      <c r="A296" t="s">
        <v>458</v>
      </c>
      <c r="B296" t="s">
        <v>166</v>
      </c>
      <c r="C296">
        <v>13042</v>
      </c>
      <c r="D296">
        <v>0.218</v>
      </c>
      <c r="E296">
        <v>0.17</v>
      </c>
      <c r="F296">
        <v>-7801</v>
      </c>
      <c r="G296">
        <v>5241</v>
      </c>
      <c r="H296">
        <v>-3243</v>
      </c>
      <c r="I296">
        <v>1998</v>
      </c>
      <c r="J296">
        <v>0.36699999999999999</v>
      </c>
      <c r="K296">
        <v>0.13100000000000001</v>
      </c>
      <c r="L296">
        <v>-157</v>
      </c>
      <c r="M296">
        <v>1989</v>
      </c>
      <c r="N296">
        <v>1620</v>
      </c>
      <c r="O296">
        <v>1352</v>
      </c>
      <c r="P296">
        <v>3.7999999999999999E-2</v>
      </c>
      <c r="Q296">
        <v>-7.0000000000000007E-2</v>
      </c>
      <c r="W296" t="s">
        <v>654</v>
      </c>
    </row>
    <row r="297" spans="1:23" hidden="1" x14ac:dyDescent="0.25">
      <c r="A297" t="s">
        <v>459</v>
      </c>
      <c r="B297" t="s">
        <v>166</v>
      </c>
      <c r="C297">
        <v>11149</v>
      </c>
      <c r="D297">
        <v>0.27800000000000002</v>
      </c>
      <c r="E297">
        <v>0.104</v>
      </c>
      <c r="F297">
        <v>-6789</v>
      </c>
      <c r="G297">
        <v>4359</v>
      </c>
      <c r="H297">
        <v>-2593</v>
      </c>
      <c r="I297">
        <v>1767</v>
      </c>
      <c r="J297">
        <v>0.28399999999999997</v>
      </c>
      <c r="K297">
        <v>0.11799999999999999</v>
      </c>
      <c r="L297">
        <v>-167</v>
      </c>
      <c r="M297">
        <v>2028</v>
      </c>
      <c r="N297">
        <v>1756</v>
      </c>
      <c r="O297">
        <v>1454</v>
      </c>
      <c r="P297">
        <v>0.29199999999999998</v>
      </c>
      <c r="Q297">
        <v>0.16200000000000001</v>
      </c>
      <c r="W297" t="s">
        <v>655</v>
      </c>
    </row>
    <row r="298" spans="1:23" hidden="1" x14ac:dyDescent="0.25">
      <c r="A298" t="s">
        <v>460</v>
      </c>
      <c r="B298" t="s">
        <v>166</v>
      </c>
      <c r="C298">
        <v>10096</v>
      </c>
      <c r="D298">
        <v>0.16800000000000001</v>
      </c>
      <c r="E298">
        <v>3.7999999999999999E-2</v>
      </c>
      <c r="F298">
        <v>-6253</v>
      </c>
      <c r="G298">
        <v>3843</v>
      </c>
      <c r="H298">
        <v>-2262</v>
      </c>
      <c r="I298">
        <v>1581</v>
      </c>
      <c r="J298">
        <v>5.7000000000000002E-2</v>
      </c>
      <c r="K298">
        <v>0.11700000000000001</v>
      </c>
      <c r="L298">
        <v>-177</v>
      </c>
      <c r="M298">
        <v>1858</v>
      </c>
      <c r="N298">
        <v>1562</v>
      </c>
      <c r="O298">
        <v>1251</v>
      </c>
      <c r="P298">
        <v>0.251</v>
      </c>
      <c r="Q298">
        <v>0.01</v>
      </c>
      <c r="W298" t="s">
        <v>656</v>
      </c>
    </row>
    <row r="299" spans="1:23" hidden="1" x14ac:dyDescent="0.25">
      <c r="A299" t="s">
        <v>461</v>
      </c>
      <c r="B299" t="s">
        <v>166</v>
      </c>
      <c r="C299">
        <v>9730</v>
      </c>
      <c r="D299">
        <v>0.28299999999999997</v>
      </c>
      <c r="E299">
        <v>-9.0999999999999998E-2</v>
      </c>
      <c r="F299">
        <v>-5777</v>
      </c>
      <c r="G299">
        <v>3953</v>
      </c>
      <c r="H299">
        <v>-2538</v>
      </c>
      <c r="I299">
        <v>1416</v>
      </c>
      <c r="J299">
        <v>0.31</v>
      </c>
      <c r="K299">
        <v>-3.1E-2</v>
      </c>
      <c r="L299">
        <v>-146</v>
      </c>
      <c r="M299">
        <v>1779</v>
      </c>
      <c r="N299">
        <v>1539</v>
      </c>
      <c r="O299">
        <v>1239</v>
      </c>
      <c r="P299">
        <v>0.36699999999999999</v>
      </c>
      <c r="Q299">
        <v>-4.8000000000000001E-2</v>
      </c>
      <c r="W299" t="s">
        <v>657</v>
      </c>
    </row>
    <row r="300" spans="1:23" hidden="1" x14ac:dyDescent="0.25">
      <c r="A300" t="s">
        <v>462</v>
      </c>
      <c r="B300" t="s">
        <v>166</v>
      </c>
      <c r="C300">
        <v>10704</v>
      </c>
      <c r="D300">
        <v>0.23499999999999999</v>
      </c>
      <c r="E300">
        <v>0.22700000000000001</v>
      </c>
      <c r="F300">
        <v>-6610</v>
      </c>
      <c r="G300">
        <v>4094</v>
      </c>
      <c r="H300">
        <v>-2633</v>
      </c>
      <c r="I300">
        <v>1462</v>
      </c>
      <c r="J300">
        <v>0.16300000000000001</v>
      </c>
      <c r="K300">
        <v>6.2E-2</v>
      </c>
      <c r="L300">
        <v>-138</v>
      </c>
      <c r="M300">
        <v>1760</v>
      </c>
      <c r="N300">
        <v>1560</v>
      </c>
      <c r="O300">
        <v>1302</v>
      </c>
      <c r="P300">
        <v>0.32400000000000001</v>
      </c>
      <c r="Q300">
        <v>0.157</v>
      </c>
      <c r="W300" t="s">
        <v>658</v>
      </c>
    </row>
    <row r="301" spans="1:23" hidden="1" x14ac:dyDescent="0.25">
      <c r="A301" t="s">
        <v>463</v>
      </c>
      <c r="B301" t="s">
        <v>166</v>
      </c>
      <c r="C301">
        <v>8725</v>
      </c>
      <c r="D301">
        <v>0.155</v>
      </c>
      <c r="E301">
        <v>0.01</v>
      </c>
      <c r="F301">
        <v>-5474</v>
      </c>
      <c r="G301">
        <v>3251</v>
      </c>
      <c r="H301">
        <v>-1875</v>
      </c>
      <c r="I301">
        <v>1376</v>
      </c>
      <c r="J301">
        <v>0.154</v>
      </c>
      <c r="K301">
        <v>-0.08</v>
      </c>
      <c r="L301">
        <v>-120</v>
      </c>
      <c r="M301">
        <v>1639</v>
      </c>
      <c r="N301">
        <v>1375</v>
      </c>
      <c r="O301">
        <v>1125</v>
      </c>
      <c r="P301">
        <v>0.21099999999999999</v>
      </c>
      <c r="Q301">
        <v>0.125</v>
      </c>
      <c r="W301" t="s">
        <v>659</v>
      </c>
    </row>
    <row r="302" spans="1:23" hidden="1" x14ac:dyDescent="0.25">
      <c r="A302" t="s">
        <v>454</v>
      </c>
      <c r="B302" t="s">
        <v>172</v>
      </c>
      <c r="C302">
        <v>1178</v>
      </c>
      <c r="D302">
        <v>-3.5000000000000003E-2</v>
      </c>
      <c r="E302">
        <v>0.157</v>
      </c>
      <c r="F302">
        <v>-877</v>
      </c>
      <c r="G302">
        <v>301</v>
      </c>
      <c r="H302">
        <v>-183</v>
      </c>
      <c r="I302">
        <v>118</v>
      </c>
      <c r="K302">
        <v>-8.0000000000000002E-3</v>
      </c>
      <c r="L302">
        <v>-397</v>
      </c>
      <c r="M302">
        <v>2</v>
      </c>
      <c r="N302">
        <v>3</v>
      </c>
      <c r="O302">
        <v>-64</v>
      </c>
      <c r="W302" t="s">
        <v>660</v>
      </c>
    </row>
    <row r="303" spans="1:23" hidden="1" x14ac:dyDescent="0.25">
      <c r="A303" t="s">
        <v>455</v>
      </c>
      <c r="B303" t="s">
        <v>172</v>
      </c>
      <c r="C303">
        <v>1018</v>
      </c>
      <c r="D303">
        <v>-0.13500000000000001</v>
      </c>
      <c r="E303">
        <v>-8.5999999999999993E-2</v>
      </c>
      <c r="F303">
        <v>-730</v>
      </c>
      <c r="G303">
        <v>288</v>
      </c>
      <c r="H303">
        <v>-169</v>
      </c>
      <c r="I303">
        <v>119</v>
      </c>
      <c r="J303">
        <v>-0.39900000000000002</v>
      </c>
      <c r="K303">
        <v>-0.499</v>
      </c>
      <c r="L303">
        <v>-386</v>
      </c>
      <c r="M303">
        <v>36</v>
      </c>
      <c r="N303">
        <v>9</v>
      </c>
      <c r="O303">
        <v>6</v>
      </c>
      <c r="P303">
        <v>-0.78400000000000003</v>
      </c>
      <c r="Q303">
        <v>-0.95299999999999996</v>
      </c>
      <c r="W303" t="s">
        <v>661</v>
      </c>
    </row>
    <row r="304" spans="1:23" hidden="1" x14ac:dyDescent="0.25">
      <c r="A304" t="s">
        <v>456</v>
      </c>
      <c r="B304" t="s">
        <v>172</v>
      </c>
      <c r="C304">
        <v>1114</v>
      </c>
      <c r="D304">
        <v>0.26500000000000001</v>
      </c>
      <c r="E304">
        <v>0.58899999999999997</v>
      </c>
      <c r="F304">
        <v>-699</v>
      </c>
      <c r="G304">
        <v>416</v>
      </c>
      <c r="H304">
        <v>-178</v>
      </c>
      <c r="I304">
        <v>237</v>
      </c>
      <c r="J304">
        <v>1.6839999999999999</v>
      </c>
      <c r="K304">
        <v>1.421</v>
      </c>
      <c r="L304">
        <v>-415</v>
      </c>
      <c r="M304">
        <v>194</v>
      </c>
      <c r="N304">
        <v>167</v>
      </c>
      <c r="O304">
        <v>121</v>
      </c>
      <c r="P304">
        <v>-0.51300000000000001</v>
      </c>
      <c r="Q304">
        <v>8.2850000000000001</v>
      </c>
      <c r="W304" t="s">
        <v>662</v>
      </c>
    </row>
    <row r="305" spans="1:23" hidden="1" x14ac:dyDescent="0.25">
      <c r="A305" t="s">
        <v>457</v>
      </c>
      <c r="B305" t="s">
        <v>172</v>
      </c>
      <c r="C305">
        <v>701</v>
      </c>
      <c r="D305">
        <v>-0.44</v>
      </c>
      <c r="E305">
        <v>-0.42599999999999999</v>
      </c>
      <c r="F305">
        <v>-495</v>
      </c>
      <c r="G305">
        <v>206</v>
      </c>
      <c r="H305">
        <v>-108</v>
      </c>
      <c r="I305">
        <v>98</v>
      </c>
      <c r="J305">
        <v>-0.75</v>
      </c>
      <c r="L305">
        <v>-396</v>
      </c>
      <c r="M305">
        <v>35</v>
      </c>
      <c r="N305">
        <v>9</v>
      </c>
      <c r="O305">
        <v>13</v>
      </c>
      <c r="P305">
        <v>-0.95199999999999996</v>
      </c>
      <c r="W305" t="s">
        <v>663</v>
      </c>
    </row>
    <row r="306" spans="1:23" hidden="1" x14ac:dyDescent="0.25">
      <c r="A306" t="s">
        <v>458</v>
      </c>
      <c r="B306" t="s">
        <v>172</v>
      </c>
      <c r="C306">
        <v>1221</v>
      </c>
      <c r="D306">
        <v>0.78300000000000003</v>
      </c>
      <c r="E306">
        <v>3.7999999999999999E-2</v>
      </c>
      <c r="F306">
        <v>-1089</v>
      </c>
      <c r="G306">
        <v>132</v>
      </c>
      <c r="H306">
        <v>-193</v>
      </c>
      <c r="I306">
        <v>-61</v>
      </c>
      <c r="L306">
        <v>-386</v>
      </c>
      <c r="M306">
        <v>-318</v>
      </c>
      <c r="N306">
        <v>-339</v>
      </c>
      <c r="O306">
        <v>-202</v>
      </c>
      <c r="W306" t="s">
        <v>664</v>
      </c>
    </row>
    <row r="307" spans="1:23" hidden="1" x14ac:dyDescent="0.25">
      <c r="A307" t="s">
        <v>459</v>
      </c>
      <c r="B307" t="s">
        <v>172</v>
      </c>
      <c r="C307">
        <v>1177</v>
      </c>
      <c r="D307">
        <v>1.5720000000000001</v>
      </c>
      <c r="E307">
        <v>0.33600000000000002</v>
      </c>
      <c r="F307">
        <v>-822</v>
      </c>
      <c r="G307">
        <v>355</v>
      </c>
      <c r="H307">
        <v>-157</v>
      </c>
      <c r="I307">
        <v>198</v>
      </c>
      <c r="J307">
        <v>0.58199999999999996</v>
      </c>
      <c r="K307">
        <v>1.24</v>
      </c>
      <c r="L307">
        <v>-296</v>
      </c>
      <c r="M307">
        <v>59</v>
      </c>
      <c r="N307">
        <v>39</v>
      </c>
      <c r="O307">
        <v>26</v>
      </c>
      <c r="P307">
        <v>-0.84099999999999997</v>
      </c>
      <c r="Q307">
        <v>-0.89400000000000002</v>
      </c>
      <c r="W307" t="s">
        <v>665</v>
      </c>
    </row>
    <row r="308" spans="1:23" hidden="1" x14ac:dyDescent="0.25">
      <c r="A308" t="s">
        <v>460</v>
      </c>
      <c r="B308" t="s">
        <v>172</v>
      </c>
      <c r="C308">
        <v>881</v>
      </c>
      <c r="D308">
        <v>8.3000000000000004E-2</v>
      </c>
      <c r="E308">
        <v>-0.29699999999999999</v>
      </c>
      <c r="F308">
        <v>-598</v>
      </c>
      <c r="G308">
        <v>283</v>
      </c>
      <c r="H308">
        <v>-195</v>
      </c>
      <c r="I308">
        <v>88</v>
      </c>
      <c r="J308">
        <v>-0.36099999999999999</v>
      </c>
      <c r="K308">
        <v>-0.77400000000000002</v>
      </c>
      <c r="L308">
        <v>-389</v>
      </c>
      <c r="M308">
        <v>373</v>
      </c>
      <c r="N308">
        <v>324</v>
      </c>
      <c r="O308">
        <v>248</v>
      </c>
      <c r="P308">
        <v>0.10299999999999999</v>
      </c>
      <c r="Q308">
        <v>-8.4000000000000005E-2</v>
      </c>
      <c r="W308" t="s">
        <v>666</v>
      </c>
    </row>
    <row r="309" spans="1:23" hidden="1" x14ac:dyDescent="0.25">
      <c r="A309" t="s">
        <v>461</v>
      </c>
      <c r="B309" t="s">
        <v>172</v>
      </c>
      <c r="C309">
        <v>1253</v>
      </c>
      <c r="D309">
        <v>0.97699999999999998</v>
      </c>
      <c r="E309">
        <v>0.83</v>
      </c>
      <c r="F309">
        <v>-711</v>
      </c>
      <c r="G309">
        <v>542</v>
      </c>
      <c r="H309">
        <v>-151</v>
      </c>
      <c r="I309">
        <v>391</v>
      </c>
      <c r="J309">
        <v>2.609</v>
      </c>
      <c r="K309">
        <v>3.6389999999999998</v>
      </c>
      <c r="L309">
        <v>-312</v>
      </c>
      <c r="M309">
        <v>659</v>
      </c>
      <c r="N309">
        <v>522</v>
      </c>
      <c r="O309">
        <v>271</v>
      </c>
      <c r="P309">
        <v>1.2949999999999999</v>
      </c>
      <c r="Q309">
        <v>1.7729999999999999</v>
      </c>
      <c r="W309" t="s">
        <v>667</v>
      </c>
    </row>
    <row r="310" spans="1:23" hidden="1" x14ac:dyDescent="0.25">
      <c r="A310" t="s">
        <v>462</v>
      </c>
      <c r="B310" t="s">
        <v>172</v>
      </c>
      <c r="C310">
        <v>685</v>
      </c>
      <c r="D310">
        <v>2.2050000000000001</v>
      </c>
      <c r="E310">
        <v>0.497</v>
      </c>
      <c r="F310">
        <v>-469</v>
      </c>
      <c r="G310">
        <v>215</v>
      </c>
      <c r="H310">
        <v>-131</v>
      </c>
      <c r="I310">
        <v>84</v>
      </c>
      <c r="J310">
        <v>4.3789999999999996</v>
      </c>
      <c r="K310">
        <v>-0.32600000000000001</v>
      </c>
      <c r="L310">
        <v>-302</v>
      </c>
      <c r="M310">
        <v>342</v>
      </c>
      <c r="N310">
        <v>271</v>
      </c>
      <c r="O310">
        <v>98</v>
      </c>
      <c r="P310">
        <v>-0.40899999999999997</v>
      </c>
      <c r="Q310">
        <v>-0.41099999999999998</v>
      </c>
      <c r="W310" t="s">
        <v>668</v>
      </c>
    </row>
    <row r="311" spans="1:23" hidden="1" x14ac:dyDescent="0.25">
      <c r="A311" t="s">
        <v>463</v>
      </c>
      <c r="B311" t="s">
        <v>172</v>
      </c>
      <c r="C311">
        <v>457</v>
      </c>
      <c r="D311">
        <v>-0.41499999999999998</v>
      </c>
      <c r="E311">
        <v>-0.438</v>
      </c>
      <c r="F311">
        <v>-236</v>
      </c>
      <c r="G311">
        <v>221</v>
      </c>
      <c r="H311">
        <v>-96</v>
      </c>
      <c r="I311">
        <v>125</v>
      </c>
      <c r="J311">
        <v>-0.18099999999999999</v>
      </c>
      <c r="K311">
        <v>-9.5000000000000001E-2</v>
      </c>
      <c r="L311">
        <v>-318</v>
      </c>
      <c r="M311">
        <v>270</v>
      </c>
      <c r="N311">
        <v>218</v>
      </c>
      <c r="O311">
        <v>166</v>
      </c>
      <c r="P311">
        <v>4.0970000000000004</v>
      </c>
      <c r="Q311">
        <v>-0.26300000000000001</v>
      </c>
      <c r="W311" t="s">
        <v>507</v>
      </c>
    </row>
    <row r="312" spans="1:23" hidden="1" x14ac:dyDescent="0.25">
      <c r="A312" t="s">
        <v>454</v>
      </c>
      <c r="B312" t="s">
        <v>176</v>
      </c>
      <c r="C312">
        <v>182</v>
      </c>
      <c r="D312">
        <v>-0.16600000000000001</v>
      </c>
      <c r="E312">
        <v>-0.442</v>
      </c>
      <c r="F312">
        <v>-96</v>
      </c>
      <c r="G312">
        <v>86</v>
      </c>
      <c r="H312">
        <v>-25</v>
      </c>
      <c r="I312">
        <v>61</v>
      </c>
      <c r="J312">
        <v>-0.45200000000000001</v>
      </c>
      <c r="K312">
        <v>-0.71099999999999997</v>
      </c>
      <c r="L312">
        <v>0</v>
      </c>
      <c r="M312">
        <v>64</v>
      </c>
      <c r="N312">
        <v>42</v>
      </c>
      <c r="O312">
        <v>42</v>
      </c>
      <c r="P312">
        <v>-0.53800000000000003</v>
      </c>
      <c r="Q312">
        <v>-0.77100000000000002</v>
      </c>
      <c r="W312" t="s">
        <v>669</v>
      </c>
    </row>
    <row r="313" spans="1:23" hidden="1" x14ac:dyDescent="0.25">
      <c r="A313" t="s">
        <v>455</v>
      </c>
      <c r="B313" t="s">
        <v>176</v>
      </c>
      <c r="C313">
        <v>325</v>
      </c>
      <c r="D313">
        <v>4.9740000000000002</v>
      </c>
      <c r="E313">
        <v>0.251</v>
      </c>
      <c r="F313">
        <v>-94</v>
      </c>
      <c r="G313">
        <v>231</v>
      </c>
      <c r="H313">
        <v>-21</v>
      </c>
      <c r="I313">
        <v>209</v>
      </c>
      <c r="K313">
        <v>0.26100000000000001</v>
      </c>
      <c r="L313">
        <v>0</v>
      </c>
      <c r="M313">
        <v>211</v>
      </c>
      <c r="N313">
        <v>184</v>
      </c>
      <c r="O313">
        <v>184</v>
      </c>
      <c r="Q313">
        <v>0.311</v>
      </c>
      <c r="W313" t="s">
        <v>670</v>
      </c>
    </row>
    <row r="314" spans="1:23" hidden="1" x14ac:dyDescent="0.25">
      <c r="A314" t="s">
        <v>456</v>
      </c>
      <c r="B314" t="s">
        <v>176</v>
      </c>
      <c r="C314">
        <v>260</v>
      </c>
      <c r="D314">
        <v>0.217</v>
      </c>
      <c r="E314">
        <v>0.46200000000000002</v>
      </c>
      <c r="F314">
        <v>-76</v>
      </c>
      <c r="G314">
        <v>184</v>
      </c>
      <c r="H314">
        <v>-18</v>
      </c>
      <c r="I314">
        <v>166</v>
      </c>
      <c r="J314">
        <v>0.49199999999999999</v>
      </c>
      <c r="K314">
        <v>0.73799999999999999</v>
      </c>
      <c r="L314">
        <v>0</v>
      </c>
      <c r="M314">
        <v>168</v>
      </c>
      <c r="N314">
        <v>140</v>
      </c>
      <c r="O314">
        <v>140</v>
      </c>
      <c r="P314">
        <v>0.874</v>
      </c>
      <c r="Q314">
        <v>0.77</v>
      </c>
      <c r="W314" t="s">
        <v>671</v>
      </c>
    </row>
    <row r="315" spans="1:23" hidden="1" x14ac:dyDescent="0.25">
      <c r="A315" t="s">
        <v>457</v>
      </c>
      <c r="B315" t="s">
        <v>176</v>
      </c>
      <c r="C315">
        <v>178</v>
      </c>
      <c r="D315">
        <v>-0.51300000000000001</v>
      </c>
      <c r="E315">
        <v>-0.183</v>
      </c>
      <c r="F315">
        <v>-63</v>
      </c>
      <c r="G315">
        <v>115</v>
      </c>
      <c r="H315">
        <v>-19</v>
      </c>
      <c r="I315">
        <v>96</v>
      </c>
      <c r="J315">
        <v>-0.621</v>
      </c>
      <c r="K315">
        <v>-0.13700000000000001</v>
      </c>
      <c r="L315">
        <v>0</v>
      </c>
      <c r="M315">
        <v>99</v>
      </c>
      <c r="N315">
        <v>79</v>
      </c>
      <c r="O315">
        <v>79</v>
      </c>
      <c r="P315">
        <v>-0.629</v>
      </c>
      <c r="Q315">
        <v>-0.129</v>
      </c>
      <c r="W315" t="s">
        <v>672</v>
      </c>
    </row>
    <row r="316" spans="1:23" hidden="1" x14ac:dyDescent="0.25">
      <c r="A316" t="s">
        <v>458</v>
      </c>
      <c r="B316" t="s">
        <v>176</v>
      </c>
      <c r="C316">
        <v>218</v>
      </c>
      <c r="D316">
        <v>-0.39400000000000002</v>
      </c>
      <c r="E316">
        <v>2.9990000000000001</v>
      </c>
      <c r="F316">
        <v>-84</v>
      </c>
      <c r="G316">
        <v>133</v>
      </c>
      <c r="H316">
        <v>-23</v>
      </c>
      <c r="I316">
        <v>111</v>
      </c>
      <c r="J316">
        <v>-0.49299999999999999</v>
      </c>
      <c r="L316">
        <v>0</v>
      </c>
      <c r="M316">
        <v>111</v>
      </c>
      <c r="N316">
        <v>91</v>
      </c>
      <c r="O316">
        <v>91</v>
      </c>
      <c r="P316">
        <v>-0.47799999999999998</v>
      </c>
      <c r="W316" t="s">
        <v>673</v>
      </c>
    </row>
    <row r="317" spans="1:23" hidden="1" x14ac:dyDescent="0.25">
      <c r="A317" t="s">
        <v>459</v>
      </c>
      <c r="B317" t="s">
        <v>176</v>
      </c>
      <c r="C317">
        <v>54</v>
      </c>
      <c r="D317">
        <v>-0.875</v>
      </c>
      <c r="E317">
        <v>-0.745</v>
      </c>
      <c r="F317">
        <v>-69</v>
      </c>
      <c r="G317">
        <v>-15</v>
      </c>
      <c r="H317">
        <v>-21</v>
      </c>
      <c r="I317">
        <v>-36</v>
      </c>
      <c r="L317">
        <v>0</v>
      </c>
      <c r="M317">
        <v>-35</v>
      </c>
      <c r="N317">
        <v>-60</v>
      </c>
      <c r="O317">
        <v>-60</v>
      </c>
      <c r="W317" t="s">
        <v>674</v>
      </c>
    </row>
    <row r="318" spans="1:23" hidden="1" x14ac:dyDescent="0.25">
      <c r="A318" t="s">
        <v>460</v>
      </c>
      <c r="B318" t="s">
        <v>176</v>
      </c>
      <c r="C318">
        <v>213</v>
      </c>
      <c r="D318">
        <v>-0.39700000000000002</v>
      </c>
      <c r="E318">
        <v>-0.41499999999999998</v>
      </c>
      <c r="F318">
        <v>-85</v>
      </c>
      <c r="G318">
        <v>128</v>
      </c>
      <c r="H318">
        <v>-17</v>
      </c>
      <c r="I318">
        <v>111</v>
      </c>
      <c r="J318">
        <v>-0.57299999999999995</v>
      </c>
      <c r="K318">
        <v>-0.55800000000000005</v>
      </c>
      <c r="L318">
        <v>0</v>
      </c>
      <c r="M318">
        <v>112</v>
      </c>
      <c r="N318">
        <v>75</v>
      </c>
      <c r="O318">
        <v>75</v>
      </c>
      <c r="P318">
        <v>-0.67500000000000004</v>
      </c>
      <c r="Q318">
        <v>-0.64900000000000002</v>
      </c>
      <c r="W318" t="s">
        <v>625</v>
      </c>
    </row>
    <row r="319" spans="1:23" hidden="1" x14ac:dyDescent="0.25">
      <c r="A319" t="s">
        <v>461</v>
      </c>
      <c r="B319" t="s">
        <v>176</v>
      </c>
      <c r="C319">
        <v>365</v>
      </c>
      <c r="D319">
        <v>0.54600000000000004</v>
      </c>
      <c r="E319">
        <v>1.6E-2</v>
      </c>
      <c r="F319">
        <v>-97</v>
      </c>
      <c r="G319">
        <v>268</v>
      </c>
      <c r="H319">
        <v>-16</v>
      </c>
      <c r="I319">
        <v>252</v>
      </c>
      <c r="J319">
        <v>0.53300000000000003</v>
      </c>
      <c r="K319">
        <v>0.155</v>
      </c>
      <c r="L319">
        <v>0</v>
      </c>
      <c r="M319">
        <v>253</v>
      </c>
      <c r="N319">
        <v>213</v>
      </c>
      <c r="O319">
        <v>213</v>
      </c>
      <c r="P319">
        <v>0.46300000000000002</v>
      </c>
      <c r="Q319">
        <v>0.224</v>
      </c>
      <c r="W319" t="s">
        <v>675</v>
      </c>
    </row>
    <row r="320" spans="1:23" hidden="1" x14ac:dyDescent="0.25">
      <c r="A320" t="s">
        <v>462</v>
      </c>
      <c r="B320" t="s">
        <v>176</v>
      </c>
      <c r="C320">
        <v>359</v>
      </c>
      <c r="D320">
        <v>0.94399999999999995</v>
      </c>
      <c r="E320">
        <v>-0.17499999999999999</v>
      </c>
      <c r="F320">
        <v>-121</v>
      </c>
      <c r="G320">
        <v>238</v>
      </c>
      <c r="H320">
        <v>-20</v>
      </c>
      <c r="I320">
        <v>218</v>
      </c>
      <c r="J320">
        <v>0.92200000000000004</v>
      </c>
      <c r="K320">
        <v>-0.34200000000000003</v>
      </c>
      <c r="L320">
        <v>0</v>
      </c>
      <c r="M320">
        <v>218</v>
      </c>
      <c r="N320">
        <v>174</v>
      </c>
      <c r="O320">
        <v>174</v>
      </c>
      <c r="P320">
        <v>0.72699999999999998</v>
      </c>
      <c r="Q320">
        <v>-0.41199999999999998</v>
      </c>
      <c r="W320" t="s">
        <v>676</v>
      </c>
    </row>
    <row r="321" spans="1:23" hidden="1" x14ac:dyDescent="0.25">
      <c r="A321" t="s">
        <v>463</v>
      </c>
      <c r="B321" t="s">
        <v>176</v>
      </c>
      <c r="C321">
        <v>435</v>
      </c>
      <c r="D321">
        <v>3.1219999999999999</v>
      </c>
      <c r="E321">
        <v>0.23</v>
      </c>
      <c r="F321">
        <v>-89</v>
      </c>
      <c r="G321">
        <v>346</v>
      </c>
      <c r="H321">
        <v>-15</v>
      </c>
      <c r="I321">
        <v>332</v>
      </c>
      <c r="J321">
        <v>4.774</v>
      </c>
      <c r="K321">
        <v>0.27200000000000002</v>
      </c>
      <c r="L321">
        <v>0</v>
      </c>
      <c r="M321">
        <v>333</v>
      </c>
      <c r="N321">
        <v>296</v>
      </c>
      <c r="O321">
        <v>296</v>
      </c>
      <c r="P321">
        <v>5.2480000000000002</v>
      </c>
      <c r="Q321">
        <v>0.28599999999999998</v>
      </c>
      <c r="W321" t="s">
        <v>677</v>
      </c>
    </row>
    <row r="322" spans="1:23" hidden="1" x14ac:dyDescent="0.25">
      <c r="A322" t="s">
        <v>454</v>
      </c>
      <c r="B322" t="s">
        <v>179</v>
      </c>
      <c r="C322">
        <v>861</v>
      </c>
      <c r="D322">
        <v>-2.8000000000000001E-2</v>
      </c>
      <c r="E322">
        <v>4.5999999999999999E-2</v>
      </c>
      <c r="F322">
        <v>-529</v>
      </c>
      <c r="G322">
        <v>333</v>
      </c>
      <c r="H322">
        <v>-108</v>
      </c>
      <c r="I322">
        <v>225</v>
      </c>
      <c r="J322">
        <v>0.41299999999999998</v>
      </c>
      <c r="K322">
        <v>-0.155</v>
      </c>
      <c r="L322">
        <v>0</v>
      </c>
      <c r="M322">
        <v>225</v>
      </c>
      <c r="N322">
        <v>179</v>
      </c>
      <c r="O322">
        <v>179</v>
      </c>
      <c r="P322">
        <v>0.43</v>
      </c>
      <c r="Q322">
        <v>-0.16300000000000001</v>
      </c>
      <c r="W322" t="s">
        <v>512</v>
      </c>
    </row>
    <row r="323" spans="1:23" hidden="1" x14ac:dyDescent="0.25">
      <c r="A323" t="s">
        <v>455</v>
      </c>
      <c r="B323" t="s">
        <v>179</v>
      </c>
      <c r="C323">
        <v>824</v>
      </c>
      <c r="D323">
        <v>8.5000000000000006E-2</v>
      </c>
      <c r="E323">
        <v>0.40200000000000002</v>
      </c>
      <c r="F323">
        <v>-469</v>
      </c>
      <c r="G323">
        <v>354</v>
      </c>
      <c r="H323">
        <v>-88</v>
      </c>
      <c r="I323">
        <v>266</v>
      </c>
      <c r="J323">
        <v>0.29599999999999999</v>
      </c>
      <c r="K323">
        <v>0.35899999999999999</v>
      </c>
      <c r="L323">
        <v>0</v>
      </c>
      <c r="M323">
        <v>266</v>
      </c>
      <c r="N323">
        <v>214</v>
      </c>
      <c r="O323">
        <v>214</v>
      </c>
      <c r="P323">
        <v>0.29699999999999999</v>
      </c>
      <c r="Q323">
        <v>0.36199999999999999</v>
      </c>
      <c r="W323" t="s">
        <v>678</v>
      </c>
    </row>
    <row r="324" spans="1:23" hidden="1" x14ac:dyDescent="0.25">
      <c r="A324" t="s">
        <v>456</v>
      </c>
      <c r="B324" t="s">
        <v>179</v>
      </c>
      <c r="C324">
        <v>588</v>
      </c>
      <c r="D324">
        <v>-0.505</v>
      </c>
      <c r="E324">
        <v>-6.8000000000000005E-2</v>
      </c>
      <c r="F324">
        <v>-307</v>
      </c>
      <c r="G324">
        <v>281</v>
      </c>
      <c r="H324">
        <v>-85</v>
      </c>
      <c r="I324">
        <v>196</v>
      </c>
      <c r="J324">
        <v>-0.438</v>
      </c>
      <c r="K324">
        <v>0.27900000000000003</v>
      </c>
      <c r="L324">
        <v>0</v>
      </c>
      <c r="M324">
        <v>196</v>
      </c>
      <c r="N324">
        <v>157</v>
      </c>
      <c r="O324">
        <v>157</v>
      </c>
      <c r="P324">
        <v>-0.437</v>
      </c>
      <c r="Q324">
        <v>0.27</v>
      </c>
      <c r="W324" t="s">
        <v>679</v>
      </c>
    </row>
    <row r="325" spans="1:23" hidden="1" x14ac:dyDescent="0.25">
      <c r="A325" t="s">
        <v>457</v>
      </c>
      <c r="B325" t="s">
        <v>179</v>
      </c>
      <c r="C325">
        <v>630</v>
      </c>
      <c r="D325">
        <v>-0.41</v>
      </c>
      <c r="E325">
        <v>-0.28899999999999998</v>
      </c>
      <c r="F325">
        <v>-391</v>
      </c>
      <c r="G325">
        <v>239</v>
      </c>
      <c r="H325">
        <v>-86</v>
      </c>
      <c r="I325">
        <v>153</v>
      </c>
      <c r="J325">
        <v>-0.56499999999999995</v>
      </c>
      <c r="K325">
        <v>-3.7999999999999999E-2</v>
      </c>
      <c r="L325">
        <v>0</v>
      </c>
      <c r="M325">
        <v>154</v>
      </c>
      <c r="N325">
        <v>124</v>
      </c>
      <c r="O325">
        <v>124</v>
      </c>
      <c r="P325">
        <v>-0.56200000000000006</v>
      </c>
      <c r="Q325">
        <v>-1.2999999999999999E-2</v>
      </c>
      <c r="W325" t="s">
        <v>680</v>
      </c>
    </row>
    <row r="326" spans="1:23" hidden="1" x14ac:dyDescent="0.25">
      <c r="A326" t="s">
        <v>458</v>
      </c>
      <c r="B326" t="s">
        <v>179</v>
      </c>
      <c r="C326">
        <v>887</v>
      </c>
      <c r="D326">
        <v>-0.21</v>
      </c>
      <c r="E326">
        <v>0.16800000000000001</v>
      </c>
      <c r="F326">
        <v>-640</v>
      </c>
      <c r="G326">
        <v>247</v>
      </c>
      <c r="H326">
        <v>-88</v>
      </c>
      <c r="I326">
        <v>159</v>
      </c>
      <c r="J326">
        <v>-0.42899999999999999</v>
      </c>
      <c r="K326">
        <v>-0.22500000000000001</v>
      </c>
      <c r="L326">
        <v>0</v>
      </c>
      <c r="M326">
        <v>159</v>
      </c>
      <c r="N326">
        <v>125</v>
      </c>
      <c r="O326">
        <v>125</v>
      </c>
      <c r="P326">
        <v>-0.44</v>
      </c>
      <c r="Q326">
        <v>-0.24099999999999999</v>
      </c>
      <c r="W326" t="s">
        <v>681</v>
      </c>
    </row>
    <row r="327" spans="1:23" hidden="1" x14ac:dyDescent="0.25">
      <c r="A327" t="s">
        <v>459</v>
      </c>
      <c r="B327" t="s">
        <v>179</v>
      </c>
      <c r="C327">
        <v>759</v>
      </c>
      <c r="D327">
        <v>-0.30599999999999999</v>
      </c>
      <c r="E327">
        <v>-0.36099999999999999</v>
      </c>
      <c r="F327">
        <v>-463</v>
      </c>
      <c r="G327">
        <v>296</v>
      </c>
      <c r="H327">
        <v>-91</v>
      </c>
      <c r="I327">
        <v>205</v>
      </c>
      <c r="J327">
        <v>-0.48299999999999998</v>
      </c>
      <c r="K327">
        <v>-0.41</v>
      </c>
      <c r="L327">
        <v>0</v>
      </c>
      <c r="M327">
        <v>206</v>
      </c>
      <c r="N327">
        <v>165</v>
      </c>
      <c r="O327">
        <v>165</v>
      </c>
      <c r="P327">
        <v>-0.48199999999999998</v>
      </c>
      <c r="Q327">
        <v>-0.40899999999999997</v>
      </c>
      <c r="W327" t="s">
        <v>682</v>
      </c>
    </row>
    <row r="328" spans="1:23" hidden="1" x14ac:dyDescent="0.25">
      <c r="A328" t="s">
        <v>460</v>
      </c>
      <c r="B328" t="s">
        <v>179</v>
      </c>
      <c r="C328">
        <v>1188</v>
      </c>
      <c r="D328">
        <v>9.8000000000000004E-2</v>
      </c>
      <c r="E328">
        <v>0.112</v>
      </c>
      <c r="F328">
        <v>-762</v>
      </c>
      <c r="G328">
        <v>426</v>
      </c>
      <c r="H328">
        <v>-78</v>
      </c>
      <c r="I328">
        <v>348</v>
      </c>
      <c r="J328">
        <v>-0.01</v>
      </c>
      <c r="K328">
        <v>-0.01</v>
      </c>
      <c r="L328">
        <v>0</v>
      </c>
      <c r="M328">
        <v>349</v>
      </c>
      <c r="N328">
        <v>279</v>
      </c>
      <c r="O328">
        <v>279</v>
      </c>
      <c r="P328">
        <v>-1.4E-2</v>
      </c>
      <c r="Q328">
        <v>-1.2E-2</v>
      </c>
      <c r="W328" t="s">
        <v>683</v>
      </c>
    </row>
    <row r="329" spans="1:23" hidden="1" x14ac:dyDescent="0.25">
      <c r="A329" t="s">
        <v>461</v>
      </c>
      <c r="B329" t="s">
        <v>179</v>
      </c>
      <c r="C329">
        <v>1068</v>
      </c>
      <c r="D329">
        <v>-8.2000000000000003E-2</v>
      </c>
      <c r="E329">
        <v>-4.8000000000000001E-2</v>
      </c>
      <c r="F329">
        <v>-622</v>
      </c>
      <c r="G329">
        <v>446</v>
      </c>
      <c r="H329">
        <v>-94</v>
      </c>
      <c r="I329">
        <v>352</v>
      </c>
      <c r="J329">
        <v>-0.121</v>
      </c>
      <c r="K329">
        <v>0.26200000000000001</v>
      </c>
      <c r="L329">
        <v>0</v>
      </c>
      <c r="M329">
        <v>354</v>
      </c>
      <c r="N329">
        <v>283</v>
      </c>
      <c r="O329">
        <v>283</v>
      </c>
      <c r="P329">
        <v>-0.121</v>
      </c>
      <c r="Q329">
        <v>0.26400000000000001</v>
      </c>
      <c r="W329" t="s">
        <v>684</v>
      </c>
    </row>
    <row r="330" spans="1:23" hidden="1" x14ac:dyDescent="0.25">
      <c r="A330" t="s">
        <v>462</v>
      </c>
      <c r="B330" t="s">
        <v>179</v>
      </c>
      <c r="C330">
        <v>1122</v>
      </c>
      <c r="D330">
        <v>0.32300000000000001</v>
      </c>
      <c r="E330">
        <v>2.7E-2</v>
      </c>
      <c r="F330">
        <v>-759</v>
      </c>
      <c r="G330">
        <v>364</v>
      </c>
      <c r="H330">
        <v>-85</v>
      </c>
      <c r="I330">
        <v>279</v>
      </c>
      <c r="J330">
        <v>0.628</v>
      </c>
      <c r="K330">
        <v>-0.29799999999999999</v>
      </c>
      <c r="L330">
        <v>0</v>
      </c>
      <c r="M330">
        <v>279</v>
      </c>
      <c r="N330">
        <v>224</v>
      </c>
      <c r="O330">
        <v>224</v>
      </c>
      <c r="P330">
        <v>0.629</v>
      </c>
      <c r="Q330">
        <v>-0.29799999999999999</v>
      </c>
      <c r="W330" t="s">
        <v>685</v>
      </c>
    </row>
    <row r="331" spans="1:23" hidden="1" x14ac:dyDescent="0.25">
      <c r="A331" t="s">
        <v>463</v>
      </c>
      <c r="B331" t="s">
        <v>179</v>
      </c>
      <c r="C331">
        <v>1093</v>
      </c>
      <c r="D331">
        <v>1.127</v>
      </c>
      <c r="E331">
        <v>1.0999999999999999E-2</v>
      </c>
      <c r="F331">
        <v>-597</v>
      </c>
      <c r="G331">
        <v>496</v>
      </c>
      <c r="H331">
        <v>-99</v>
      </c>
      <c r="I331">
        <v>397</v>
      </c>
      <c r="J331">
        <v>1.27</v>
      </c>
      <c r="K331">
        <v>0.129</v>
      </c>
      <c r="L331">
        <v>0</v>
      </c>
      <c r="M331">
        <v>398</v>
      </c>
      <c r="N331">
        <v>318</v>
      </c>
      <c r="O331">
        <v>318</v>
      </c>
      <c r="P331">
        <v>1.242</v>
      </c>
      <c r="Q331">
        <v>0.125</v>
      </c>
      <c r="W331" t="s">
        <v>686</v>
      </c>
    </row>
    <row r="332" spans="1:23" hidden="1" x14ac:dyDescent="0.25">
      <c r="A332" t="s">
        <v>454</v>
      </c>
      <c r="B332" t="s">
        <v>182</v>
      </c>
      <c r="C332">
        <v>806</v>
      </c>
      <c r="D332">
        <v>1.2E-2</v>
      </c>
      <c r="E332">
        <v>0.20899999999999999</v>
      </c>
      <c r="F332">
        <v>-419</v>
      </c>
      <c r="G332">
        <v>386</v>
      </c>
      <c r="H332">
        <v>-48</v>
      </c>
      <c r="I332">
        <v>338</v>
      </c>
      <c r="J332">
        <v>0.30299999999999999</v>
      </c>
      <c r="K332">
        <v>-8.8999999999999996E-2</v>
      </c>
      <c r="L332">
        <v>-174</v>
      </c>
      <c r="M332">
        <v>149</v>
      </c>
      <c r="N332">
        <v>123</v>
      </c>
      <c r="O332">
        <v>123</v>
      </c>
      <c r="P332">
        <v>3.3239999999999998</v>
      </c>
      <c r="Q332">
        <v>-0.313</v>
      </c>
      <c r="W332" t="s">
        <v>687</v>
      </c>
    </row>
    <row r="333" spans="1:23" hidden="1" x14ac:dyDescent="0.25">
      <c r="A333" t="s">
        <v>455</v>
      </c>
      <c r="B333" t="s">
        <v>182</v>
      </c>
      <c r="C333">
        <v>667</v>
      </c>
      <c r="D333">
        <v>0.27800000000000002</v>
      </c>
      <c r="E333">
        <v>0.33100000000000002</v>
      </c>
      <c r="F333">
        <v>-268</v>
      </c>
      <c r="G333">
        <v>398</v>
      </c>
      <c r="H333">
        <v>-27</v>
      </c>
      <c r="I333">
        <v>371</v>
      </c>
      <c r="J333">
        <v>0.28000000000000003</v>
      </c>
      <c r="K333">
        <v>9.4E-2</v>
      </c>
      <c r="L333">
        <v>-143</v>
      </c>
      <c r="M333">
        <v>210</v>
      </c>
      <c r="N333">
        <v>179</v>
      </c>
      <c r="O333">
        <v>179</v>
      </c>
      <c r="P333">
        <v>0.45900000000000002</v>
      </c>
      <c r="Q333">
        <v>0.53100000000000003</v>
      </c>
      <c r="W333" t="s">
        <v>688</v>
      </c>
    </row>
    <row r="334" spans="1:23" hidden="1" x14ac:dyDescent="0.25">
      <c r="A334" t="s">
        <v>456</v>
      </c>
      <c r="B334" t="s">
        <v>182</v>
      </c>
      <c r="C334">
        <v>501</v>
      </c>
      <c r="D334">
        <v>-0.51900000000000002</v>
      </c>
      <c r="E334">
        <v>3.0000000000000001E-3</v>
      </c>
      <c r="F334">
        <v>-141</v>
      </c>
      <c r="G334">
        <v>360</v>
      </c>
      <c r="H334">
        <v>-21</v>
      </c>
      <c r="I334">
        <v>339</v>
      </c>
      <c r="J334">
        <v>-0.32400000000000001</v>
      </c>
      <c r="K334">
        <v>0.42799999999999999</v>
      </c>
      <c r="L334">
        <v>-132</v>
      </c>
      <c r="M334">
        <v>131</v>
      </c>
      <c r="N334">
        <v>117</v>
      </c>
      <c r="O334">
        <v>117</v>
      </c>
      <c r="P334">
        <v>-0.61099999999999999</v>
      </c>
      <c r="Q334">
        <v>0.6</v>
      </c>
      <c r="W334" t="s">
        <v>689</v>
      </c>
    </row>
    <row r="335" spans="1:23" hidden="1" x14ac:dyDescent="0.25">
      <c r="A335" t="s">
        <v>457</v>
      </c>
      <c r="B335" t="s">
        <v>182</v>
      </c>
      <c r="C335">
        <v>499</v>
      </c>
      <c r="D335">
        <v>-0.373</v>
      </c>
      <c r="E335">
        <v>-0.373</v>
      </c>
      <c r="F335">
        <v>-235</v>
      </c>
      <c r="G335">
        <v>264</v>
      </c>
      <c r="H335">
        <v>-27</v>
      </c>
      <c r="I335">
        <v>238</v>
      </c>
      <c r="J335">
        <v>-0.623</v>
      </c>
      <c r="K335">
        <v>-8.5000000000000006E-2</v>
      </c>
      <c r="L335">
        <v>-113</v>
      </c>
      <c r="M335">
        <v>81</v>
      </c>
      <c r="N335">
        <v>73</v>
      </c>
      <c r="O335">
        <v>73</v>
      </c>
      <c r="P335">
        <v>-0.82499999999999996</v>
      </c>
      <c r="Q335">
        <v>1.569</v>
      </c>
      <c r="W335" t="s">
        <v>690</v>
      </c>
    </row>
    <row r="336" spans="1:23" hidden="1" x14ac:dyDescent="0.25">
      <c r="A336" t="s">
        <v>458</v>
      </c>
      <c r="B336" t="s">
        <v>182</v>
      </c>
      <c r="C336">
        <v>796</v>
      </c>
      <c r="D336">
        <v>-0.29699999999999999</v>
      </c>
      <c r="E336">
        <v>0.52600000000000002</v>
      </c>
      <c r="F336">
        <v>-518</v>
      </c>
      <c r="G336">
        <v>278</v>
      </c>
      <c r="H336">
        <v>-18</v>
      </c>
      <c r="I336">
        <v>260</v>
      </c>
      <c r="J336">
        <v>-0.63</v>
      </c>
      <c r="K336">
        <v>-0.104</v>
      </c>
      <c r="L336">
        <v>-130</v>
      </c>
      <c r="M336">
        <v>32</v>
      </c>
      <c r="N336">
        <v>28</v>
      </c>
      <c r="O336">
        <v>28</v>
      </c>
      <c r="P336">
        <v>-0.93899999999999995</v>
      </c>
      <c r="Q336">
        <v>-0.76800000000000002</v>
      </c>
      <c r="W336" t="s">
        <v>691</v>
      </c>
    </row>
    <row r="337" spans="1:23" hidden="1" x14ac:dyDescent="0.25">
      <c r="A337" t="s">
        <v>459</v>
      </c>
      <c r="B337" t="s">
        <v>182</v>
      </c>
      <c r="C337">
        <v>522</v>
      </c>
      <c r="D337">
        <v>-0.433</v>
      </c>
      <c r="E337">
        <v>-0.499</v>
      </c>
      <c r="F337">
        <v>-210</v>
      </c>
      <c r="G337">
        <v>311</v>
      </c>
      <c r="H337">
        <v>-21</v>
      </c>
      <c r="I337">
        <v>290</v>
      </c>
      <c r="J337">
        <v>-0.41299999999999998</v>
      </c>
      <c r="K337">
        <v>-0.42199999999999999</v>
      </c>
      <c r="L337">
        <v>-115</v>
      </c>
      <c r="M337">
        <v>153</v>
      </c>
      <c r="N337">
        <v>123</v>
      </c>
      <c r="O337">
        <v>123</v>
      </c>
      <c r="P337">
        <v>-0.627</v>
      </c>
      <c r="Q337">
        <v>-0.59199999999999997</v>
      </c>
      <c r="W337" t="s">
        <v>692</v>
      </c>
    </row>
    <row r="338" spans="1:23" hidden="1" x14ac:dyDescent="0.25">
      <c r="A338" t="s">
        <v>460</v>
      </c>
      <c r="B338" t="s">
        <v>182</v>
      </c>
      <c r="C338">
        <v>1042</v>
      </c>
      <c r="D338">
        <v>0.188</v>
      </c>
      <c r="E338">
        <v>0.308</v>
      </c>
      <c r="F338">
        <v>-530</v>
      </c>
      <c r="G338">
        <v>511</v>
      </c>
      <c r="H338">
        <v>-10</v>
      </c>
      <c r="I338">
        <v>502</v>
      </c>
      <c r="J338">
        <v>-0.14699999999999999</v>
      </c>
      <c r="K338">
        <v>-0.20300000000000001</v>
      </c>
      <c r="L338">
        <v>-117</v>
      </c>
      <c r="M338">
        <v>354</v>
      </c>
      <c r="N338">
        <v>301</v>
      </c>
      <c r="O338">
        <v>301</v>
      </c>
      <c r="P338">
        <v>-0.26700000000000002</v>
      </c>
      <c r="Q338">
        <v>-0.27900000000000003</v>
      </c>
      <c r="W338" t="s">
        <v>693</v>
      </c>
    </row>
    <row r="339" spans="1:23" hidden="1" x14ac:dyDescent="0.25">
      <c r="A339" t="s">
        <v>461</v>
      </c>
      <c r="B339" t="s">
        <v>182</v>
      </c>
      <c r="C339">
        <v>797</v>
      </c>
      <c r="D339">
        <v>2.4E-2</v>
      </c>
      <c r="E339">
        <v>-0.29699999999999999</v>
      </c>
      <c r="F339">
        <v>-139</v>
      </c>
      <c r="G339">
        <v>657</v>
      </c>
      <c r="H339">
        <v>-27</v>
      </c>
      <c r="I339">
        <v>630</v>
      </c>
      <c r="J339">
        <v>0.54100000000000004</v>
      </c>
      <c r="K339">
        <v>-0.104</v>
      </c>
      <c r="L339">
        <v>-114</v>
      </c>
      <c r="M339">
        <v>521</v>
      </c>
      <c r="N339">
        <v>417</v>
      </c>
      <c r="O339">
        <v>417</v>
      </c>
      <c r="P339">
        <v>0.42899999999999999</v>
      </c>
      <c r="Q339">
        <v>-0.107</v>
      </c>
      <c r="W339" t="s">
        <v>694</v>
      </c>
    </row>
    <row r="340" spans="1:23" hidden="1" x14ac:dyDescent="0.25">
      <c r="A340" t="s">
        <v>462</v>
      </c>
      <c r="B340" t="s">
        <v>182</v>
      </c>
      <c r="C340">
        <v>1133</v>
      </c>
      <c r="D340">
        <v>0.70599999999999996</v>
      </c>
      <c r="E340">
        <v>0.23200000000000001</v>
      </c>
      <c r="F340">
        <v>-329</v>
      </c>
      <c r="G340">
        <v>804</v>
      </c>
      <c r="H340">
        <v>-101</v>
      </c>
      <c r="I340">
        <v>703</v>
      </c>
      <c r="J340">
        <v>0.47899999999999998</v>
      </c>
      <c r="K340">
        <v>0.42299999999999999</v>
      </c>
      <c r="L340">
        <v>-110</v>
      </c>
      <c r="M340">
        <v>584</v>
      </c>
      <c r="N340">
        <v>467</v>
      </c>
      <c r="O340">
        <v>467</v>
      </c>
      <c r="P340">
        <v>0.33600000000000002</v>
      </c>
      <c r="Q340">
        <v>0.41899999999999998</v>
      </c>
      <c r="W340" t="s">
        <v>695</v>
      </c>
    </row>
    <row r="341" spans="1:23" hidden="1" x14ac:dyDescent="0.25">
      <c r="A341" t="s">
        <v>463</v>
      </c>
      <c r="B341" t="s">
        <v>182</v>
      </c>
      <c r="C341">
        <v>919</v>
      </c>
      <c r="D341">
        <v>2.286</v>
      </c>
      <c r="E341">
        <v>4.8000000000000001E-2</v>
      </c>
      <c r="F341">
        <v>-397</v>
      </c>
      <c r="G341">
        <v>522</v>
      </c>
      <c r="H341">
        <v>-28</v>
      </c>
      <c r="I341">
        <v>494</v>
      </c>
      <c r="J341">
        <v>2.3559999999999999</v>
      </c>
      <c r="K341">
        <v>-0.16</v>
      </c>
      <c r="L341">
        <v>-96</v>
      </c>
      <c r="M341">
        <v>399</v>
      </c>
      <c r="N341">
        <v>329</v>
      </c>
      <c r="O341">
        <v>329</v>
      </c>
      <c r="P341">
        <v>2.4489999999999998</v>
      </c>
      <c r="Q341">
        <v>-0.19700000000000001</v>
      </c>
      <c r="W341" t="s">
        <v>696</v>
      </c>
    </row>
    <row r="342" spans="1:23" hidden="1" x14ac:dyDescent="0.25">
      <c r="A342" t="s">
        <v>454</v>
      </c>
      <c r="B342" t="s">
        <v>185</v>
      </c>
      <c r="C342">
        <v>341</v>
      </c>
      <c r="D342">
        <v>0.438</v>
      </c>
      <c r="E342">
        <v>5.6000000000000001E-2</v>
      </c>
      <c r="F342">
        <v>-92</v>
      </c>
      <c r="G342">
        <v>249</v>
      </c>
      <c r="H342">
        <v>-16</v>
      </c>
      <c r="I342">
        <v>233</v>
      </c>
      <c r="K342">
        <v>-5.8000000000000003E-2</v>
      </c>
      <c r="L342">
        <v>0</v>
      </c>
      <c r="M342">
        <v>235</v>
      </c>
      <c r="N342">
        <v>191</v>
      </c>
      <c r="O342">
        <v>191</v>
      </c>
      <c r="Q342">
        <v>-0.04</v>
      </c>
      <c r="W342" t="s">
        <v>697</v>
      </c>
    </row>
    <row r="343" spans="1:23" hidden="1" x14ac:dyDescent="0.25">
      <c r="A343" t="s">
        <v>455</v>
      </c>
      <c r="B343" t="s">
        <v>185</v>
      </c>
      <c r="C343">
        <v>323</v>
      </c>
      <c r="D343">
        <v>0.77200000000000002</v>
      </c>
      <c r="E343">
        <v>-0.53</v>
      </c>
      <c r="F343">
        <v>-68</v>
      </c>
      <c r="G343">
        <v>255</v>
      </c>
      <c r="H343">
        <v>-8</v>
      </c>
      <c r="I343">
        <v>247</v>
      </c>
      <c r="J343">
        <v>1.35</v>
      </c>
      <c r="K343">
        <v>-0.64800000000000002</v>
      </c>
      <c r="L343">
        <v>0</v>
      </c>
      <c r="M343">
        <v>248</v>
      </c>
      <c r="N343">
        <v>199</v>
      </c>
      <c r="O343">
        <v>199</v>
      </c>
      <c r="P343">
        <v>1.2609999999999999</v>
      </c>
      <c r="Q343">
        <v>-0.64800000000000002</v>
      </c>
      <c r="W343" t="s">
        <v>698</v>
      </c>
    </row>
    <row r="344" spans="1:23" hidden="1" x14ac:dyDescent="0.25">
      <c r="A344" t="s">
        <v>456</v>
      </c>
      <c r="B344" t="s">
        <v>185</v>
      </c>
      <c r="C344">
        <v>688</v>
      </c>
      <c r="D344">
        <v>1.1379999999999999</v>
      </c>
      <c r="E344">
        <v>1.528</v>
      </c>
      <c r="F344">
        <v>20</v>
      </c>
      <c r="G344">
        <v>708</v>
      </c>
      <c r="H344">
        <v>-7</v>
      </c>
      <c r="I344">
        <v>701</v>
      </c>
      <c r="J344">
        <v>7.6849999999999996</v>
      </c>
      <c r="K344">
        <v>64.77</v>
      </c>
      <c r="L344">
        <v>0</v>
      </c>
      <c r="M344">
        <v>703</v>
      </c>
      <c r="N344">
        <v>566</v>
      </c>
      <c r="O344">
        <v>566</v>
      </c>
      <c r="P344">
        <v>8.6850000000000005</v>
      </c>
      <c r="Q344">
        <v>53.179000000000002</v>
      </c>
      <c r="W344" t="s">
        <v>699</v>
      </c>
    </row>
    <row r="345" spans="1:23" hidden="1" x14ac:dyDescent="0.25">
      <c r="A345" t="s">
        <v>457</v>
      </c>
      <c r="B345" t="s">
        <v>185</v>
      </c>
      <c r="C345">
        <v>272</v>
      </c>
      <c r="D345">
        <v>-0.39</v>
      </c>
      <c r="E345">
        <v>0.14699999999999999</v>
      </c>
      <c r="F345">
        <v>-254</v>
      </c>
      <c r="G345">
        <v>18</v>
      </c>
      <c r="H345">
        <v>-8</v>
      </c>
      <c r="I345">
        <v>11</v>
      </c>
      <c r="J345">
        <v>-0.97</v>
      </c>
      <c r="L345">
        <v>0</v>
      </c>
      <c r="M345">
        <v>12</v>
      </c>
      <c r="N345">
        <v>10</v>
      </c>
      <c r="O345">
        <v>10</v>
      </c>
      <c r="P345">
        <v>-0.96099999999999997</v>
      </c>
      <c r="W345" t="s">
        <v>700</v>
      </c>
    </row>
    <row r="346" spans="1:23" hidden="1" x14ac:dyDescent="0.25">
      <c r="A346" t="s">
        <v>458</v>
      </c>
      <c r="B346" t="s">
        <v>185</v>
      </c>
      <c r="C346">
        <v>237</v>
      </c>
      <c r="D346">
        <v>-0.24299999999999999</v>
      </c>
      <c r="E346">
        <v>0.30099999999999999</v>
      </c>
      <c r="F346">
        <v>-361</v>
      </c>
      <c r="G346">
        <v>-124</v>
      </c>
      <c r="H346">
        <v>-9</v>
      </c>
      <c r="I346">
        <v>-132</v>
      </c>
      <c r="L346">
        <v>0</v>
      </c>
      <c r="M346">
        <v>-130</v>
      </c>
      <c r="N346">
        <v>-103</v>
      </c>
      <c r="O346">
        <v>-103</v>
      </c>
      <c r="W346" t="s">
        <v>701</v>
      </c>
    </row>
    <row r="347" spans="1:23" hidden="1" x14ac:dyDescent="0.25">
      <c r="A347" t="s">
        <v>459</v>
      </c>
      <c r="B347" t="s">
        <v>185</v>
      </c>
      <c r="C347">
        <v>182</v>
      </c>
      <c r="D347">
        <v>-0.53100000000000003</v>
      </c>
      <c r="E347">
        <v>-0.433</v>
      </c>
      <c r="F347">
        <v>-73</v>
      </c>
      <c r="G347">
        <v>110</v>
      </c>
      <c r="H347">
        <v>-5</v>
      </c>
      <c r="I347">
        <v>105</v>
      </c>
      <c r="J347">
        <v>-0.44900000000000001</v>
      </c>
      <c r="K347">
        <v>0.30199999999999999</v>
      </c>
      <c r="L347">
        <v>-4</v>
      </c>
      <c r="M347">
        <v>102</v>
      </c>
      <c r="N347">
        <v>88</v>
      </c>
      <c r="O347">
        <v>88</v>
      </c>
      <c r="P347">
        <v>-0.40300000000000002</v>
      </c>
      <c r="Q347">
        <v>0.50800000000000001</v>
      </c>
      <c r="W347" t="s">
        <v>702</v>
      </c>
    </row>
    <row r="348" spans="1:23" hidden="1" x14ac:dyDescent="0.25">
      <c r="A348" t="s">
        <v>460</v>
      </c>
      <c r="B348" t="s">
        <v>185</v>
      </c>
      <c r="C348">
        <v>322</v>
      </c>
      <c r="D348">
        <v>-9.7000000000000003E-2</v>
      </c>
      <c r="E348">
        <v>-0.27900000000000003</v>
      </c>
      <c r="F348">
        <v>-236</v>
      </c>
      <c r="G348">
        <v>86</v>
      </c>
      <c r="H348">
        <v>-5</v>
      </c>
      <c r="I348">
        <v>81</v>
      </c>
      <c r="J348">
        <v>-0.436</v>
      </c>
      <c r="K348">
        <v>-0.77100000000000002</v>
      </c>
      <c r="L348">
        <v>-13</v>
      </c>
      <c r="M348">
        <v>70</v>
      </c>
      <c r="N348">
        <v>58</v>
      </c>
      <c r="O348">
        <v>58</v>
      </c>
      <c r="P348">
        <v>-0.45900000000000002</v>
      </c>
      <c r="Q348">
        <v>-0.78200000000000003</v>
      </c>
      <c r="W348" t="s">
        <v>703</v>
      </c>
    </row>
    <row r="349" spans="1:23" hidden="1" x14ac:dyDescent="0.25">
      <c r="A349" t="s">
        <v>461</v>
      </c>
      <c r="B349" t="s">
        <v>185</v>
      </c>
      <c r="C349">
        <v>446</v>
      </c>
      <c r="D349">
        <v>-0.127</v>
      </c>
      <c r="E349">
        <v>0.42399999999999999</v>
      </c>
      <c r="F349">
        <v>-85</v>
      </c>
      <c r="G349">
        <v>361</v>
      </c>
      <c r="H349">
        <v>-8</v>
      </c>
      <c r="I349">
        <v>353</v>
      </c>
      <c r="J349">
        <v>-0.124</v>
      </c>
      <c r="K349">
        <v>0.63400000000000001</v>
      </c>
      <c r="L349">
        <v>-20</v>
      </c>
      <c r="M349">
        <v>335</v>
      </c>
      <c r="N349">
        <v>268</v>
      </c>
      <c r="O349">
        <v>268</v>
      </c>
      <c r="P349">
        <v>-0.159</v>
      </c>
      <c r="Q349">
        <v>0.65900000000000003</v>
      </c>
      <c r="W349" t="s">
        <v>704</v>
      </c>
    </row>
    <row r="350" spans="1:23" hidden="1" x14ac:dyDescent="0.25">
      <c r="A350" t="s">
        <v>462</v>
      </c>
      <c r="B350" t="s">
        <v>185</v>
      </c>
      <c r="C350">
        <v>313</v>
      </c>
      <c r="D350">
        <v>0.38600000000000001</v>
      </c>
      <c r="E350">
        <v>-0.19500000000000001</v>
      </c>
      <c r="F350">
        <v>-92</v>
      </c>
      <c r="G350">
        <v>221</v>
      </c>
      <c r="H350">
        <v>-5</v>
      </c>
      <c r="I350">
        <v>216</v>
      </c>
      <c r="J350">
        <v>0.26400000000000001</v>
      </c>
      <c r="K350">
        <v>0.13300000000000001</v>
      </c>
      <c r="L350">
        <v>-18</v>
      </c>
      <c r="M350">
        <v>199</v>
      </c>
      <c r="N350">
        <v>162</v>
      </c>
      <c r="O350">
        <v>162</v>
      </c>
      <c r="P350">
        <v>0.217</v>
      </c>
      <c r="Q350">
        <v>9.4E-2</v>
      </c>
      <c r="W350" t="s">
        <v>507</v>
      </c>
    </row>
    <row r="351" spans="1:23" hidden="1" x14ac:dyDescent="0.25">
      <c r="A351" t="s">
        <v>463</v>
      </c>
      <c r="B351" t="s">
        <v>185</v>
      </c>
      <c r="C351">
        <v>389</v>
      </c>
      <c r="D351">
        <v>0.68600000000000005</v>
      </c>
      <c r="E351">
        <v>9.1999999999999998E-2</v>
      </c>
      <c r="F351">
        <v>-194</v>
      </c>
      <c r="G351">
        <v>195</v>
      </c>
      <c r="H351">
        <v>-4</v>
      </c>
      <c r="I351">
        <v>191</v>
      </c>
      <c r="J351">
        <v>-3.0000000000000001E-3</v>
      </c>
      <c r="K351">
        <v>0.33300000000000002</v>
      </c>
      <c r="L351">
        <v>-14</v>
      </c>
      <c r="M351">
        <v>178</v>
      </c>
      <c r="N351">
        <v>148</v>
      </c>
      <c r="O351">
        <v>148</v>
      </c>
      <c r="P351">
        <v>-1.2999999999999999E-2</v>
      </c>
      <c r="Q351">
        <v>0.36899999999999999</v>
      </c>
      <c r="W351" t="s">
        <v>705</v>
      </c>
    </row>
    <row r="352" spans="1:23" hidden="1" x14ac:dyDescent="0.25">
      <c r="A352" t="s">
        <v>454</v>
      </c>
      <c r="B352" t="s">
        <v>188</v>
      </c>
      <c r="C352">
        <v>1932</v>
      </c>
      <c r="D352">
        <v>-1E-3</v>
      </c>
      <c r="E352">
        <v>9.9000000000000005E-2</v>
      </c>
      <c r="F352">
        <v>-481</v>
      </c>
      <c r="G352">
        <v>1452</v>
      </c>
      <c r="H352">
        <v>-190</v>
      </c>
      <c r="I352">
        <v>1262</v>
      </c>
      <c r="J352">
        <v>2.3109999999999999</v>
      </c>
      <c r="K352">
        <v>8.5000000000000006E-2</v>
      </c>
      <c r="L352">
        <v>-276</v>
      </c>
      <c r="M352">
        <v>991</v>
      </c>
      <c r="N352">
        <v>820</v>
      </c>
      <c r="O352">
        <v>820</v>
      </c>
      <c r="Q352">
        <v>0.28299999999999997</v>
      </c>
      <c r="W352" t="s">
        <v>706</v>
      </c>
    </row>
    <row r="353" spans="1:23" hidden="1" x14ac:dyDescent="0.25">
      <c r="A353" t="s">
        <v>455</v>
      </c>
      <c r="B353" t="s">
        <v>188</v>
      </c>
      <c r="C353">
        <v>1759</v>
      </c>
      <c r="D353">
        <v>0.28699999999999998</v>
      </c>
      <c r="E353">
        <v>9.7000000000000003E-2</v>
      </c>
      <c r="F353">
        <v>-521</v>
      </c>
      <c r="G353">
        <v>1239</v>
      </c>
      <c r="H353">
        <v>-76</v>
      </c>
      <c r="I353">
        <v>1163</v>
      </c>
      <c r="J353">
        <v>2.0259999999999998</v>
      </c>
      <c r="K353">
        <v>0.22800000000000001</v>
      </c>
      <c r="L353">
        <v>-366</v>
      </c>
      <c r="M353">
        <v>792</v>
      </c>
      <c r="N353">
        <v>639</v>
      </c>
      <c r="O353">
        <v>639</v>
      </c>
      <c r="P353">
        <v>14.097</v>
      </c>
      <c r="Q353">
        <v>0.49</v>
      </c>
      <c r="W353" t="s">
        <v>707</v>
      </c>
    </row>
    <row r="354" spans="1:23" hidden="1" x14ac:dyDescent="0.25">
      <c r="A354" t="s">
        <v>456</v>
      </c>
      <c r="B354" t="s">
        <v>188</v>
      </c>
      <c r="C354">
        <v>1604</v>
      </c>
      <c r="D354">
        <v>-8.6999999999999994E-2</v>
      </c>
      <c r="E354">
        <v>0.24199999999999999</v>
      </c>
      <c r="F354">
        <v>-571</v>
      </c>
      <c r="G354">
        <v>1033</v>
      </c>
      <c r="H354">
        <v>-86</v>
      </c>
      <c r="I354">
        <v>947</v>
      </c>
      <c r="J354">
        <v>0.22900000000000001</v>
      </c>
      <c r="K354">
        <v>0.64600000000000002</v>
      </c>
      <c r="L354">
        <v>-412</v>
      </c>
      <c r="M354">
        <v>536</v>
      </c>
      <c r="N354">
        <v>429</v>
      </c>
      <c r="O354">
        <v>429</v>
      </c>
      <c r="P354">
        <v>-5.8000000000000003E-2</v>
      </c>
      <c r="Q354">
        <v>2.1619999999999999</v>
      </c>
      <c r="W354" t="s">
        <v>708</v>
      </c>
    </row>
    <row r="355" spans="1:23" hidden="1" x14ac:dyDescent="0.25">
      <c r="A355" t="s">
        <v>457</v>
      </c>
      <c r="B355" t="s">
        <v>188</v>
      </c>
      <c r="C355">
        <v>1291</v>
      </c>
      <c r="D355">
        <v>-0.27100000000000002</v>
      </c>
      <c r="E355">
        <v>-0.33300000000000002</v>
      </c>
      <c r="F355">
        <v>-633</v>
      </c>
      <c r="G355">
        <v>658</v>
      </c>
      <c r="H355">
        <v>-82</v>
      </c>
      <c r="I355">
        <v>575</v>
      </c>
      <c r="J355">
        <v>-0.47199999999999998</v>
      </c>
      <c r="K355">
        <v>0.51</v>
      </c>
      <c r="L355">
        <v>-390</v>
      </c>
      <c r="M355">
        <v>172</v>
      </c>
      <c r="N355">
        <v>136</v>
      </c>
      <c r="O355">
        <v>136</v>
      </c>
      <c r="P355">
        <v>-0.82199999999999995</v>
      </c>
      <c r="W355" t="s">
        <v>709</v>
      </c>
    </row>
    <row r="356" spans="1:23" hidden="1" x14ac:dyDescent="0.25">
      <c r="A356" t="s">
        <v>458</v>
      </c>
      <c r="B356" t="s">
        <v>188</v>
      </c>
      <c r="C356">
        <v>1934</v>
      </c>
      <c r="D356">
        <v>-6.8000000000000005E-2</v>
      </c>
      <c r="E356">
        <v>0.41499999999999998</v>
      </c>
      <c r="F356">
        <v>-1462</v>
      </c>
      <c r="G356">
        <v>472</v>
      </c>
      <c r="H356">
        <v>-91</v>
      </c>
      <c r="I356">
        <v>381</v>
      </c>
      <c r="J356">
        <v>-0.68500000000000005</v>
      </c>
      <c r="K356">
        <v>-8.0000000000000002E-3</v>
      </c>
      <c r="L356">
        <v>-367</v>
      </c>
      <c r="M356">
        <v>-33</v>
      </c>
      <c r="N356">
        <v>-38</v>
      </c>
      <c r="O356">
        <v>-38</v>
      </c>
      <c r="W356" t="s">
        <v>710</v>
      </c>
    </row>
    <row r="357" spans="1:23" hidden="1" x14ac:dyDescent="0.25">
      <c r="A357" t="s">
        <v>459</v>
      </c>
      <c r="B357" t="s">
        <v>188</v>
      </c>
      <c r="C357">
        <v>1367</v>
      </c>
      <c r="D357">
        <v>-0.16</v>
      </c>
      <c r="E357">
        <v>-0.222</v>
      </c>
      <c r="F357">
        <v>-884</v>
      </c>
      <c r="G357">
        <v>482</v>
      </c>
      <c r="H357">
        <v>-98</v>
      </c>
      <c r="I357">
        <v>384</v>
      </c>
      <c r="J357">
        <v>-0.54100000000000004</v>
      </c>
      <c r="K357">
        <v>-0.501</v>
      </c>
      <c r="L357">
        <v>-218</v>
      </c>
      <c r="M357">
        <v>52</v>
      </c>
      <c r="N357">
        <v>42</v>
      </c>
      <c r="O357">
        <v>42</v>
      </c>
      <c r="P357">
        <v>-0.92900000000000005</v>
      </c>
      <c r="Q357">
        <v>-0.90700000000000003</v>
      </c>
      <c r="W357" t="s">
        <v>629</v>
      </c>
    </row>
    <row r="358" spans="1:23" hidden="1" x14ac:dyDescent="0.25">
      <c r="A358" t="s">
        <v>460</v>
      </c>
      <c r="B358" t="s">
        <v>188</v>
      </c>
      <c r="C358">
        <v>1757</v>
      </c>
      <c r="D358">
        <v>0.55600000000000005</v>
      </c>
      <c r="E358">
        <v>-8.0000000000000002E-3</v>
      </c>
      <c r="F358">
        <v>-872</v>
      </c>
      <c r="G358">
        <v>885</v>
      </c>
      <c r="H358">
        <v>-115</v>
      </c>
      <c r="I358">
        <v>770</v>
      </c>
      <c r="J358">
        <v>0.21199999999999999</v>
      </c>
      <c r="K358">
        <v>-0.29299999999999998</v>
      </c>
      <c r="L358">
        <v>-210</v>
      </c>
      <c r="M358">
        <v>562</v>
      </c>
      <c r="N358">
        <v>456</v>
      </c>
      <c r="O358">
        <v>456</v>
      </c>
      <c r="P358">
        <v>1.2999999999999999E-2</v>
      </c>
      <c r="Q358">
        <v>-0.40100000000000002</v>
      </c>
      <c r="W358" t="s">
        <v>711</v>
      </c>
    </row>
    <row r="359" spans="1:23" hidden="1" x14ac:dyDescent="0.25">
      <c r="A359" t="s">
        <v>461</v>
      </c>
      <c r="B359" t="s">
        <v>188</v>
      </c>
      <c r="C359">
        <v>1771</v>
      </c>
      <c r="D359">
        <v>0.628</v>
      </c>
      <c r="E359">
        <v>-0.14699999999999999</v>
      </c>
      <c r="F359">
        <v>-608</v>
      </c>
      <c r="G359">
        <v>1164</v>
      </c>
      <c r="H359">
        <v>-75</v>
      </c>
      <c r="I359">
        <v>1089</v>
      </c>
      <c r="J359">
        <v>0.48799999999999999</v>
      </c>
      <c r="K359">
        <v>-0.1</v>
      </c>
      <c r="L359">
        <v>-164</v>
      </c>
      <c r="M359">
        <v>955</v>
      </c>
      <c r="N359">
        <v>761</v>
      </c>
      <c r="O359">
        <v>761</v>
      </c>
      <c r="P359">
        <v>0.52200000000000002</v>
      </c>
      <c r="Q359">
        <v>-9.1999999999999998E-2</v>
      </c>
      <c r="W359" t="s">
        <v>712</v>
      </c>
    </row>
    <row r="360" spans="1:23" hidden="1" x14ac:dyDescent="0.25">
      <c r="A360" t="s">
        <v>462</v>
      </c>
      <c r="B360" t="s">
        <v>188</v>
      </c>
      <c r="C360">
        <v>2076</v>
      </c>
      <c r="D360">
        <v>1.8120000000000001</v>
      </c>
      <c r="E360">
        <v>0.27700000000000002</v>
      </c>
      <c r="F360">
        <v>-771</v>
      </c>
      <c r="G360">
        <v>1305</v>
      </c>
      <c r="H360">
        <v>-96</v>
      </c>
      <c r="I360">
        <v>1210</v>
      </c>
      <c r="J360">
        <v>1.988</v>
      </c>
      <c r="K360">
        <v>0.44500000000000001</v>
      </c>
      <c r="L360">
        <v>-139</v>
      </c>
      <c r="M360">
        <v>1043</v>
      </c>
      <c r="N360">
        <v>838</v>
      </c>
      <c r="O360">
        <v>838</v>
      </c>
      <c r="P360">
        <v>2.2730000000000001</v>
      </c>
      <c r="Q360">
        <v>0.40600000000000003</v>
      </c>
      <c r="W360" t="s">
        <v>713</v>
      </c>
    </row>
    <row r="361" spans="1:23" hidden="1" x14ac:dyDescent="0.25">
      <c r="A361" t="s">
        <v>463</v>
      </c>
      <c r="B361" t="s">
        <v>188</v>
      </c>
      <c r="C361">
        <v>1626</v>
      </c>
      <c r="D361">
        <v>2.13</v>
      </c>
      <c r="E361">
        <v>0.44</v>
      </c>
      <c r="F361">
        <v>-719</v>
      </c>
      <c r="G361">
        <v>908</v>
      </c>
      <c r="H361">
        <v>-70</v>
      </c>
      <c r="I361">
        <v>837</v>
      </c>
      <c r="J361">
        <v>1.1519999999999999</v>
      </c>
      <c r="K361">
        <v>0.318</v>
      </c>
      <c r="L361">
        <v>-93</v>
      </c>
      <c r="M361">
        <v>745</v>
      </c>
      <c r="N361">
        <v>596</v>
      </c>
      <c r="O361">
        <v>596</v>
      </c>
      <c r="P361">
        <v>1.401</v>
      </c>
      <c r="Q361">
        <v>0.32400000000000001</v>
      </c>
      <c r="W361" t="s">
        <v>714</v>
      </c>
    </row>
    <row r="362" spans="1:23" hidden="1" x14ac:dyDescent="0.25">
      <c r="A362" t="s">
        <v>454</v>
      </c>
      <c r="B362" t="s">
        <v>191</v>
      </c>
      <c r="C362">
        <v>177</v>
      </c>
      <c r="D362">
        <v>-0.96799999999999997</v>
      </c>
      <c r="E362">
        <v>-0.90400000000000003</v>
      </c>
      <c r="F362">
        <v>-118</v>
      </c>
      <c r="G362">
        <v>58</v>
      </c>
      <c r="H362">
        <v>-71</v>
      </c>
      <c r="I362">
        <v>-12</v>
      </c>
      <c r="L362">
        <v>-29</v>
      </c>
      <c r="M362">
        <v>65</v>
      </c>
      <c r="N362">
        <v>109</v>
      </c>
      <c r="O362">
        <v>41</v>
      </c>
      <c r="Q362">
        <v>-0.24299999999999999</v>
      </c>
      <c r="W362" t="s">
        <v>715</v>
      </c>
    </row>
    <row r="363" spans="1:23" hidden="1" x14ac:dyDescent="0.25">
      <c r="A363" t="s">
        <v>455</v>
      </c>
      <c r="B363" t="s">
        <v>191</v>
      </c>
      <c r="C363">
        <v>1849</v>
      </c>
      <c r="D363">
        <v>-0.157</v>
      </c>
      <c r="E363">
        <v>0.10299999999999999</v>
      </c>
      <c r="F363">
        <v>-1363</v>
      </c>
      <c r="G363">
        <v>485</v>
      </c>
      <c r="H363">
        <v>-197</v>
      </c>
      <c r="I363">
        <v>288</v>
      </c>
      <c r="J363">
        <v>2.4409999999999998</v>
      </c>
      <c r="K363">
        <v>1.357</v>
      </c>
      <c r="L363">
        <v>-30</v>
      </c>
      <c r="M363">
        <v>320</v>
      </c>
      <c r="N363">
        <v>206</v>
      </c>
      <c r="O363">
        <v>54</v>
      </c>
      <c r="P363">
        <v>0.27700000000000002</v>
      </c>
      <c r="Q363">
        <v>-0.29699999999999999</v>
      </c>
      <c r="W363" t="s">
        <v>716</v>
      </c>
    </row>
    <row r="364" spans="1:23" hidden="1" x14ac:dyDescent="0.25">
      <c r="A364" t="s">
        <v>456</v>
      </c>
      <c r="B364" t="s">
        <v>191</v>
      </c>
      <c r="C364">
        <v>1676</v>
      </c>
      <c r="D364">
        <v>-0.38100000000000001</v>
      </c>
      <c r="E364">
        <v>7.8490000000000002</v>
      </c>
      <c r="F364">
        <v>-1287</v>
      </c>
      <c r="G364">
        <v>389</v>
      </c>
      <c r="H364">
        <v>-267</v>
      </c>
      <c r="I364">
        <v>122</v>
      </c>
      <c r="J364">
        <v>-0.499</v>
      </c>
      <c r="K364">
        <v>14.96</v>
      </c>
      <c r="L364">
        <v>-29</v>
      </c>
      <c r="M364">
        <v>161</v>
      </c>
      <c r="N364">
        <v>133</v>
      </c>
      <c r="O364">
        <v>76</v>
      </c>
      <c r="P364">
        <v>-0.36099999999999999</v>
      </c>
      <c r="Q364">
        <v>15.523</v>
      </c>
      <c r="W364" t="s">
        <v>717</v>
      </c>
    </row>
    <row r="365" spans="1:23" hidden="1" x14ac:dyDescent="0.25">
      <c r="A365" t="s">
        <v>457</v>
      </c>
      <c r="B365" t="s">
        <v>191</v>
      </c>
      <c r="C365">
        <v>189</v>
      </c>
      <c r="D365">
        <v>-0.66300000000000003</v>
      </c>
      <c r="E365">
        <v>-0.96599999999999997</v>
      </c>
      <c r="F365">
        <v>-145</v>
      </c>
      <c r="G365">
        <v>44</v>
      </c>
      <c r="H365">
        <v>-37</v>
      </c>
      <c r="I365">
        <v>8</v>
      </c>
      <c r="J365">
        <v>-0.81399999999999995</v>
      </c>
      <c r="K365">
        <v>-0.96699999999999997</v>
      </c>
      <c r="L365">
        <v>-31</v>
      </c>
      <c r="M365">
        <v>36</v>
      </c>
      <c r="N365">
        <v>12</v>
      </c>
      <c r="O365">
        <v>5</v>
      </c>
      <c r="P365">
        <v>2.5510000000000002</v>
      </c>
      <c r="W365" t="s">
        <v>718</v>
      </c>
    </row>
    <row r="366" spans="1:23" hidden="1" x14ac:dyDescent="0.25">
      <c r="A366" t="s">
        <v>458</v>
      </c>
      <c r="B366" t="s">
        <v>191</v>
      </c>
      <c r="C366">
        <v>5501</v>
      </c>
      <c r="D366">
        <v>3.9079999999999999</v>
      </c>
      <c r="E366">
        <v>1.5069999999999999</v>
      </c>
      <c r="F366">
        <v>-4664</v>
      </c>
      <c r="G366">
        <v>837</v>
      </c>
      <c r="H366">
        <v>-605</v>
      </c>
      <c r="I366">
        <v>233</v>
      </c>
      <c r="J366">
        <v>5.7290000000000001</v>
      </c>
      <c r="K366">
        <v>1.778</v>
      </c>
      <c r="L366">
        <v>-62</v>
      </c>
      <c r="M366">
        <v>-2</v>
      </c>
      <c r="N366">
        <v>-103</v>
      </c>
      <c r="O366">
        <v>-186</v>
      </c>
      <c r="W366" t="s">
        <v>697</v>
      </c>
    </row>
    <row r="367" spans="1:23" hidden="1" x14ac:dyDescent="0.25">
      <c r="A367" t="s">
        <v>459</v>
      </c>
      <c r="B367" t="s">
        <v>191</v>
      </c>
      <c r="C367">
        <v>2194</v>
      </c>
      <c r="D367">
        <v>25.045999999999999</v>
      </c>
      <c r="E367">
        <v>-0.19</v>
      </c>
      <c r="F367">
        <v>-1893</v>
      </c>
      <c r="G367">
        <v>301</v>
      </c>
      <c r="H367">
        <v>-218</v>
      </c>
      <c r="I367">
        <v>84</v>
      </c>
      <c r="J367">
        <v>11.547000000000001</v>
      </c>
      <c r="K367">
        <v>-0.65700000000000003</v>
      </c>
      <c r="L367">
        <v>-43</v>
      </c>
      <c r="M367">
        <v>79</v>
      </c>
      <c r="N367">
        <v>109</v>
      </c>
      <c r="O367">
        <v>42</v>
      </c>
      <c r="P367">
        <v>3.57</v>
      </c>
      <c r="Q367">
        <v>-0.64800000000000002</v>
      </c>
      <c r="W367" t="s">
        <v>719</v>
      </c>
    </row>
    <row r="368" spans="1:23" hidden="1" x14ac:dyDescent="0.25">
      <c r="A368" t="s">
        <v>460</v>
      </c>
      <c r="B368" t="s">
        <v>191</v>
      </c>
      <c r="C368">
        <v>2709</v>
      </c>
      <c r="D368">
        <v>9.4039999999999999</v>
      </c>
      <c r="E368">
        <v>3.8159999999999998</v>
      </c>
      <c r="F368">
        <v>-2179</v>
      </c>
      <c r="G368">
        <v>531</v>
      </c>
      <c r="H368">
        <v>-286</v>
      </c>
      <c r="I368">
        <v>244</v>
      </c>
      <c r="K368">
        <v>4.93</v>
      </c>
      <c r="L368">
        <v>-59</v>
      </c>
      <c r="M368">
        <v>183</v>
      </c>
      <c r="N368">
        <v>170</v>
      </c>
      <c r="O368">
        <v>120</v>
      </c>
      <c r="P368">
        <v>-0.37</v>
      </c>
      <c r="Q368">
        <v>90.858000000000004</v>
      </c>
      <c r="W368" t="s">
        <v>720</v>
      </c>
    </row>
    <row r="369" spans="1:23" hidden="1" x14ac:dyDescent="0.25">
      <c r="A369" t="s">
        <v>461</v>
      </c>
      <c r="B369" t="s">
        <v>191</v>
      </c>
      <c r="C369">
        <v>563</v>
      </c>
      <c r="D369">
        <v>0.64200000000000002</v>
      </c>
      <c r="E369">
        <v>-0.498</v>
      </c>
      <c r="F369">
        <v>-441</v>
      </c>
      <c r="G369">
        <v>121</v>
      </c>
      <c r="H369">
        <v>-80</v>
      </c>
      <c r="I369">
        <v>41</v>
      </c>
      <c r="J369">
        <v>-0.20100000000000001</v>
      </c>
      <c r="K369">
        <v>0.192</v>
      </c>
      <c r="L369">
        <v>-44</v>
      </c>
      <c r="M369">
        <v>29</v>
      </c>
      <c r="N369">
        <v>4</v>
      </c>
      <c r="O369">
        <v>1</v>
      </c>
      <c r="P369">
        <v>-0.75900000000000001</v>
      </c>
      <c r="Q369">
        <v>-0.99399999999999999</v>
      </c>
      <c r="W369" t="s">
        <v>721</v>
      </c>
    </row>
    <row r="370" spans="1:23" hidden="1" x14ac:dyDescent="0.25">
      <c r="A370" t="s">
        <v>462</v>
      </c>
      <c r="B370" t="s">
        <v>191</v>
      </c>
      <c r="C370">
        <v>1121</v>
      </c>
      <c r="D370">
        <v>-0.33300000000000002</v>
      </c>
      <c r="E370">
        <v>12.308</v>
      </c>
      <c r="F370">
        <v>-932</v>
      </c>
      <c r="G370">
        <v>189</v>
      </c>
      <c r="H370">
        <v>-154</v>
      </c>
      <c r="I370">
        <v>35</v>
      </c>
      <c r="J370">
        <v>-0.65900000000000003</v>
      </c>
      <c r="K370">
        <v>4.18</v>
      </c>
      <c r="L370">
        <v>-26</v>
      </c>
      <c r="M370">
        <v>273</v>
      </c>
      <c r="N370">
        <v>222</v>
      </c>
      <c r="O370">
        <v>215</v>
      </c>
      <c r="P370">
        <v>-7.0000000000000001E-3</v>
      </c>
      <c r="Q370">
        <v>22.343</v>
      </c>
      <c r="W370" t="s">
        <v>722</v>
      </c>
    </row>
    <row r="371" spans="1:23" hidden="1" x14ac:dyDescent="0.25">
      <c r="A371" t="s">
        <v>463</v>
      </c>
      <c r="B371" t="s">
        <v>191</v>
      </c>
      <c r="C371">
        <v>84</v>
      </c>
      <c r="D371">
        <v>5.181</v>
      </c>
      <c r="E371">
        <v>-0.67700000000000005</v>
      </c>
      <c r="F371">
        <v>-41</v>
      </c>
      <c r="G371">
        <v>44</v>
      </c>
      <c r="H371">
        <v>-37</v>
      </c>
      <c r="I371">
        <v>7</v>
      </c>
      <c r="L371">
        <v>-28</v>
      </c>
      <c r="M371">
        <v>7</v>
      </c>
      <c r="N371">
        <v>3</v>
      </c>
      <c r="O371">
        <v>9</v>
      </c>
      <c r="P371">
        <v>4.7E-2</v>
      </c>
      <c r="Q371">
        <v>-0.95199999999999996</v>
      </c>
      <c r="W371" t="s">
        <v>723</v>
      </c>
    </row>
    <row r="372" spans="1:23" hidden="1" x14ac:dyDescent="0.25">
      <c r="A372" t="s">
        <v>454</v>
      </c>
      <c r="B372" t="s">
        <v>194</v>
      </c>
      <c r="C372">
        <v>331</v>
      </c>
      <c r="D372">
        <v>0.89100000000000001</v>
      </c>
      <c r="E372">
        <v>1.254</v>
      </c>
      <c r="F372">
        <v>-278</v>
      </c>
      <c r="G372">
        <v>52</v>
      </c>
      <c r="H372">
        <v>-42</v>
      </c>
      <c r="I372">
        <v>10</v>
      </c>
      <c r="K372">
        <v>0.39200000000000002</v>
      </c>
      <c r="L372">
        <v>-19</v>
      </c>
      <c r="M372">
        <v>2</v>
      </c>
      <c r="N372">
        <v>1</v>
      </c>
      <c r="O372">
        <v>1</v>
      </c>
      <c r="Q372">
        <v>11.077</v>
      </c>
      <c r="W372" t="s">
        <v>724</v>
      </c>
    </row>
    <row r="373" spans="1:23" hidden="1" x14ac:dyDescent="0.25">
      <c r="A373" t="s">
        <v>455</v>
      </c>
      <c r="B373" t="s">
        <v>194</v>
      </c>
      <c r="C373">
        <v>147</v>
      </c>
      <c r="D373">
        <v>-0.80600000000000005</v>
      </c>
      <c r="E373">
        <v>-0.63500000000000001</v>
      </c>
      <c r="F373">
        <v>-106</v>
      </c>
      <c r="G373">
        <v>41</v>
      </c>
      <c r="H373">
        <v>-33</v>
      </c>
      <c r="I373">
        <v>7</v>
      </c>
      <c r="J373">
        <v>-0.90300000000000002</v>
      </c>
      <c r="K373">
        <v>-0.64900000000000002</v>
      </c>
      <c r="L373">
        <v>-22</v>
      </c>
      <c r="M373">
        <v>1</v>
      </c>
      <c r="N373">
        <v>1</v>
      </c>
      <c r="O373">
        <v>0</v>
      </c>
      <c r="P373">
        <v>-0.997</v>
      </c>
      <c r="Q373">
        <v>-0.99199999999999999</v>
      </c>
      <c r="W373" t="s">
        <v>725</v>
      </c>
    </row>
    <row r="374" spans="1:23" hidden="1" x14ac:dyDescent="0.25">
      <c r="A374" t="s">
        <v>456</v>
      </c>
      <c r="B374" t="s">
        <v>194</v>
      </c>
      <c r="C374">
        <v>402</v>
      </c>
      <c r="D374">
        <v>-0.35</v>
      </c>
      <c r="E374">
        <v>6.5469999999999997</v>
      </c>
      <c r="F374">
        <v>-344</v>
      </c>
      <c r="G374">
        <v>58</v>
      </c>
      <c r="H374">
        <v>-37</v>
      </c>
      <c r="I374">
        <v>21</v>
      </c>
      <c r="J374">
        <v>-0.80200000000000005</v>
      </c>
      <c r="L374">
        <v>-36</v>
      </c>
      <c r="M374">
        <v>12</v>
      </c>
      <c r="N374">
        <v>10</v>
      </c>
      <c r="O374">
        <v>10</v>
      </c>
      <c r="P374">
        <v>-0.88</v>
      </c>
      <c r="W374" t="s">
        <v>726</v>
      </c>
    </row>
    <row r="375" spans="1:23" hidden="1" x14ac:dyDescent="0.25">
      <c r="A375" t="s">
        <v>457</v>
      </c>
      <c r="B375" t="s">
        <v>194</v>
      </c>
      <c r="C375">
        <v>53</v>
      </c>
      <c r="D375">
        <v>-0.97299999999999998</v>
      </c>
      <c r="E375">
        <v>-0.69499999999999995</v>
      </c>
      <c r="F375">
        <v>-28</v>
      </c>
      <c r="G375">
        <v>26</v>
      </c>
      <c r="H375">
        <v>-39</v>
      </c>
      <c r="I375">
        <v>-13</v>
      </c>
      <c r="L375">
        <v>-11</v>
      </c>
      <c r="M375">
        <v>-9</v>
      </c>
      <c r="N375">
        <v>-9</v>
      </c>
      <c r="O375">
        <v>-8</v>
      </c>
      <c r="W375" t="s">
        <v>727</v>
      </c>
    </row>
    <row r="376" spans="1:23" hidden="1" x14ac:dyDescent="0.25">
      <c r="A376" t="s">
        <v>458</v>
      </c>
      <c r="B376" t="s">
        <v>194</v>
      </c>
      <c r="C376">
        <v>175</v>
      </c>
      <c r="D376">
        <v>-0.83899999999999997</v>
      </c>
      <c r="E376">
        <v>-0.76800000000000002</v>
      </c>
      <c r="F376">
        <v>-180</v>
      </c>
      <c r="G376">
        <v>-5</v>
      </c>
      <c r="H376">
        <v>-84</v>
      </c>
      <c r="I376">
        <v>-89</v>
      </c>
      <c r="L376">
        <v>-34</v>
      </c>
      <c r="M376">
        <v>-80</v>
      </c>
      <c r="N376">
        <v>-59</v>
      </c>
      <c r="O376">
        <v>-57</v>
      </c>
      <c r="W376" t="s">
        <v>728</v>
      </c>
    </row>
    <row r="377" spans="1:23" hidden="1" x14ac:dyDescent="0.25">
      <c r="A377" t="s">
        <v>459</v>
      </c>
      <c r="B377" t="s">
        <v>194</v>
      </c>
      <c r="C377">
        <v>755</v>
      </c>
      <c r="D377">
        <v>-0.104</v>
      </c>
      <c r="E377">
        <v>0.219</v>
      </c>
      <c r="F377">
        <v>-576</v>
      </c>
      <c r="G377">
        <v>179</v>
      </c>
      <c r="H377">
        <v>-102</v>
      </c>
      <c r="I377">
        <v>76</v>
      </c>
      <c r="J377">
        <v>-0.42599999999999999</v>
      </c>
      <c r="K377">
        <v>-0.28399999999999997</v>
      </c>
      <c r="L377">
        <v>-40</v>
      </c>
      <c r="M377">
        <v>44</v>
      </c>
      <c r="N377">
        <v>31</v>
      </c>
      <c r="O377">
        <v>28</v>
      </c>
      <c r="P377">
        <v>-0.64800000000000002</v>
      </c>
      <c r="Q377">
        <v>-0.65400000000000003</v>
      </c>
      <c r="W377" t="s">
        <v>729</v>
      </c>
    </row>
    <row r="378" spans="1:23" hidden="1" x14ac:dyDescent="0.25">
      <c r="A378" t="s">
        <v>460</v>
      </c>
      <c r="B378" t="s">
        <v>194</v>
      </c>
      <c r="C378">
        <v>619</v>
      </c>
      <c r="D378">
        <v>-0.623</v>
      </c>
      <c r="E378">
        <v>-0.68100000000000005</v>
      </c>
      <c r="F378">
        <v>-356</v>
      </c>
      <c r="G378">
        <v>263</v>
      </c>
      <c r="H378">
        <v>-156</v>
      </c>
      <c r="I378">
        <v>107</v>
      </c>
      <c r="J378">
        <v>-0.443</v>
      </c>
      <c r="K378">
        <v>-0.44900000000000001</v>
      </c>
      <c r="L378">
        <v>-39</v>
      </c>
      <c r="M378">
        <v>103</v>
      </c>
      <c r="N378">
        <v>84</v>
      </c>
      <c r="O378">
        <v>80</v>
      </c>
      <c r="P378">
        <v>-0.36399999999999999</v>
      </c>
      <c r="Q378">
        <v>-0.44700000000000001</v>
      </c>
      <c r="W378" t="s">
        <v>730</v>
      </c>
    </row>
    <row r="379" spans="1:23" hidden="1" x14ac:dyDescent="0.25">
      <c r="A379" t="s">
        <v>461</v>
      </c>
      <c r="B379" t="s">
        <v>194</v>
      </c>
      <c r="C379">
        <v>1942</v>
      </c>
      <c r="D379">
        <v>-4.8000000000000001E-2</v>
      </c>
      <c r="E379">
        <v>0.78400000000000003</v>
      </c>
      <c r="F379">
        <v>-1483</v>
      </c>
      <c r="G379">
        <v>459</v>
      </c>
      <c r="H379">
        <v>-265</v>
      </c>
      <c r="I379">
        <v>194</v>
      </c>
      <c r="J379">
        <v>0.23400000000000001</v>
      </c>
      <c r="K379">
        <v>0.161</v>
      </c>
      <c r="L379">
        <v>-35</v>
      </c>
      <c r="M379">
        <v>181</v>
      </c>
      <c r="N379">
        <v>142</v>
      </c>
      <c r="O379">
        <v>145</v>
      </c>
      <c r="P379">
        <v>0.18099999999999999</v>
      </c>
      <c r="Q379">
        <v>0.127</v>
      </c>
      <c r="W379" t="s">
        <v>666</v>
      </c>
    </row>
    <row r="380" spans="1:23" hidden="1" x14ac:dyDescent="0.25">
      <c r="A380" t="s">
        <v>462</v>
      </c>
      <c r="B380" t="s">
        <v>194</v>
      </c>
      <c r="C380">
        <v>1089</v>
      </c>
      <c r="D380">
        <v>0.35199999999999998</v>
      </c>
      <c r="E380">
        <v>0.29199999999999998</v>
      </c>
      <c r="F380">
        <v>-757</v>
      </c>
      <c r="G380">
        <v>332</v>
      </c>
      <c r="H380">
        <v>-165</v>
      </c>
      <c r="I380">
        <v>167</v>
      </c>
      <c r="J380">
        <v>0.38700000000000001</v>
      </c>
      <c r="K380">
        <v>0.252</v>
      </c>
      <c r="L380">
        <v>-47</v>
      </c>
      <c r="M380">
        <v>158</v>
      </c>
      <c r="N380">
        <v>122</v>
      </c>
      <c r="O380">
        <v>129</v>
      </c>
      <c r="P380">
        <v>0.214</v>
      </c>
      <c r="Q380">
        <v>0.63300000000000001</v>
      </c>
      <c r="W380" t="s">
        <v>731</v>
      </c>
    </row>
    <row r="381" spans="1:23" hidden="1" x14ac:dyDescent="0.25">
      <c r="A381" t="s">
        <v>463</v>
      </c>
      <c r="B381" t="s">
        <v>194</v>
      </c>
      <c r="C381">
        <v>843</v>
      </c>
      <c r="D381">
        <v>0.39900000000000002</v>
      </c>
      <c r="E381">
        <v>-0.48699999999999999</v>
      </c>
      <c r="F381">
        <v>-638</v>
      </c>
      <c r="G381">
        <v>204</v>
      </c>
      <c r="H381">
        <v>-71</v>
      </c>
      <c r="I381">
        <v>133</v>
      </c>
      <c r="J381">
        <v>0.77600000000000002</v>
      </c>
      <c r="K381">
        <v>-0.30399999999999999</v>
      </c>
      <c r="L381">
        <v>-42</v>
      </c>
      <c r="M381">
        <v>98</v>
      </c>
      <c r="N381">
        <v>78</v>
      </c>
      <c r="O381">
        <v>79</v>
      </c>
      <c r="P381">
        <v>0.42599999999999999</v>
      </c>
      <c r="Q381">
        <v>-0.375</v>
      </c>
      <c r="W381" t="s">
        <v>732</v>
      </c>
    </row>
    <row r="382" spans="1:23" hidden="1" x14ac:dyDescent="0.25">
      <c r="A382" t="s">
        <v>454</v>
      </c>
      <c r="B382" t="s">
        <v>197</v>
      </c>
      <c r="C382">
        <v>434</v>
      </c>
      <c r="D382">
        <v>0.11</v>
      </c>
      <c r="E382">
        <v>0.84499999999999997</v>
      </c>
      <c r="F382">
        <v>-331</v>
      </c>
      <c r="G382">
        <v>103</v>
      </c>
      <c r="H382">
        <v>-65</v>
      </c>
      <c r="I382">
        <v>38</v>
      </c>
      <c r="J382">
        <v>0.19400000000000001</v>
      </c>
      <c r="K382">
        <v>0.85599999999999998</v>
      </c>
      <c r="L382">
        <v>-16</v>
      </c>
      <c r="M382">
        <v>76</v>
      </c>
      <c r="N382">
        <v>68</v>
      </c>
      <c r="O382">
        <v>66</v>
      </c>
      <c r="P382">
        <v>13.85</v>
      </c>
      <c r="Q382">
        <v>2.9020000000000001</v>
      </c>
      <c r="W382" t="s">
        <v>733</v>
      </c>
    </row>
    <row r="383" spans="1:23" hidden="1" x14ac:dyDescent="0.25">
      <c r="A383" t="s">
        <v>455</v>
      </c>
      <c r="B383" t="s">
        <v>197</v>
      </c>
      <c r="C383">
        <v>235</v>
      </c>
      <c r="D383">
        <v>-0.44500000000000001</v>
      </c>
      <c r="E383">
        <v>0.44800000000000001</v>
      </c>
      <c r="F383">
        <v>-168</v>
      </c>
      <c r="G383">
        <v>67</v>
      </c>
      <c r="H383">
        <v>-47</v>
      </c>
      <c r="I383">
        <v>20</v>
      </c>
      <c r="J383">
        <v>-0.56299999999999994</v>
      </c>
      <c r="L383">
        <v>-15</v>
      </c>
      <c r="M383">
        <v>22</v>
      </c>
      <c r="N383">
        <v>12</v>
      </c>
      <c r="O383">
        <v>17</v>
      </c>
      <c r="Q383">
        <v>0.62</v>
      </c>
      <c r="W383" t="s">
        <v>725</v>
      </c>
    </row>
    <row r="384" spans="1:23" hidden="1" x14ac:dyDescent="0.25">
      <c r="A384" t="s">
        <v>456</v>
      </c>
      <c r="B384" t="s">
        <v>197</v>
      </c>
      <c r="C384">
        <v>162</v>
      </c>
      <c r="D384">
        <v>-0.71799999999999997</v>
      </c>
      <c r="E384">
        <v>-0.17499999999999999</v>
      </c>
      <c r="F384">
        <v>-131</v>
      </c>
      <c r="G384">
        <v>31</v>
      </c>
      <c r="H384">
        <v>-42</v>
      </c>
      <c r="I384">
        <v>-10</v>
      </c>
      <c r="L384">
        <v>-45</v>
      </c>
      <c r="M384">
        <v>17</v>
      </c>
      <c r="N384">
        <v>9</v>
      </c>
      <c r="O384">
        <v>10</v>
      </c>
      <c r="P384">
        <v>-0.878</v>
      </c>
      <c r="Q384">
        <v>-0.86699999999999999</v>
      </c>
      <c r="W384" t="s">
        <v>734</v>
      </c>
    </row>
    <row r="385" spans="1:23" hidden="1" x14ac:dyDescent="0.25">
      <c r="A385" t="s">
        <v>457</v>
      </c>
      <c r="B385" t="s">
        <v>197</v>
      </c>
      <c r="C385">
        <v>197</v>
      </c>
      <c r="D385">
        <v>-0.621</v>
      </c>
      <c r="E385">
        <v>-0.497</v>
      </c>
      <c r="F385">
        <v>-154</v>
      </c>
      <c r="G385">
        <v>42</v>
      </c>
      <c r="H385">
        <v>-41</v>
      </c>
      <c r="I385">
        <v>1</v>
      </c>
      <c r="J385">
        <v>-0.98699999999999999</v>
      </c>
      <c r="K385">
        <v>-0.95899999999999996</v>
      </c>
      <c r="L385">
        <v>-20</v>
      </c>
      <c r="M385">
        <v>101</v>
      </c>
      <c r="N385">
        <v>77</v>
      </c>
      <c r="O385">
        <v>79</v>
      </c>
      <c r="P385">
        <v>0.24399999999999999</v>
      </c>
      <c r="Q385">
        <v>16.669</v>
      </c>
      <c r="W385" t="s">
        <v>735</v>
      </c>
    </row>
    <row r="386" spans="1:23" hidden="1" x14ac:dyDescent="0.25">
      <c r="A386" t="s">
        <v>458</v>
      </c>
      <c r="B386" t="s">
        <v>197</v>
      </c>
      <c r="C386">
        <v>391</v>
      </c>
      <c r="D386">
        <v>-0.57199999999999995</v>
      </c>
      <c r="E386">
        <v>-7.6999999999999999E-2</v>
      </c>
      <c r="F386">
        <v>-281</v>
      </c>
      <c r="G386">
        <v>110</v>
      </c>
      <c r="H386">
        <v>-78</v>
      </c>
      <c r="I386">
        <v>32</v>
      </c>
      <c r="J386">
        <v>-0.88700000000000001</v>
      </c>
      <c r="K386">
        <v>-0.32100000000000001</v>
      </c>
      <c r="L386">
        <v>-46</v>
      </c>
      <c r="M386">
        <v>4</v>
      </c>
      <c r="N386">
        <v>3</v>
      </c>
      <c r="O386">
        <v>4</v>
      </c>
      <c r="P386">
        <v>-0.995</v>
      </c>
      <c r="W386" t="s">
        <v>736</v>
      </c>
    </row>
    <row r="387" spans="1:23" hidden="1" x14ac:dyDescent="0.25">
      <c r="A387" t="s">
        <v>459</v>
      </c>
      <c r="B387" t="s">
        <v>197</v>
      </c>
      <c r="C387">
        <v>424</v>
      </c>
      <c r="D387">
        <v>-0.21299999999999999</v>
      </c>
      <c r="E387">
        <v>-0.26400000000000001</v>
      </c>
      <c r="F387">
        <v>-310</v>
      </c>
      <c r="G387">
        <v>113</v>
      </c>
      <c r="H387">
        <v>-67</v>
      </c>
      <c r="I387">
        <v>46</v>
      </c>
      <c r="J387">
        <v>-0.41</v>
      </c>
      <c r="K387">
        <v>-0.753</v>
      </c>
      <c r="L387">
        <v>-46</v>
      </c>
      <c r="M387">
        <v>10</v>
      </c>
      <c r="N387">
        <v>-1</v>
      </c>
      <c r="O387">
        <v>-1</v>
      </c>
      <c r="W387" t="s">
        <v>737</v>
      </c>
    </row>
    <row r="388" spans="1:23" hidden="1" x14ac:dyDescent="0.25">
      <c r="A388" t="s">
        <v>460</v>
      </c>
      <c r="B388" t="s">
        <v>197</v>
      </c>
      <c r="C388">
        <v>575</v>
      </c>
      <c r="D388">
        <v>-6.7000000000000004E-2</v>
      </c>
      <c r="E388">
        <v>0.109</v>
      </c>
      <c r="F388">
        <v>-333</v>
      </c>
      <c r="G388">
        <v>242</v>
      </c>
      <c r="H388">
        <v>-54</v>
      </c>
      <c r="I388">
        <v>188</v>
      </c>
      <c r="J388">
        <v>0.52100000000000002</v>
      </c>
      <c r="K388">
        <v>0.90600000000000003</v>
      </c>
      <c r="L388">
        <v>-118</v>
      </c>
      <c r="M388">
        <v>103</v>
      </c>
      <c r="N388">
        <v>88</v>
      </c>
      <c r="O388">
        <v>86</v>
      </c>
      <c r="P388">
        <v>0.69799999999999995</v>
      </c>
      <c r="Q388">
        <v>0.35199999999999998</v>
      </c>
      <c r="W388" t="s">
        <v>738</v>
      </c>
    </row>
    <row r="389" spans="1:23" hidden="1" x14ac:dyDescent="0.25">
      <c r="A389" t="s">
        <v>461</v>
      </c>
      <c r="B389" t="s">
        <v>197</v>
      </c>
      <c r="C389">
        <v>519</v>
      </c>
      <c r="D389">
        <v>3.6999999999999998E-2</v>
      </c>
      <c r="E389">
        <v>-0.432</v>
      </c>
      <c r="F389">
        <v>-347</v>
      </c>
      <c r="G389">
        <v>172</v>
      </c>
      <c r="H389">
        <v>-74</v>
      </c>
      <c r="I389">
        <v>98</v>
      </c>
      <c r="J389">
        <v>0.38500000000000001</v>
      </c>
      <c r="K389">
        <v>-0.64700000000000002</v>
      </c>
      <c r="L389">
        <v>-38</v>
      </c>
      <c r="M389">
        <v>87</v>
      </c>
      <c r="N389">
        <v>62</v>
      </c>
      <c r="O389">
        <v>63</v>
      </c>
      <c r="P389">
        <v>0.52900000000000003</v>
      </c>
      <c r="Q389">
        <v>-0.92300000000000004</v>
      </c>
      <c r="W389" t="s">
        <v>739</v>
      </c>
    </row>
    <row r="390" spans="1:23" hidden="1" x14ac:dyDescent="0.25">
      <c r="A390" t="s">
        <v>462</v>
      </c>
      <c r="B390" t="s">
        <v>197</v>
      </c>
      <c r="C390">
        <v>914</v>
      </c>
      <c r="D390">
        <v>0.46500000000000002</v>
      </c>
      <c r="E390">
        <v>0.69699999999999995</v>
      </c>
      <c r="F390">
        <v>-518</v>
      </c>
      <c r="G390">
        <v>396</v>
      </c>
      <c r="H390">
        <v>-117</v>
      </c>
      <c r="I390">
        <v>279</v>
      </c>
      <c r="J390">
        <v>2.4820000000000002</v>
      </c>
      <c r="K390">
        <v>2.5459999999999998</v>
      </c>
      <c r="L390">
        <v>-49</v>
      </c>
      <c r="M390">
        <v>1044</v>
      </c>
      <c r="N390">
        <v>814</v>
      </c>
      <c r="O390">
        <v>818</v>
      </c>
      <c r="P390">
        <v>0.61799999999999999</v>
      </c>
      <c r="Q390">
        <v>17.917999999999999</v>
      </c>
      <c r="W390" t="s">
        <v>740</v>
      </c>
    </row>
    <row r="391" spans="1:23" hidden="1" x14ac:dyDescent="0.25">
      <c r="A391" t="s">
        <v>463</v>
      </c>
      <c r="B391" t="s">
        <v>197</v>
      </c>
      <c r="C391">
        <v>539</v>
      </c>
      <c r="D391">
        <v>-0.443</v>
      </c>
      <c r="E391">
        <v>-0.127</v>
      </c>
      <c r="F391">
        <v>-362</v>
      </c>
      <c r="G391">
        <v>177</v>
      </c>
      <c r="H391">
        <v>-98</v>
      </c>
      <c r="I391">
        <v>79</v>
      </c>
      <c r="J391">
        <v>-0.52500000000000002</v>
      </c>
      <c r="K391">
        <v>-0.36199999999999999</v>
      </c>
      <c r="L391">
        <v>-2</v>
      </c>
      <c r="M391">
        <v>64</v>
      </c>
      <c r="N391">
        <v>42</v>
      </c>
      <c r="O391">
        <v>43</v>
      </c>
      <c r="P391">
        <v>-0.372</v>
      </c>
      <c r="Q391">
        <v>-0.14299999999999999</v>
      </c>
      <c r="W391" t="s">
        <v>741</v>
      </c>
    </row>
    <row r="392" spans="1:23" hidden="1" x14ac:dyDescent="0.25">
      <c r="A392" t="s">
        <v>454</v>
      </c>
      <c r="B392" t="s">
        <v>200</v>
      </c>
      <c r="C392">
        <v>1400</v>
      </c>
      <c r="D392">
        <v>0.42199999999999999</v>
      </c>
      <c r="E392">
        <v>0.153</v>
      </c>
      <c r="F392">
        <v>-757</v>
      </c>
      <c r="G392">
        <v>643</v>
      </c>
      <c r="H392">
        <v>-312</v>
      </c>
      <c r="I392">
        <v>331</v>
      </c>
      <c r="K392">
        <v>4.0000000000000001E-3</v>
      </c>
      <c r="L392">
        <v>-121</v>
      </c>
      <c r="M392">
        <v>122</v>
      </c>
      <c r="N392">
        <v>5</v>
      </c>
      <c r="O392">
        <v>47</v>
      </c>
      <c r="Q392">
        <v>-0.308</v>
      </c>
      <c r="W392" t="s">
        <v>742</v>
      </c>
    </row>
    <row r="393" spans="1:23" hidden="1" x14ac:dyDescent="0.25">
      <c r="A393" t="s">
        <v>455</v>
      </c>
      <c r="B393" t="s">
        <v>200</v>
      </c>
      <c r="C393">
        <v>1214</v>
      </c>
      <c r="D393">
        <v>-3.3000000000000002E-2</v>
      </c>
      <c r="E393">
        <v>0.70099999999999996</v>
      </c>
      <c r="F393">
        <v>-620</v>
      </c>
      <c r="G393">
        <v>594</v>
      </c>
      <c r="H393">
        <v>-264</v>
      </c>
      <c r="I393">
        <v>330</v>
      </c>
      <c r="J393">
        <v>0.49299999999999999</v>
      </c>
      <c r="K393">
        <v>3.0150000000000001</v>
      </c>
      <c r="L393">
        <v>-143</v>
      </c>
      <c r="M393">
        <v>183</v>
      </c>
      <c r="N393">
        <v>110</v>
      </c>
      <c r="O393">
        <v>68</v>
      </c>
      <c r="P393">
        <v>-0.55600000000000005</v>
      </c>
      <c r="Q393">
        <v>-0.56399999999999995</v>
      </c>
      <c r="W393" t="s">
        <v>743</v>
      </c>
    </row>
    <row r="394" spans="1:23" hidden="1" x14ac:dyDescent="0.25">
      <c r="A394" t="s">
        <v>456</v>
      </c>
      <c r="B394" t="s">
        <v>200</v>
      </c>
      <c r="C394">
        <v>714</v>
      </c>
      <c r="D394">
        <v>-0.53900000000000003</v>
      </c>
      <c r="E394">
        <v>0.88800000000000001</v>
      </c>
      <c r="F394">
        <v>-424</v>
      </c>
      <c r="G394">
        <v>290</v>
      </c>
      <c r="H394">
        <v>-208</v>
      </c>
      <c r="I394">
        <v>82</v>
      </c>
      <c r="J394">
        <v>-0.66600000000000004</v>
      </c>
      <c r="L394">
        <v>-136</v>
      </c>
      <c r="M394">
        <v>249</v>
      </c>
      <c r="N394">
        <v>157</v>
      </c>
      <c r="O394">
        <v>156</v>
      </c>
      <c r="P394">
        <v>0.17299999999999999</v>
      </c>
      <c r="W394" t="s">
        <v>744</v>
      </c>
    </row>
    <row r="395" spans="1:23" hidden="1" x14ac:dyDescent="0.25">
      <c r="A395" t="s">
        <v>457</v>
      </c>
      <c r="B395" t="s">
        <v>200</v>
      </c>
      <c r="C395">
        <v>378</v>
      </c>
      <c r="D395">
        <v>-0.78900000000000003</v>
      </c>
      <c r="E395">
        <v>-0.61599999999999999</v>
      </c>
      <c r="F395">
        <v>-212</v>
      </c>
      <c r="G395">
        <v>166</v>
      </c>
      <c r="H395">
        <v>-171</v>
      </c>
      <c r="I395">
        <v>-5</v>
      </c>
      <c r="L395">
        <v>-140</v>
      </c>
      <c r="M395">
        <v>-96</v>
      </c>
      <c r="N395">
        <v>-117</v>
      </c>
      <c r="O395">
        <v>-95</v>
      </c>
      <c r="W395" t="s">
        <v>745</v>
      </c>
    </row>
    <row r="396" spans="1:23" hidden="1" x14ac:dyDescent="0.25">
      <c r="A396" t="s">
        <v>458</v>
      </c>
      <c r="B396" t="s">
        <v>200</v>
      </c>
      <c r="C396">
        <v>984</v>
      </c>
      <c r="D396">
        <v>-0.56499999999999995</v>
      </c>
      <c r="E396">
        <v>-0.216</v>
      </c>
      <c r="F396">
        <v>-551</v>
      </c>
      <c r="G396">
        <v>434</v>
      </c>
      <c r="H396">
        <v>-698</v>
      </c>
      <c r="I396">
        <v>-264</v>
      </c>
      <c r="L396">
        <v>-163</v>
      </c>
      <c r="M396">
        <v>-424</v>
      </c>
      <c r="N396">
        <v>-460</v>
      </c>
      <c r="O396">
        <v>-408</v>
      </c>
      <c r="W396" t="s">
        <v>746</v>
      </c>
    </row>
    <row r="397" spans="1:23" hidden="1" x14ac:dyDescent="0.25">
      <c r="A397" t="s">
        <v>459</v>
      </c>
      <c r="B397" t="s">
        <v>200</v>
      </c>
      <c r="C397">
        <v>1255</v>
      </c>
      <c r="D397">
        <v>-3.6999999999999998E-2</v>
      </c>
      <c r="E397">
        <v>-0.19</v>
      </c>
      <c r="F397">
        <v>-574</v>
      </c>
      <c r="G397">
        <v>681</v>
      </c>
      <c r="H397">
        <v>-461</v>
      </c>
      <c r="I397">
        <v>221</v>
      </c>
      <c r="J397">
        <v>-0.36899999999999999</v>
      </c>
      <c r="K397">
        <v>-0.10299999999999999</v>
      </c>
      <c r="L397">
        <v>-116</v>
      </c>
      <c r="M397">
        <v>316</v>
      </c>
      <c r="N397">
        <v>259</v>
      </c>
      <c r="O397">
        <v>153</v>
      </c>
      <c r="P397">
        <v>1.9470000000000001</v>
      </c>
      <c r="Q397">
        <v>0.15</v>
      </c>
      <c r="W397" t="s">
        <v>747</v>
      </c>
    </row>
    <row r="398" spans="1:23" hidden="1" x14ac:dyDescent="0.25">
      <c r="A398" t="s">
        <v>460</v>
      </c>
      <c r="B398" t="s">
        <v>200</v>
      </c>
      <c r="C398">
        <v>1550</v>
      </c>
      <c r="D398">
        <v>-0.56499999999999995</v>
      </c>
      <c r="E398">
        <v>-0.13500000000000001</v>
      </c>
      <c r="F398">
        <v>-757</v>
      </c>
      <c r="G398">
        <v>793</v>
      </c>
      <c r="H398">
        <v>-547</v>
      </c>
      <c r="I398">
        <v>246</v>
      </c>
      <c r="J398">
        <v>-0.76900000000000002</v>
      </c>
      <c r="K398">
        <v>-0.59199999999999997</v>
      </c>
      <c r="L398">
        <v>-101</v>
      </c>
      <c r="M398">
        <v>316</v>
      </c>
      <c r="N398">
        <v>262</v>
      </c>
      <c r="O398">
        <v>133</v>
      </c>
      <c r="P398">
        <v>-0.55500000000000005</v>
      </c>
      <c r="Q398">
        <v>-0.50700000000000001</v>
      </c>
      <c r="W398" t="s">
        <v>748</v>
      </c>
    </row>
    <row r="399" spans="1:23" hidden="1" x14ac:dyDescent="0.25">
      <c r="A399" t="s">
        <v>461</v>
      </c>
      <c r="B399" t="s">
        <v>200</v>
      </c>
      <c r="C399">
        <v>1792</v>
      </c>
      <c r="D399">
        <v>-0.39300000000000002</v>
      </c>
      <c r="E399">
        <v>-0.20799999999999999</v>
      </c>
      <c r="F399">
        <v>-756</v>
      </c>
      <c r="G399">
        <v>1037</v>
      </c>
      <c r="H399">
        <v>-433</v>
      </c>
      <c r="I399">
        <v>604</v>
      </c>
      <c r="J399">
        <v>-0.41099999999999998</v>
      </c>
      <c r="K399">
        <v>1.2110000000000001</v>
      </c>
      <c r="L399">
        <v>-103</v>
      </c>
      <c r="M399">
        <v>536</v>
      </c>
      <c r="N399">
        <v>408</v>
      </c>
      <c r="O399">
        <v>270</v>
      </c>
      <c r="P399">
        <v>-0.49099999999999999</v>
      </c>
      <c r="Q399">
        <v>-1.7999999999999999E-2</v>
      </c>
      <c r="W399" t="s">
        <v>749</v>
      </c>
    </row>
    <row r="400" spans="1:23" hidden="1" x14ac:dyDescent="0.25">
      <c r="A400" t="s">
        <v>462</v>
      </c>
      <c r="B400" t="s">
        <v>200</v>
      </c>
      <c r="C400">
        <v>2264</v>
      </c>
      <c r="D400">
        <v>1.2330000000000001</v>
      </c>
      <c r="E400">
        <v>0.73799999999999999</v>
      </c>
      <c r="F400">
        <v>-1147</v>
      </c>
      <c r="G400">
        <v>1117</v>
      </c>
      <c r="H400">
        <v>-844</v>
      </c>
      <c r="I400">
        <v>273</v>
      </c>
      <c r="J400">
        <v>1.155</v>
      </c>
      <c r="K400">
        <v>-0.219</v>
      </c>
      <c r="L400">
        <v>-133</v>
      </c>
      <c r="M400">
        <v>361</v>
      </c>
      <c r="N400">
        <v>245</v>
      </c>
      <c r="O400">
        <v>275</v>
      </c>
      <c r="Q400">
        <v>4.2969999999999997</v>
      </c>
      <c r="W400" t="s">
        <v>750</v>
      </c>
    </row>
    <row r="401" spans="1:23" hidden="1" x14ac:dyDescent="0.25">
      <c r="A401" t="s">
        <v>463</v>
      </c>
      <c r="B401" t="s">
        <v>200</v>
      </c>
      <c r="C401">
        <v>1303</v>
      </c>
      <c r="D401">
        <v>0.63400000000000001</v>
      </c>
      <c r="E401">
        <v>-0.63400000000000001</v>
      </c>
      <c r="F401">
        <v>-520</v>
      </c>
      <c r="G401">
        <v>783</v>
      </c>
      <c r="H401">
        <v>-433</v>
      </c>
      <c r="I401">
        <v>350</v>
      </c>
      <c r="J401">
        <v>-9.5000000000000001E-2</v>
      </c>
      <c r="K401">
        <v>-0.67200000000000004</v>
      </c>
      <c r="L401">
        <v>-142</v>
      </c>
      <c r="M401">
        <v>251</v>
      </c>
      <c r="N401">
        <v>160</v>
      </c>
      <c r="O401">
        <v>52</v>
      </c>
      <c r="P401">
        <v>-0.48</v>
      </c>
      <c r="Q401">
        <v>-0.82599999999999996</v>
      </c>
      <c r="W401" t="s">
        <v>751</v>
      </c>
    </row>
    <row r="402" spans="1:23" hidden="1" x14ac:dyDescent="0.25">
      <c r="A402" t="s">
        <v>454</v>
      </c>
      <c r="B402" t="s">
        <v>203</v>
      </c>
      <c r="C402">
        <v>477</v>
      </c>
      <c r="D402">
        <v>-0.46</v>
      </c>
      <c r="E402">
        <v>-6.3E-2</v>
      </c>
      <c r="F402">
        <v>-293</v>
      </c>
      <c r="G402">
        <v>184</v>
      </c>
      <c r="H402">
        <v>-171</v>
      </c>
      <c r="I402">
        <v>14</v>
      </c>
      <c r="K402">
        <v>-0.82199999999999995</v>
      </c>
      <c r="L402">
        <v>-27</v>
      </c>
      <c r="M402">
        <v>-79</v>
      </c>
      <c r="N402">
        <v>-125</v>
      </c>
      <c r="O402">
        <v>-114</v>
      </c>
    </row>
    <row r="403" spans="1:23" hidden="1" x14ac:dyDescent="0.25">
      <c r="A403" t="s">
        <v>455</v>
      </c>
      <c r="B403" t="s">
        <v>203</v>
      </c>
      <c r="C403">
        <v>510</v>
      </c>
      <c r="D403">
        <v>-0.51600000000000001</v>
      </c>
      <c r="E403">
        <v>-0.23100000000000001</v>
      </c>
      <c r="F403">
        <v>-286</v>
      </c>
      <c r="G403">
        <v>224</v>
      </c>
      <c r="H403">
        <v>-148</v>
      </c>
      <c r="I403">
        <v>76</v>
      </c>
      <c r="J403">
        <v>-0.70499999999999996</v>
      </c>
      <c r="K403">
        <v>3.069</v>
      </c>
      <c r="L403">
        <v>-31</v>
      </c>
      <c r="M403">
        <v>45</v>
      </c>
      <c r="N403">
        <v>25</v>
      </c>
      <c r="O403">
        <v>3</v>
      </c>
      <c r="P403">
        <v>-0.97199999999999998</v>
      </c>
      <c r="W403" t="s">
        <v>752</v>
      </c>
    </row>
    <row r="404" spans="1:23" hidden="1" x14ac:dyDescent="0.25">
      <c r="A404" t="s">
        <v>456</v>
      </c>
      <c r="B404" t="s">
        <v>203</v>
      </c>
      <c r="C404">
        <v>662</v>
      </c>
      <c r="D404">
        <v>-0.48899999999999999</v>
      </c>
      <c r="E404">
        <v>1.014</v>
      </c>
      <c r="F404">
        <v>-511</v>
      </c>
      <c r="G404">
        <v>151</v>
      </c>
      <c r="H404">
        <v>-132</v>
      </c>
      <c r="I404">
        <v>19</v>
      </c>
      <c r="J404">
        <v>-0.93200000000000005</v>
      </c>
      <c r="L404">
        <v>-32</v>
      </c>
      <c r="M404">
        <v>-6</v>
      </c>
      <c r="N404">
        <v>-17</v>
      </c>
      <c r="O404">
        <v>-19</v>
      </c>
      <c r="W404" t="s">
        <v>753</v>
      </c>
    </row>
    <row r="405" spans="1:23" hidden="1" x14ac:dyDescent="0.25">
      <c r="A405" t="s">
        <v>457</v>
      </c>
      <c r="B405" t="s">
        <v>203</v>
      </c>
      <c r="C405">
        <v>329</v>
      </c>
      <c r="D405">
        <v>-0.61899999999999999</v>
      </c>
      <c r="E405">
        <v>-0.628</v>
      </c>
      <c r="F405">
        <v>-197</v>
      </c>
      <c r="G405">
        <v>132</v>
      </c>
      <c r="H405">
        <v>-135</v>
      </c>
      <c r="I405">
        <v>-2</v>
      </c>
      <c r="L405">
        <v>-36</v>
      </c>
      <c r="M405">
        <v>-40</v>
      </c>
      <c r="N405">
        <v>-44</v>
      </c>
      <c r="O405">
        <v>-39</v>
      </c>
      <c r="W405" t="s">
        <v>754</v>
      </c>
    </row>
    <row r="406" spans="1:23" hidden="1" x14ac:dyDescent="0.25">
      <c r="A406" t="s">
        <v>458</v>
      </c>
      <c r="B406" t="s">
        <v>203</v>
      </c>
      <c r="C406">
        <v>884</v>
      </c>
      <c r="D406">
        <v>-0.32300000000000001</v>
      </c>
      <c r="E406">
        <v>-0.16</v>
      </c>
      <c r="F406">
        <v>-524</v>
      </c>
      <c r="G406">
        <v>360</v>
      </c>
      <c r="H406">
        <v>-459</v>
      </c>
      <c r="I406">
        <v>-99</v>
      </c>
      <c r="L406">
        <v>-45</v>
      </c>
      <c r="M406">
        <v>-137</v>
      </c>
      <c r="N406">
        <v>-137</v>
      </c>
      <c r="O406">
        <v>-100</v>
      </c>
      <c r="W406" t="s">
        <v>755</v>
      </c>
    </row>
    <row r="407" spans="1:23" hidden="1" x14ac:dyDescent="0.25">
      <c r="A407" t="s">
        <v>459</v>
      </c>
      <c r="B407" t="s">
        <v>203</v>
      </c>
      <c r="C407">
        <v>1053</v>
      </c>
      <c r="D407">
        <v>0.17699999999999999</v>
      </c>
      <c r="E407">
        <v>-0.187</v>
      </c>
      <c r="F407">
        <v>-395</v>
      </c>
      <c r="G407">
        <v>658</v>
      </c>
      <c r="H407">
        <v>-398</v>
      </c>
      <c r="I407">
        <v>259</v>
      </c>
      <c r="J407">
        <v>-0.19400000000000001</v>
      </c>
      <c r="K407">
        <v>-5.8000000000000003E-2</v>
      </c>
      <c r="L407">
        <v>-28</v>
      </c>
      <c r="M407">
        <v>251</v>
      </c>
      <c r="N407">
        <v>197</v>
      </c>
      <c r="O407">
        <v>120</v>
      </c>
      <c r="P407">
        <v>-0.20399999999999999</v>
      </c>
      <c r="Q407">
        <v>-0.312</v>
      </c>
      <c r="W407" t="s">
        <v>756</v>
      </c>
    </row>
    <row r="408" spans="1:23" hidden="1" x14ac:dyDescent="0.25">
      <c r="A408" t="s">
        <v>460</v>
      </c>
      <c r="B408" t="s">
        <v>203</v>
      </c>
      <c r="C408">
        <v>1296</v>
      </c>
      <c r="D408">
        <v>0.192</v>
      </c>
      <c r="E408">
        <v>0.501</v>
      </c>
      <c r="F408">
        <v>-601</v>
      </c>
      <c r="G408">
        <v>695</v>
      </c>
      <c r="H408">
        <v>-419</v>
      </c>
      <c r="I408">
        <v>275</v>
      </c>
      <c r="J408">
        <v>-0.29699999999999999</v>
      </c>
      <c r="K408">
        <v>-6.4000000000000001E-2</v>
      </c>
      <c r="L408">
        <v>-28</v>
      </c>
      <c r="M408">
        <v>256</v>
      </c>
      <c r="N408">
        <v>256</v>
      </c>
      <c r="O408">
        <v>175</v>
      </c>
      <c r="P408">
        <v>-0.111</v>
      </c>
      <c r="Q408">
        <v>0.41199999999999998</v>
      </c>
      <c r="W408" t="s">
        <v>757</v>
      </c>
    </row>
    <row r="409" spans="1:23" hidden="1" x14ac:dyDescent="0.25">
      <c r="A409" t="s">
        <v>461</v>
      </c>
      <c r="B409" t="s">
        <v>203</v>
      </c>
      <c r="C409">
        <v>863</v>
      </c>
      <c r="D409">
        <v>-0.17</v>
      </c>
      <c r="E409">
        <v>-0.33900000000000002</v>
      </c>
      <c r="F409">
        <v>-247</v>
      </c>
      <c r="G409">
        <v>617</v>
      </c>
      <c r="H409">
        <v>-323</v>
      </c>
      <c r="I409">
        <v>294</v>
      </c>
      <c r="J409">
        <v>-0.34200000000000003</v>
      </c>
      <c r="K409">
        <v>1.7929999999999999</v>
      </c>
      <c r="L409">
        <v>-27</v>
      </c>
      <c r="M409">
        <v>291</v>
      </c>
      <c r="N409">
        <v>219</v>
      </c>
      <c r="O409">
        <v>124</v>
      </c>
      <c r="P409">
        <v>-0.38700000000000001</v>
      </c>
      <c r="W409" t="s">
        <v>758</v>
      </c>
    </row>
    <row r="410" spans="1:23" hidden="1" x14ac:dyDescent="0.25">
      <c r="A410" t="s">
        <v>462</v>
      </c>
      <c r="B410" t="s">
        <v>203</v>
      </c>
      <c r="C410">
        <v>1307</v>
      </c>
      <c r="E410">
        <v>0.46100000000000002</v>
      </c>
      <c r="F410">
        <v>-578</v>
      </c>
      <c r="G410">
        <v>728</v>
      </c>
      <c r="H410">
        <v>-623</v>
      </c>
      <c r="I410">
        <v>105</v>
      </c>
      <c r="K410">
        <v>-0.67300000000000004</v>
      </c>
      <c r="L410">
        <v>-23</v>
      </c>
      <c r="M410">
        <v>48</v>
      </c>
      <c r="N410">
        <v>-21</v>
      </c>
      <c r="O410">
        <v>-29</v>
      </c>
    </row>
    <row r="411" spans="1:23" hidden="1" x14ac:dyDescent="0.25">
      <c r="A411" t="s">
        <v>463</v>
      </c>
      <c r="B411" t="s">
        <v>203</v>
      </c>
      <c r="C411">
        <v>894</v>
      </c>
      <c r="E411">
        <v>-0.17699999999999999</v>
      </c>
      <c r="F411">
        <v>-358</v>
      </c>
      <c r="G411">
        <v>536</v>
      </c>
      <c r="H411">
        <v>-215</v>
      </c>
      <c r="I411">
        <v>322</v>
      </c>
      <c r="K411">
        <v>-0.17899999999999999</v>
      </c>
      <c r="L411">
        <v>-24</v>
      </c>
      <c r="M411">
        <v>312</v>
      </c>
      <c r="N411">
        <v>240</v>
      </c>
      <c r="O411">
        <v>151</v>
      </c>
      <c r="Q411">
        <v>-0.23100000000000001</v>
      </c>
      <c r="W411" t="s">
        <v>759</v>
      </c>
    </row>
    <row r="412" spans="1:23" hidden="1" x14ac:dyDescent="0.25">
      <c r="A412" t="s">
        <v>454</v>
      </c>
      <c r="B412" t="s">
        <v>207</v>
      </c>
      <c r="C412">
        <v>191</v>
      </c>
      <c r="D412">
        <v>0.10299999999999999</v>
      </c>
      <c r="E412">
        <v>0.13900000000000001</v>
      </c>
      <c r="F412">
        <v>-93</v>
      </c>
      <c r="G412">
        <v>98</v>
      </c>
      <c r="H412">
        <v>-17</v>
      </c>
      <c r="I412">
        <v>82</v>
      </c>
      <c r="J412">
        <v>5.601</v>
      </c>
      <c r="K412">
        <v>0.311</v>
      </c>
      <c r="L412">
        <v>-10</v>
      </c>
      <c r="M412">
        <v>58</v>
      </c>
      <c r="N412">
        <v>48</v>
      </c>
      <c r="O412">
        <v>47</v>
      </c>
      <c r="P412">
        <v>-0.72799999999999998</v>
      </c>
      <c r="Q412">
        <v>0.442</v>
      </c>
      <c r="W412" t="s">
        <v>760</v>
      </c>
    </row>
    <row r="413" spans="1:23" hidden="1" x14ac:dyDescent="0.25">
      <c r="A413" t="s">
        <v>455</v>
      </c>
      <c r="B413" t="s">
        <v>207</v>
      </c>
      <c r="C413">
        <v>168</v>
      </c>
      <c r="D413">
        <v>-0.51100000000000001</v>
      </c>
      <c r="E413">
        <v>0.30199999999999999</v>
      </c>
      <c r="F413">
        <v>-93</v>
      </c>
      <c r="G413">
        <v>75</v>
      </c>
      <c r="H413">
        <v>-13</v>
      </c>
      <c r="I413">
        <v>62</v>
      </c>
      <c r="J413">
        <v>-0.46899999999999997</v>
      </c>
      <c r="K413">
        <v>1.0620000000000001</v>
      </c>
      <c r="L413">
        <v>-29</v>
      </c>
      <c r="M413">
        <v>41</v>
      </c>
      <c r="N413">
        <v>32</v>
      </c>
      <c r="O413">
        <v>32</v>
      </c>
      <c r="P413">
        <v>-0.54900000000000004</v>
      </c>
      <c r="Q413">
        <v>0.627</v>
      </c>
      <c r="W413" t="s">
        <v>761</v>
      </c>
    </row>
    <row r="414" spans="1:23" hidden="1" x14ac:dyDescent="0.25">
      <c r="A414" t="s">
        <v>456</v>
      </c>
      <c r="B414" t="s">
        <v>207</v>
      </c>
      <c r="C414">
        <v>129</v>
      </c>
      <c r="D414">
        <v>-0.66</v>
      </c>
      <c r="E414">
        <v>-0.26900000000000002</v>
      </c>
      <c r="F414">
        <v>-85</v>
      </c>
      <c r="G414">
        <v>44</v>
      </c>
      <c r="H414">
        <v>-14</v>
      </c>
      <c r="I414">
        <v>30</v>
      </c>
      <c r="J414">
        <v>-0.77700000000000002</v>
      </c>
      <c r="K414">
        <v>-0.53400000000000003</v>
      </c>
      <c r="L414">
        <v>-27</v>
      </c>
      <c r="M414">
        <v>24</v>
      </c>
      <c r="N414">
        <v>20</v>
      </c>
      <c r="O414">
        <v>20</v>
      </c>
      <c r="P414">
        <v>-0.746</v>
      </c>
      <c r="Q414">
        <v>-0.375</v>
      </c>
      <c r="W414" t="s">
        <v>762</v>
      </c>
    </row>
    <row r="415" spans="1:23" hidden="1" x14ac:dyDescent="0.25">
      <c r="A415" t="s">
        <v>457</v>
      </c>
      <c r="B415" t="s">
        <v>207</v>
      </c>
      <c r="C415">
        <v>177</v>
      </c>
      <c r="D415">
        <v>-0.55800000000000005</v>
      </c>
      <c r="E415">
        <v>1.9E-2</v>
      </c>
      <c r="F415">
        <v>-98</v>
      </c>
      <c r="G415">
        <v>79</v>
      </c>
      <c r="H415">
        <v>-14</v>
      </c>
      <c r="I415">
        <v>65</v>
      </c>
      <c r="J415">
        <v>-0.54700000000000004</v>
      </c>
      <c r="K415">
        <v>4.242</v>
      </c>
      <c r="L415">
        <v>-18</v>
      </c>
      <c r="M415">
        <v>41</v>
      </c>
      <c r="N415">
        <v>31</v>
      </c>
      <c r="O415">
        <v>32</v>
      </c>
      <c r="P415">
        <v>-0.67100000000000004</v>
      </c>
      <c r="Q415">
        <v>-0.81399999999999995</v>
      </c>
      <c r="W415" t="s">
        <v>763</v>
      </c>
    </row>
    <row r="416" spans="1:23" hidden="1" x14ac:dyDescent="0.25">
      <c r="A416" t="s">
        <v>458</v>
      </c>
      <c r="B416" t="s">
        <v>207</v>
      </c>
      <c r="C416">
        <v>174</v>
      </c>
      <c r="D416">
        <v>-0.60299999999999998</v>
      </c>
      <c r="E416">
        <v>-0.496</v>
      </c>
      <c r="F416">
        <v>-142</v>
      </c>
      <c r="G416">
        <v>32</v>
      </c>
      <c r="H416">
        <v>-20</v>
      </c>
      <c r="I416">
        <v>12</v>
      </c>
      <c r="J416">
        <v>-0.90600000000000003</v>
      </c>
      <c r="K416">
        <v>-0.89500000000000002</v>
      </c>
      <c r="L416">
        <v>-22</v>
      </c>
      <c r="M416">
        <v>219</v>
      </c>
      <c r="N416">
        <v>172</v>
      </c>
      <c r="O416">
        <v>172</v>
      </c>
      <c r="P416">
        <v>0.72799999999999998</v>
      </c>
      <c r="Q416">
        <v>1.3879999999999999</v>
      </c>
      <c r="W416" t="s">
        <v>764</v>
      </c>
    </row>
    <row r="417" spans="1:23" hidden="1" x14ac:dyDescent="0.25">
      <c r="A417" t="s">
        <v>459</v>
      </c>
      <c r="B417" t="s">
        <v>207</v>
      </c>
      <c r="C417">
        <v>344</v>
      </c>
      <c r="D417">
        <v>0.224</v>
      </c>
      <c r="E417">
        <v>-9.5000000000000001E-2</v>
      </c>
      <c r="F417">
        <v>-212</v>
      </c>
      <c r="G417">
        <v>132</v>
      </c>
      <c r="H417">
        <v>-15</v>
      </c>
      <c r="I417">
        <v>118</v>
      </c>
      <c r="J417">
        <v>0.27300000000000002</v>
      </c>
      <c r="K417">
        <v>-0.13300000000000001</v>
      </c>
      <c r="L417">
        <v>-24</v>
      </c>
      <c r="M417">
        <v>93</v>
      </c>
      <c r="N417">
        <v>72</v>
      </c>
      <c r="O417">
        <v>72</v>
      </c>
      <c r="P417">
        <v>6.0999999999999999E-2</v>
      </c>
      <c r="Q417">
        <v>-8.3000000000000004E-2</v>
      </c>
      <c r="W417" t="s">
        <v>765</v>
      </c>
    </row>
    <row r="418" spans="1:23" hidden="1" x14ac:dyDescent="0.25">
      <c r="A418" t="s">
        <v>460</v>
      </c>
      <c r="B418" t="s">
        <v>207</v>
      </c>
      <c r="C418">
        <v>380</v>
      </c>
      <c r="D418">
        <v>0.109</v>
      </c>
      <c r="E418">
        <v>-4.9000000000000002E-2</v>
      </c>
      <c r="F418">
        <v>-225</v>
      </c>
      <c r="G418">
        <v>155</v>
      </c>
      <c r="H418">
        <v>-20</v>
      </c>
      <c r="I418">
        <v>136</v>
      </c>
      <c r="J418">
        <v>0.48299999999999998</v>
      </c>
      <c r="K418">
        <v>-5.6000000000000001E-2</v>
      </c>
      <c r="L418">
        <v>-20</v>
      </c>
      <c r="M418">
        <v>101</v>
      </c>
      <c r="N418">
        <v>79</v>
      </c>
      <c r="O418">
        <v>79</v>
      </c>
      <c r="P418">
        <v>0.219</v>
      </c>
      <c r="Q418">
        <v>-0.19</v>
      </c>
      <c r="W418" t="s">
        <v>766</v>
      </c>
    </row>
    <row r="419" spans="1:23" hidden="1" x14ac:dyDescent="0.25">
      <c r="A419" t="s">
        <v>461</v>
      </c>
      <c r="B419" t="s">
        <v>207</v>
      </c>
      <c r="C419">
        <v>400</v>
      </c>
      <c r="D419">
        <v>0.35099999999999998</v>
      </c>
      <c r="E419">
        <v>-8.5999999999999993E-2</v>
      </c>
      <c r="F419">
        <v>-240</v>
      </c>
      <c r="G419">
        <v>159</v>
      </c>
      <c r="H419">
        <v>-16</v>
      </c>
      <c r="I419">
        <v>144</v>
      </c>
      <c r="J419">
        <v>0.33800000000000002</v>
      </c>
      <c r="K419">
        <v>0.09</v>
      </c>
      <c r="L419">
        <v>-17</v>
      </c>
      <c r="M419">
        <v>127</v>
      </c>
      <c r="N419">
        <v>98</v>
      </c>
      <c r="O419">
        <v>97</v>
      </c>
      <c r="P419">
        <v>0.249</v>
      </c>
      <c r="Q419">
        <v>-2.5000000000000001E-2</v>
      </c>
      <c r="W419" t="s">
        <v>767</v>
      </c>
    </row>
    <row r="420" spans="1:23" hidden="1" x14ac:dyDescent="0.25">
      <c r="A420" t="s">
        <v>462</v>
      </c>
      <c r="B420" t="s">
        <v>207</v>
      </c>
      <c r="C420">
        <v>437</v>
      </c>
      <c r="D420">
        <v>0.51300000000000001</v>
      </c>
      <c r="E420">
        <v>0.55500000000000005</v>
      </c>
      <c r="F420">
        <v>-283</v>
      </c>
      <c r="G420">
        <v>154</v>
      </c>
      <c r="H420">
        <v>-22</v>
      </c>
      <c r="I420">
        <v>132</v>
      </c>
      <c r="J420">
        <v>-0.20200000000000001</v>
      </c>
      <c r="K420">
        <v>0.42599999999999999</v>
      </c>
      <c r="L420">
        <v>-12</v>
      </c>
      <c r="M420">
        <v>128</v>
      </c>
      <c r="N420">
        <v>102</v>
      </c>
      <c r="O420">
        <v>99</v>
      </c>
      <c r="P420">
        <v>-0.17199999999999999</v>
      </c>
      <c r="Q420">
        <v>0.46600000000000003</v>
      </c>
      <c r="W420" t="s">
        <v>768</v>
      </c>
    </row>
    <row r="421" spans="1:23" hidden="1" x14ac:dyDescent="0.25">
      <c r="A421" t="s">
        <v>463</v>
      </c>
      <c r="B421" t="s">
        <v>207</v>
      </c>
      <c r="C421">
        <v>281</v>
      </c>
      <c r="D421">
        <v>0.44900000000000001</v>
      </c>
      <c r="E421">
        <v>-0.18</v>
      </c>
      <c r="F421">
        <v>-181</v>
      </c>
      <c r="G421">
        <v>101</v>
      </c>
      <c r="H421">
        <v>-8</v>
      </c>
      <c r="I421">
        <v>92</v>
      </c>
      <c r="J421">
        <v>1.165</v>
      </c>
      <c r="K421">
        <v>1.0999999999999999E-2</v>
      </c>
      <c r="L421">
        <v>-10</v>
      </c>
      <c r="M421">
        <v>83</v>
      </c>
      <c r="N421">
        <v>67</v>
      </c>
      <c r="O421">
        <v>68</v>
      </c>
      <c r="P421">
        <v>1.244</v>
      </c>
      <c r="Q421">
        <v>5.2999999999999999E-2</v>
      </c>
    </row>
    <row r="422" spans="1:23" hidden="1" x14ac:dyDescent="0.25">
      <c r="A422" t="s">
        <v>454</v>
      </c>
      <c r="B422" t="s">
        <v>210</v>
      </c>
      <c r="C422">
        <v>862</v>
      </c>
      <c r="D422">
        <v>-0.25</v>
      </c>
      <c r="E422">
        <v>0.875</v>
      </c>
      <c r="F422">
        <v>-276</v>
      </c>
      <c r="G422">
        <v>586</v>
      </c>
      <c r="H422">
        <v>-51</v>
      </c>
      <c r="I422">
        <v>535</v>
      </c>
      <c r="J422">
        <v>-4.3999999999999997E-2</v>
      </c>
      <c r="K422">
        <v>1.385</v>
      </c>
      <c r="L422">
        <v>-111</v>
      </c>
      <c r="M422">
        <v>403</v>
      </c>
      <c r="N422">
        <v>373</v>
      </c>
      <c r="O422">
        <v>289</v>
      </c>
      <c r="P422">
        <v>0.16400000000000001</v>
      </c>
      <c r="Q422">
        <v>2.4239999999999999</v>
      </c>
      <c r="W422" t="s">
        <v>769</v>
      </c>
    </row>
    <row r="423" spans="1:23" hidden="1" x14ac:dyDescent="0.25">
      <c r="A423" t="s">
        <v>455</v>
      </c>
      <c r="B423" t="s">
        <v>210</v>
      </c>
      <c r="C423">
        <v>460</v>
      </c>
      <c r="D423">
        <v>-0.45100000000000001</v>
      </c>
      <c r="E423">
        <v>-0.24</v>
      </c>
      <c r="F423">
        <v>-215</v>
      </c>
      <c r="G423">
        <v>245</v>
      </c>
      <c r="H423">
        <v>-21</v>
      </c>
      <c r="I423">
        <v>224</v>
      </c>
      <c r="J423">
        <v>-0.497</v>
      </c>
      <c r="K423">
        <v>-6.2E-2</v>
      </c>
      <c r="L423">
        <v>-120</v>
      </c>
      <c r="M423">
        <v>110</v>
      </c>
      <c r="N423">
        <v>100</v>
      </c>
      <c r="O423">
        <v>84</v>
      </c>
      <c r="P423">
        <v>-0.66400000000000003</v>
      </c>
      <c r="Q423">
        <v>1.383</v>
      </c>
      <c r="W423" t="s">
        <v>770</v>
      </c>
    </row>
    <row r="424" spans="1:23" hidden="1" x14ac:dyDescent="0.25">
      <c r="A424" t="s">
        <v>456</v>
      </c>
      <c r="B424" t="s">
        <v>210</v>
      </c>
      <c r="C424">
        <v>605</v>
      </c>
      <c r="D424">
        <v>-0.377</v>
      </c>
      <c r="E424">
        <v>-0.36799999999999999</v>
      </c>
      <c r="F424">
        <v>-295</v>
      </c>
      <c r="G424">
        <v>310</v>
      </c>
      <c r="H424">
        <v>-71</v>
      </c>
      <c r="I424">
        <v>239</v>
      </c>
      <c r="J424">
        <v>-0.624</v>
      </c>
      <c r="K424">
        <v>-0.55700000000000005</v>
      </c>
      <c r="L424">
        <v>-127</v>
      </c>
      <c r="M424">
        <v>95</v>
      </c>
      <c r="N424">
        <v>76</v>
      </c>
      <c r="O424">
        <v>35</v>
      </c>
      <c r="P424">
        <v>-0.90600000000000003</v>
      </c>
      <c r="Q424">
        <v>-0.88300000000000001</v>
      </c>
      <c r="W424" t="s">
        <v>662</v>
      </c>
    </row>
    <row r="425" spans="1:23" hidden="1" x14ac:dyDescent="0.25">
      <c r="A425" t="s">
        <v>457</v>
      </c>
      <c r="B425" t="s">
        <v>210</v>
      </c>
      <c r="C425">
        <v>956</v>
      </c>
      <c r="D425">
        <v>0.39700000000000002</v>
      </c>
      <c r="E425">
        <v>-0.16800000000000001</v>
      </c>
      <c r="F425">
        <v>-381</v>
      </c>
      <c r="G425">
        <v>575</v>
      </c>
      <c r="H425">
        <v>-37</v>
      </c>
      <c r="I425">
        <v>539</v>
      </c>
      <c r="J425">
        <v>0.27900000000000003</v>
      </c>
      <c r="K425">
        <v>-3.6999999999999998E-2</v>
      </c>
      <c r="L425">
        <v>-131</v>
      </c>
      <c r="M425">
        <v>399</v>
      </c>
      <c r="N425">
        <v>357</v>
      </c>
      <c r="O425">
        <v>303</v>
      </c>
      <c r="P425">
        <v>0.23899999999999999</v>
      </c>
      <c r="Q425">
        <v>0.219</v>
      </c>
      <c r="W425" t="s">
        <v>771</v>
      </c>
    </row>
    <row r="426" spans="1:23" hidden="1" x14ac:dyDescent="0.25">
      <c r="A426" t="s">
        <v>458</v>
      </c>
      <c r="B426" t="s">
        <v>210</v>
      </c>
      <c r="C426">
        <v>1149</v>
      </c>
      <c r="D426">
        <v>-0.17199999999999999</v>
      </c>
      <c r="E426">
        <v>0.372</v>
      </c>
      <c r="F426">
        <v>-536</v>
      </c>
      <c r="G426">
        <v>613</v>
      </c>
      <c r="H426">
        <v>-54</v>
      </c>
      <c r="I426">
        <v>559</v>
      </c>
      <c r="J426">
        <v>-0.35099999999999998</v>
      </c>
      <c r="K426">
        <v>0.25600000000000001</v>
      </c>
      <c r="L426">
        <v>-136</v>
      </c>
      <c r="M426">
        <v>376</v>
      </c>
      <c r="N426">
        <v>338</v>
      </c>
      <c r="O426">
        <v>248</v>
      </c>
      <c r="P426">
        <v>-0.52300000000000002</v>
      </c>
      <c r="Q426">
        <v>-1.0999999999999999E-2</v>
      </c>
      <c r="W426" t="s">
        <v>772</v>
      </c>
    </row>
    <row r="427" spans="1:23" hidden="1" x14ac:dyDescent="0.25">
      <c r="A427" t="s">
        <v>459</v>
      </c>
      <c r="B427" t="s">
        <v>210</v>
      </c>
      <c r="C427">
        <v>837</v>
      </c>
      <c r="D427">
        <v>0.32300000000000001</v>
      </c>
      <c r="E427">
        <v>-0.13700000000000001</v>
      </c>
      <c r="F427">
        <v>-331</v>
      </c>
      <c r="G427">
        <v>506</v>
      </c>
      <c r="H427">
        <v>-61</v>
      </c>
      <c r="I427">
        <v>446</v>
      </c>
      <c r="J427">
        <v>0.19</v>
      </c>
      <c r="K427">
        <v>-0.29899999999999999</v>
      </c>
      <c r="L427">
        <v>-128</v>
      </c>
      <c r="M427">
        <v>357</v>
      </c>
      <c r="N427">
        <v>310</v>
      </c>
      <c r="O427">
        <v>251</v>
      </c>
      <c r="P427">
        <v>9.8000000000000004E-2</v>
      </c>
      <c r="Q427">
        <v>-0.33500000000000002</v>
      </c>
      <c r="W427" t="s">
        <v>773</v>
      </c>
    </row>
    <row r="428" spans="1:23" hidden="1" x14ac:dyDescent="0.25">
      <c r="A428" t="s">
        <v>460</v>
      </c>
      <c r="B428" t="s">
        <v>210</v>
      </c>
      <c r="C428">
        <v>971</v>
      </c>
      <c r="D428">
        <v>1.079</v>
      </c>
      <c r="E428">
        <v>0.41899999999999998</v>
      </c>
      <c r="F428">
        <v>-311</v>
      </c>
      <c r="G428">
        <v>660</v>
      </c>
      <c r="H428">
        <v>-25</v>
      </c>
      <c r="I428">
        <v>635</v>
      </c>
      <c r="J428">
        <v>2.8839999999999999</v>
      </c>
      <c r="K428">
        <v>0.50800000000000001</v>
      </c>
      <c r="L428">
        <v>-129</v>
      </c>
      <c r="M428">
        <v>563</v>
      </c>
      <c r="N428">
        <v>434</v>
      </c>
      <c r="O428">
        <v>377</v>
      </c>
      <c r="P428">
        <v>18.997</v>
      </c>
      <c r="Q428">
        <v>0.54500000000000004</v>
      </c>
      <c r="W428" t="s">
        <v>774</v>
      </c>
    </row>
    <row r="429" spans="1:23" hidden="1" x14ac:dyDescent="0.25">
      <c r="A429" t="s">
        <v>461</v>
      </c>
      <c r="B429" t="s">
        <v>210</v>
      </c>
      <c r="C429">
        <v>684</v>
      </c>
      <c r="D429">
        <v>-0.495</v>
      </c>
      <c r="E429">
        <v>-0.50700000000000001</v>
      </c>
      <c r="F429">
        <v>-220</v>
      </c>
      <c r="G429">
        <v>464</v>
      </c>
      <c r="H429">
        <v>-43</v>
      </c>
      <c r="I429">
        <v>421</v>
      </c>
      <c r="J429">
        <v>-0.27200000000000002</v>
      </c>
      <c r="K429">
        <v>-0.51100000000000001</v>
      </c>
      <c r="L429">
        <v>-119</v>
      </c>
      <c r="M429">
        <v>325</v>
      </c>
      <c r="N429">
        <v>296</v>
      </c>
      <c r="O429">
        <v>244</v>
      </c>
      <c r="P429">
        <v>-0.24199999999999999</v>
      </c>
      <c r="Q429">
        <v>-0.53</v>
      </c>
      <c r="W429" t="s">
        <v>775</v>
      </c>
    </row>
    <row r="430" spans="1:23" hidden="1" x14ac:dyDescent="0.25">
      <c r="A430" t="s">
        <v>462</v>
      </c>
      <c r="B430" t="s">
        <v>210</v>
      </c>
      <c r="C430">
        <v>1388</v>
      </c>
      <c r="D430">
        <v>0.188</v>
      </c>
      <c r="E430">
        <v>1.1919999999999999</v>
      </c>
      <c r="F430">
        <v>-436</v>
      </c>
      <c r="G430">
        <v>952</v>
      </c>
      <c r="H430">
        <v>-89</v>
      </c>
      <c r="I430">
        <v>862</v>
      </c>
      <c r="J430">
        <v>0.64600000000000002</v>
      </c>
      <c r="K430">
        <v>1.304</v>
      </c>
      <c r="L430">
        <v>-127</v>
      </c>
      <c r="M430">
        <v>731</v>
      </c>
      <c r="N430">
        <v>604</v>
      </c>
      <c r="O430">
        <v>520</v>
      </c>
      <c r="P430">
        <v>1.552</v>
      </c>
      <c r="Q430">
        <v>1.274</v>
      </c>
      <c r="W430" t="s">
        <v>776</v>
      </c>
    </row>
    <row r="431" spans="1:23" hidden="1" x14ac:dyDescent="0.25">
      <c r="A431" t="s">
        <v>463</v>
      </c>
      <c r="B431" t="s">
        <v>210</v>
      </c>
      <c r="C431">
        <v>633</v>
      </c>
      <c r="D431">
        <v>-0.246</v>
      </c>
      <c r="E431">
        <v>0.35599999999999998</v>
      </c>
      <c r="F431">
        <v>-220</v>
      </c>
      <c r="G431">
        <v>414</v>
      </c>
      <c r="H431">
        <v>-39</v>
      </c>
      <c r="I431">
        <v>374</v>
      </c>
      <c r="J431">
        <v>0.25900000000000001</v>
      </c>
      <c r="K431">
        <v>1.2889999999999999</v>
      </c>
      <c r="L431">
        <v>-80</v>
      </c>
      <c r="M431">
        <v>298</v>
      </c>
      <c r="N431">
        <v>248</v>
      </c>
      <c r="O431">
        <v>229</v>
      </c>
      <c r="P431">
        <v>0.78100000000000003</v>
      </c>
      <c r="Q431">
        <v>11.122999999999999</v>
      </c>
      <c r="W431" t="s">
        <v>777</v>
      </c>
    </row>
    <row r="432" spans="1:23" hidden="1" x14ac:dyDescent="0.25">
      <c r="A432" t="s">
        <v>454</v>
      </c>
      <c r="B432" t="s">
        <v>214</v>
      </c>
      <c r="C432">
        <v>1613</v>
      </c>
      <c r="D432">
        <v>0.70199999999999996</v>
      </c>
      <c r="E432">
        <v>5.3479999999999999</v>
      </c>
      <c r="F432">
        <v>-961</v>
      </c>
      <c r="G432">
        <v>652</v>
      </c>
      <c r="H432">
        <v>-130</v>
      </c>
      <c r="I432">
        <v>522</v>
      </c>
      <c r="J432">
        <v>1.5169999999999999</v>
      </c>
      <c r="K432">
        <v>54.703000000000003</v>
      </c>
      <c r="L432">
        <v>-31</v>
      </c>
      <c r="M432">
        <v>582</v>
      </c>
      <c r="N432">
        <v>460</v>
      </c>
      <c r="O432">
        <v>270</v>
      </c>
      <c r="P432">
        <v>2.589</v>
      </c>
      <c r="Q432">
        <v>3.859</v>
      </c>
      <c r="W432" t="s">
        <v>164</v>
      </c>
    </row>
    <row r="433" spans="1:23" hidden="1" x14ac:dyDescent="0.25">
      <c r="A433" t="s">
        <v>455</v>
      </c>
      <c r="B433" t="s">
        <v>214</v>
      </c>
      <c r="C433">
        <v>254</v>
      </c>
      <c r="D433">
        <v>-0.29299999999999998</v>
      </c>
      <c r="E433">
        <v>-0.19800000000000001</v>
      </c>
      <c r="F433">
        <v>-208</v>
      </c>
      <c r="G433">
        <v>46</v>
      </c>
      <c r="H433">
        <v>-36</v>
      </c>
      <c r="I433">
        <v>9</v>
      </c>
      <c r="J433">
        <v>-0.56799999999999995</v>
      </c>
      <c r="K433">
        <v>-0.88</v>
      </c>
      <c r="L433">
        <v>-3</v>
      </c>
      <c r="M433">
        <v>123</v>
      </c>
      <c r="N433">
        <v>98</v>
      </c>
      <c r="O433">
        <v>56</v>
      </c>
      <c r="Q433">
        <v>-0.47699999999999998</v>
      </c>
      <c r="W433" t="s">
        <v>778</v>
      </c>
    </row>
    <row r="434" spans="1:23" hidden="1" x14ac:dyDescent="0.25">
      <c r="A434" t="s">
        <v>456</v>
      </c>
      <c r="B434" t="s">
        <v>214</v>
      </c>
      <c r="C434">
        <v>317</v>
      </c>
      <c r="D434">
        <v>0.35499999999999998</v>
      </c>
      <c r="E434">
        <v>0</v>
      </c>
      <c r="F434">
        <v>-207</v>
      </c>
      <c r="G434">
        <v>110</v>
      </c>
      <c r="H434">
        <v>-32</v>
      </c>
      <c r="I434">
        <v>78</v>
      </c>
      <c r="J434">
        <v>2.4279999999999999</v>
      </c>
      <c r="K434">
        <v>0</v>
      </c>
      <c r="L434">
        <v>0</v>
      </c>
      <c r="M434">
        <v>211</v>
      </c>
      <c r="N434">
        <v>170</v>
      </c>
      <c r="O434">
        <v>106</v>
      </c>
      <c r="P434">
        <v>0.61299999999999999</v>
      </c>
      <c r="Q434">
        <v>0</v>
      </c>
      <c r="W434" t="s">
        <v>779</v>
      </c>
    </row>
    <row r="435" spans="1:23" hidden="1" x14ac:dyDescent="0.25">
      <c r="A435" t="s">
        <v>457</v>
      </c>
      <c r="B435" t="s">
        <v>214</v>
      </c>
      <c r="C435">
        <v>317</v>
      </c>
      <c r="D435">
        <v>-0.72499999999999998</v>
      </c>
      <c r="E435">
        <v>-0.66600000000000004</v>
      </c>
      <c r="F435">
        <v>-207</v>
      </c>
      <c r="G435">
        <v>110</v>
      </c>
      <c r="H435">
        <v>-32</v>
      </c>
      <c r="I435">
        <v>78</v>
      </c>
      <c r="J435">
        <v>-0.36099999999999999</v>
      </c>
      <c r="K435">
        <v>-0.623</v>
      </c>
      <c r="L435">
        <v>0</v>
      </c>
      <c r="M435">
        <v>211</v>
      </c>
      <c r="N435">
        <v>170</v>
      </c>
      <c r="O435">
        <v>106</v>
      </c>
      <c r="P435">
        <v>0.111</v>
      </c>
      <c r="Q435">
        <v>0.41399999999999998</v>
      </c>
      <c r="W435" t="s">
        <v>779</v>
      </c>
    </row>
    <row r="436" spans="1:23" hidden="1" x14ac:dyDescent="0.25">
      <c r="A436" t="s">
        <v>458</v>
      </c>
      <c r="B436" t="s">
        <v>214</v>
      </c>
      <c r="C436">
        <v>948</v>
      </c>
      <c r="D436">
        <v>0.13600000000000001</v>
      </c>
      <c r="E436">
        <v>1.635</v>
      </c>
      <c r="F436">
        <v>-680</v>
      </c>
      <c r="G436">
        <v>268</v>
      </c>
      <c r="H436">
        <v>-60</v>
      </c>
      <c r="I436">
        <v>207</v>
      </c>
      <c r="J436">
        <v>0.312</v>
      </c>
      <c r="K436">
        <v>8.57</v>
      </c>
      <c r="L436">
        <v>-65</v>
      </c>
      <c r="M436">
        <v>250</v>
      </c>
      <c r="N436">
        <v>198</v>
      </c>
      <c r="O436">
        <v>75</v>
      </c>
      <c r="P436">
        <v>-0.17599999999999999</v>
      </c>
      <c r="W436" t="s">
        <v>780</v>
      </c>
    </row>
    <row r="437" spans="1:23" hidden="1" x14ac:dyDescent="0.25">
      <c r="A437" t="s">
        <v>459</v>
      </c>
      <c r="B437" t="s">
        <v>214</v>
      </c>
      <c r="C437">
        <v>360</v>
      </c>
      <c r="D437">
        <v>-7.0000000000000001E-3</v>
      </c>
      <c r="E437">
        <v>0.53800000000000003</v>
      </c>
      <c r="F437">
        <v>-308</v>
      </c>
      <c r="G437">
        <v>51</v>
      </c>
      <c r="H437">
        <v>-30</v>
      </c>
      <c r="I437">
        <v>22</v>
      </c>
      <c r="J437">
        <v>-0.84099999999999997</v>
      </c>
      <c r="K437">
        <v>-5.0999999999999997E-2</v>
      </c>
      <c r="L437">
        <v>-4</v>
      </c>
      <c r="M437">
        <v>110</v>
      </c>
      <c r="N437">
        <v>-28</v>
      </c>
      <c r="O437">
        <v>-58</v>
      </c>
      <c r="W437" t="s">
        <v>781</v>
      </c>
    </row>
    <row r="438" spans="1:23" hidden="1" x14ac:dyDescent="0.25">
      <c r="A438" t="s">
        <v>460</v>
      </c>
      <c r="B438" t="s">
        <v>214</v>
      </c>
      <c r="C438">
        <v>234</v>
      </c>
      <c r="D438">
        <v>-0.42499999999999999</v>
      </c>
      <c r="E438">
        <v>-0.79700000000000004</v>
      </c>
      <c r="F438">
        <v>-189</v>
      </c>
      <c r="G438">
        <v>44</v>
      </c>
      <c r="H438">
        <v>-22</v>
      </c>
      <c r="I438">
        <v>23</v>
      </c>
      <c r="J438">
        <v>-0.77100000000000002</v>
      </c>
      <c r="K438">
        <v>-0.81299999999999994</v>
      </c>
      <c r="L438">
        <v>-3</v>
      </c>
      <c r="M438">
        <v>128</v>
      </c>
      <c r="N438">
        <v>101</v>
      </c>
      <c r="O438">
        <v>66</v>
      </c>
      <c r="P438">
        <v>-0.24099999999999999</v>
      </c>
      <c r="Q438">
        <v>-0.311</v>
      </c>
      <c r="W438" t="s">
        <v>722</v>
      </c>
    </row>
    <row r="439" spans="1:23" hidden="1" x14ac:dyDescent="0.25">
      <c r="A439" t="s">
        <v>461</v>
      </c>
      <c r="B439" t="s">
        <v>214</v>
      </c>
      <c r="C439">
        <v>1153</v>
      </c>
      <c r="D439">
        <v>0.85799999999999998</v>
      </c>
      <c r="E439">
        <v>0.38200000000000001</v>
      </c>
      <c r="F439">
        <v>-1004</v>
      </c>
      <c r="G439">
        <v>149</v>
      </c>
      <c r="H439">
        <v>-26</v>
      </c>
      <c r="I439">
        <v>122</v>
      </c>
      <c r="J439">
        <v>-0.35</v>
      </c>
      <c r="K439">
        <v>-0.22600000000000001</v>
      </c>
      <c r="L439">
        <v>-2</v>
      </c>
      <c r="M439">
        <v>206</v>
      </c>
      <c r="N439">
        <v>162</v>
      </c>
      <c r="O439">
        <v>96</v>
      </c>
      <c r="P439">
        <v>-0.443</v>
      </c>
      <c r="Q439">
        <v>4.9000000000000002E-2</v>
      </c>
      <c r="W439" t="s">
        <v>732</v>
      </c>
    </row>
    <row r="440" spans="1:23" hidden="1" x14ac:dyDescent="0.25">
      <c r="A440" t="s">
        <v>462</v>
      </c>
      <c r="B440" t="s">
        <v>214</v>
      </c>
      <c r="C440">
        <v>834</v>
      </c>
      <c r="D440">
        <v>0.20899999999999999</v>
      </c>
      <c r="E440">
        <v>1.3029999999999999</v>
      </c>
      <c r="F440">
        <v>-648</v>
      </c>
      <c r="G440">
        <v>186</v>
      </c>
      <c r="H440">
        <v>-28</v>
      </c>
      <c r="I440">
        <v>158</v>
      </c>
      <c r="J440">
        <v>1.9E-2</v>
      </c>
      <c r="K440">
        <v>0.16300000000000001</v>
      </c>
      <c r="L440">
        <v>0</v>
      </c>
      <c r="M440">
        <v>244</v>
      </c>
      <c r="N440">
        <v>157</v>
      </c>
      <c r="O440">
        <v>91</v>
      </c>
      <c r="P440">
        <v>-0.23699999999999999</v>
      </c>
      <c r="Q440">
        <v>-0.28100000000000003</v>
      </c>
      <c r="W440" t="s">
        <v>622</v>
      </c>
    </row>
    <row r="441" spans="1:23" hidden="1" x14ac:dyDescent="0.25">
      <c r="A441" t="s">
        <v>463</v>
      </c>
      <c r="B441" t="s">
        <v>214</v>
      </c>
      <c r="C441">
        <v>362</v>
      </c>
      <c r="D441">
        <v>-0.81299999999999994</v>
      </c>
      <c r="E441">
        <v>-0.109</v>
      </c>
      <c r="F441">
        <v>-181</v>
      </c>
      <c r="G441">
        <v>181</v>
      </c>
      <c r="H441">
        <v>-45</v>
      </c>
      <c r="I441">
        <v>136</v>
      </c>
      <c r="J441">
        <v>-0.71799999999999997</v>
      </c>
      <c r="K441">
        <v>0.36299999999999999</v>
      </c>
      <c r="L441">
        <v>-12</v>
      </c>
      <c r="M441">
        <v>202</v>
      </c>
      <c r="N441">
        <v>160</v>
      </c>
      <c r="O441">
        <v>127</v>
      </c>
      <c r="P441">
        <v>-0.68500000000000005</v>
      </c>
      <c r="Q441">
        <v>0.46200000000000002</v>
      </c>
      <c r="W441" t="s">
        <v>782</v>
      </c>
    </row>
    <row r="442" spans="1:23" hidden="1" x14ac:dyDescent="0.25">
      <c r="A442" t="s">
        <v>454</v>
      </c>
      <c r="B442" t="s">
        <v>217</v>
      </c>
      <c r="C442">
        <v>1094</v>
      </c>
      <c r="E442">
        <v>3.4260000000000002</v>
      </c>
      <c r="F442">
        <v>-606</v>
      </c>
      <c r="G442">
        <v>488</v>
      </c>
      <c r="H442">
        <v>-229</v>
      </c>
      <c r="I442">
        <v>259</v>
      </c>
      <c r="K442">
        <v>6.3289999999999997</v>
      </c>
      <c r="L442">
        <v>-163</v>
      </c>
      <c r="M442">
        <v>260</v>
      </c>
      <c r="N442">
        <v>150</v>
      </c>
      <c r="O442">
        <v>75</v>
      </c>
      <c r="Q442">
        <v>4.4130000000000003</v>
      </c>
      <c r="W442" t="s">
        <v>783</v>
      </c>
    </row>
    <row r="443" spans="1:23" hidden="1" x14ac:dyDescent="0.25">
      <c r="A443" t="s">
        <v>455</v>
      </c>
      <c r="B443" t="s">
        <v>217</v>
      </c>
      <c r="C443">
        <v>247</v>
      </c>
      <c r="D443">
        <v>0.216</v>
      </c>
      <c r="E443">
        <v>-0.89400000000000002</v>
      </c>
      <c r="F443">
        <v>-136</v>
      </c>
      <c r="G443">
        <v>111</v>
      </c>
      <c r="H443">
        <v>-76</v>
      </c>
      <c r="I443">
        <v>35</v>
      </c>
      <c r="J443">
        <v>0.61699999999999999</v>
      </c>
      <c r="K443">
        <v>-0.97299999999999998</v>
      </c>
      <c r="L443">
        <v>-39</v>
      </c>
      <c r="M443">
        <v>47</v>
      </c>
      <c r="N443">
        <v>19</v>
      </c>
      <c r="O443">
        <v>14</v>
      </c>
      <c r="P443">
        <v>-0.99299999999999999</v>
      </c>
      <c r="Q443">
        <v>-0.98599999999999999</v>
      </c>
      <c r="W443" t="s">
        <v>784</v>
      </c>
    </row>
    <row r="444" spans="1:23" hidden="1" x14ac:dyDescent="0.25">
      <c r="A444" t="s">
        <v>456</v>
      </c>
      <c r="B444" t="s">
        <v>217</v>
      </c>
      <c r="C444">
        <v>2328</v>
      </c>
      <c r="D444">
        <v>4.9130000000000003</v>
      </c>
      <c r="E444">
        <v>4.7E-2</v>
      </c>
      <c r="F444">
        <v>-680</v>
      </c>
      <c r="G444">
        <v>1647</v>
      </c>
      <c r="H444">
        <v>-341</v>
      </c>
      <c r="I444">
        <v>1307</v>
      </c>
      <c r="J444">
        <v>15.339</v>
      </c>
      <c r="K444">
        <v>8.0000000000000002E-3</v>
      </c>
      <c r="L444">
        <v>-147</v>
      </c>
      <c r="M444">
        <v>1291</v>
      </c>
      <c r="N444">
        <v>1012</v>
      </c>
      <c r="O444">
        <v>980</v>
      </c>
      <c r="Q444">
        <v>4.2000000000000003E-2</v>
      </c>
      <c r="W444" t="s">
        <v>785</v>
      </c>
    </row>
    <row r="445" spans="1:23" hidden="1" x14ac:dyDescent="0.25">
      <c r="A445" t="s">
        <v>457</v>
      </c>
      <c r="B445" t="s">
        <v>217</v>
      </c>
      <c r="C445">
        <v>2223</v>
      </c>
      <c r="D445">
        <v>2.214</v>
      </c>
      <c r="F445">
        <v>-672</v>
      </c>
      <c r="G445">
        <v>1551</v>
      </c>
      <c r="H445">
        <v>-255</v>
      </c>
      <c r="I445">
        <v>1296</v>
      </c>
      <c r="J445">
        <v>8.5670000000000002</v>
      </c>
      <c r="L445">
        <v>-97</v>
      </c>
      <c r="M445">
        <v>1314</v>
      </c>
      <c r="N445">
        <v>1056</v>
      </c>
      <c r="O445">
        <v>941</v>
      </c>
      <c r="P445">
        <v>0.95699999999999996</v>
      </c>
      <c r="W445" t="s">
        <v>786</v>
      </c>
    </row>
    <row r="446" spans="1:23" hidden="1" x14ac:dyDescent="0.25">
      <c r="A446" t="s">
        <v>458</v>
      </c>
      <c r="B446" t="s">
        <v>217</v>
      </c>
      <c r="C446">
        <v>-331</v>
      </c>
      <c r="F446">
        <v>39</v>
      </c>
      <c r="G446">
        <v>-292</v>
      </c>
      <c r="H446">
        <v>-181</v>
      </c>
      <c r="I446">
        <v>-473</v>
      </c>
      <c r="L446">
        <v>-130</v>
      </c>
      <c r="M446">
        <v>-532</v>
      </c>
      <c r="N446">
        <v>-540</v>
      </c>
      <c r="O446">
        <v>-482</v>
      </c>
      <c r="W446" t="s">
        <v>787</v>
      </c>
    </row>
    <row r="447" spans="1:23" hidden="1" x14ac:dyDescent="0.25">
      <c r="A447" t="s">
        <v>459</v>
      </c>
      <c r="B447" t="s">
        <v>217</v>
      </c>
      <c r="C447">
        <v>203</v>
      </c>
      <c r="D447">
        <v>-0.374</v>
      </c>
      <c r="E447">
        <v>-0.48399999999999999</v>
      </c>
      <c r="F447">
        <v>-106</v>
      </c>
      <c r="G447">
        <v>97</v>
      </c>
      <c r="H447">
        <v>-75</v>
      </c>
      <c r="I447">
        <v>22</v>
      </c>
      <c r="J447">
        <v>-0.79500000000000004</v>
      </c>
      <c r="K447">
        <v>-0.72699999999999998</v>
      </c>
      <c r="L447">
        <v>-127</v>
      </c>
      <c r="M447">
        <v>1959</v>
      </c>
      <c r="N447">
        <v>1936</v>
      </c>
      <c r="O447">
        <v>1919</v>
      </c>
      <c r="W447" t="s">
        <v>722</v>
      </c>
    </row>
    <row r="448" spans="1:23" hidden="1" x14ac:dyDescent="0.25">
      <c r="A448" t="s">
        <v>460</v>
      </c>
      <c r="B448" t="s">
        <v>217</v>
      </c>
      <c r="C448">
        <v>394</v>
      </c>
      <c r="D448">
        <v>-0.47499999999999998</v>
      </c>
      <c r="E448">
        <v>-0.43099999999999999</v>
      </c>
      <c r="F448">
        <v>-210</v>
      </c>
      <c r="G448">
        <v>184</v>
      </c>
      <c r="H448">
        <v>-104</v>
      </c>
      <c r="I448">
        <v>80</v>
      </c>
      <c r="J448">
        <v>-0.745</v>
      </c>
      <c r="K448">
        <v>-0.41</v>
      </c>
      <c r="L448">
        <v>-137</v>
      </c>
      <c r="M448">
        <v>-276</v>
      </c>
      <c r="N448">
        <v>-323</v>
      </c>
      <c r="O448">
        <v>-366</v>
      </c>
      <c r="W448" t="s">
        <v>739</v>
      </c>
    </row>
    <row r="449" spans="1:23" hidden="1" x14ac:dyDescent="0.25">
      <c r="A449" t="s">
        <v>461</v>
      </c>
      <c r="B449" t="s">
        <v>217</v>
      </c>
      <c r="C449">
        <v>692</v>
      </c>
      <c r="D449">
        <v>-0.65500000000000003</v>
      </c>
      <c r="E449">
        <v>-0.439</v>
      </c>
      <c r="F449">
        <v>-413</v>
      </c>
      <c r="G449">
        <v>279</v>
      </c>
      <c r="H449">
        <v>-144</v>
      </c>
      <c r="I449">
        <v>135</v>
      </c>
      <c r="J449">
        <v>-0.85499999999999998</v>
      </c>
      <c r="K449">
        <v>-0.72299999999999998</v>
      </c>
      <c r="L449">
        <v>-128</v>
      </c>
      <c r="M449">
        <v>570</v>
      </c>
      <c r="N449">
        <v>523</v>
      </c>
      <c r="O449">
        <v>481</v>
      </c>
      <c r="P449">
        <v>-0.19800000000000001</v>
      </c>
      <c r="Q449">
        <v>1.266</v>
      </c>
      <c r="W449" t="s">
        <v>788</v>
      </c>
    </row>
    <row r="450" spans="1:23" hidden="1" x14ac:dyDescent="0.25">
      <c r="A450" t="s">
        <v>462</v>
      </c>
      <c r="B450" t="s">
        <v>217</v>
      </c>
      <c r="C450">
        <v>1232</v>
      </c>
      <c r="D450">
        <v>6.0000000000000001E-3</v>
      </c>
      <c r="E450">
        <v>2.7919999999999998</v>
      </c>
      <c r="F450">
        <v>-497</v>
      </c>
      <c r="G450">
        <v>735</v>
      </c>
      <c r="H450">
        <v>-246</v>
      </c>
      <c r="I450">
        <v>489</v>
      </c>
      <c r="J450">
        <v>8.3040000000000003</v>
      </c>
      <c r="K450">
        <v>3.5830000000000002</v>
      </c>
      <c r="L450">
        <v>-120</v>
      </c>
      <c r="M450">
        <v>302</v>
      </c>
      <c r="N450">
        <v>222</v>
      </c>
      <c r="O450">
        <v>212</v>
      </c>
      <c r="P450">
        <v>0.20200000000000001</v>
      </c>
      <c r="W450" t="s">
        <v>789</v>
      </c>
    </row>
    <row r="451" spans="1:23" hidden="1" x14ac:dyDescent="0.25">
      <c r="A451" t="s">
        <v>463</v>
      </c>
      <c r="B451" t="s">
        <v>217</v>
      </c>
      <c r="C451">
        <v>325</v>
      </c>
      <c r="D451">
        <v>0.60599999999999998</v>
      </c>
      <c r="E451">
        <v>-0.56699999999999995</v>
      </c>
      <c r="F451">
        <v>-166</v>
      </c>
      <c r="G451">
        <v>159</v>
      </c>
      <c r="H451">
        <v>-52</v>
      </c>
      <c r="I451">
        <v>107</v>
      </c>
      <c r="J451">
        <v>0.56999999999999995</v>
      </c>
      <c r="K451">
        <v>-0.66100000000000003</v>
      </c>
      <c r="L451">
        <v>-155</v>
      </c>
      <c r="M451">
        <v>-35</v>
      </c>
      <c r="N451">
        <v>-59</v>
      </c>
      <c r="O451">
        <v>-68</v>
      </c>
      <c r="W451" t="s">
        <v>790</v>
      </c>
    </row>
    <row r="452" spans="1:23" hidden="1" x14ac:dyDescent="0.25">
      <c r="A452" t="s">
        <v>454</v>
      </c>
      <c r="B452" t="s">
        <v>220</v>
      </c>
      <c r="C452">
        <v>469</v>
      </c>
      <c r="D452">
        <v>-0.62</v>
      </c>
      <c r="E452">
        <v>-0.23799999999999999</v>
      </c>
      <c r="F452">
        <v>-178</v>
      </c>
      <c r="G452">
        <v>292</v>
      </c>
      <c r="H452">
        <v>-112</v>
      </c>
      <c r="I452">
        <v>180</v>
      </c>
      <c r="J452">
        <v>-9.4E-2</v>
      </c>
      <c r="K452">
        <v>-0.42399999999999999</v>
      </c>
      <c r="L452">
        <v>0</v>
      </c>
      <c r="M452">
        <v>116</v>
      </c>
      <c r="N452">
        <v>63</v>
      </c>
      <c r="O452">
        <v>62</v>
      </c>
      <c r="P452">
        <v>-0.47699999999999998</v>
      </c>
      <c r="Q452">
        <v>-0.7</v>
      </c>
      <c r="W452" t="s">
        <v>791</v>
      </c>
    </row>
    <row r="453" spans="1:23" hidden="1" x14ac:dyDescent="0.25">
      <c r="A453" t="s">
        <v>455</v>
      </c>
      <c r="B453" t="s">
        <v>220</v>
      </c>
      <c r="C453">
        <v>616</v>
      </c>
      <c r="D453">
        <v>-0.23200000000000001</v>
      </c>
      <c r="E453">
        <v>5.8999999999999997E-2</v>
      </c>
      <c r="F453">
        <v>-184</v>
      </c>
      <c r="G453">
        <v>433</v>
      </c>
      <c r="H453">
        <v>-120</v>
      </c>
      <c r="I453">
        <v>312</v>
      </c>
      <c r="J453">
        <v>-0.249</v>
      </c>
      <c r="K453">
        <v>-0.30299999999999999</v>
      </c>
      <c r="L453">
        <v>0</v>
      </c>
      <c r="M453">
        <v>256</v>
      </c>
      <c r="N453">
        <v>210</v>
      </c>
      <c r="O453">
        <v>208</v>
      </c>
      <c r="P453">
        <v>-0.41</v>
      </c>
      <c r="Q453">
        <v>-0.16</v>
      </c>
      <c r="W453" t="s">
        <v>792</v>
      </c>
    </row>
    <row r="454" spans="1:23" hidden="1" x14ac:dyDescent="0.25">
      <c r="A454" t="s">
        <v>456</v>
      </c>
      <c r="B454" t="s">
        <v>220</v>
      </c>
      <c r="C454">
        <v>582</v>
      </c>
      <c r="D454">
        <v>-0.20499999999999999</v>
      </c>
      <c r="E454">
        <v>0.36899999999999999</v>
      </c>
      <c r="F454">
        <v>-66</v>
      </c>
      <c r="G454">
        <v>516</v>
      </c>
      <c r="H454">
        <v>-68</v>
      </c>
      <c r="I454">
        <v>448</v>
      </c>
      <c r="J454">
        <v>1.7000000000000001E-2</v>
      </c>
      <c r="K454">
        <v>0.70199999999999996</v>
      </c>
      <c r="L454">
        <v>-1</v>
      </c>
      <c r="M454">
        <v>413</v>
      </c>
      <c r="N454">
        <v>256</v>
      </c>
      <c r="O454">
        <v>247</v>
      </c>
      <c r="P454">
        <v>-0.25700000000000001</v>
      </c>
      <c r="Q454">
        <v>0.23300000000000001</v>
      </c>
      <c r="W454" t="s">
        <v>793</v>
      </c>
    </row>
    <row r="455" spans="1:23" hidden="1" x14ac:dyDescent="0.25">
      <c r="A455" t="s">
        <v>457</v>
      </c>
      <c r="B455" t="s">
        <v>220</v>
      </c>
      <c r="C455">
        <v>425</v>
      </c>
      <c r="D455">
        <v>1.98</v>
      </c>
      <c r="E455">
        <v>-0.65500000000000003</v>
      </c>
      <c r="F455">
        <v>-93</v>
      </c>
      <c r="G455">
        <v>332</v>
      </c>
      <c r="H455">
        <v>-69</v>
      </c>
      <c r="I455">
        <v>263</v>
      </c>
      <c r="J455">
        <v>49.72</v>
      </c>
      <c r="K455">
        <v>0.32600000000000001</v>
      </c>
      <c r="L455">
        <v>-1</v>
      </c>
      <c r="M455">
        <v>287</v>
      </c>
      <c r="N455">
        <v>201</v>
      </c>
      <c r="O455">
        <v>200</v>
      </c>
      <c r="P455">
        <v>-0.33100000000000002</v>
      </c>
      <c r="Q455">
        <v>0.68500000000000005</v>
      </c>
      <c r="W455" t="s">
        <v>794</v>
      </c>
    </row>
    <row r="456" spans="1:23" hidden="1" x14ac:dyDescent="0.25">
      <c r="A456" t="s">
        <v>458</v>
      </c>
      <c r="B456" t="s">
        <v>220</v>
      </c>
      <c r="C456">
        <v>1234</v>
      </c>
      <c r="D456">
        <v>1.0920000000000001</v>
      </c>
      <c r="E456">
        <v>0.53700000000000003</v>
      </c>
      <c r="F456">
        <v>-936</v>
      </c>
      <c r="G456">
        <v>298</v>
      </c>
      <c r="H456">
        <v>-100</v>
      </c>
      <c r="I456">
        <v>199</v>
      </c>
      <c r="J456">
        <v>-0.38700000000000001</v>
      </c>
      <c r="K456">
        <v>-0.52200000000000002</v>
      </c>
      <c r="L456">
        <v>0</v>
      </c>
      <c r="M456">
        <v>180</v>
      </c>
      <c r="N456">
        <v>111</v>
      </c>
      <c r="O456">
        <v>119</v>
      </c>
      <c r="P456">
        <v>-0.71299999999999997</v>
      </c>
      <c r="Q456">
        <v>-0.66200000000000003</v>
      </c>
      <c r="W456" t="s">
        <v>795</v>
      </c>
    </row>
    <row r="457" spans="1:23" hidden="1" x14ac:dyDescent="0.25">
      <c r="A457" t="s">
        <v>459</v>
      </c>
      <c r="B457" t="s">
        <v>220</v>
      </c>
      <c r="C457">
        <v>803</v>
      </c>
      <c r="D457">
        <v>-0.33100000000000002</v>
      </c>
      <c r="E457">
        <v>9.6000000000000002E-2</v>
      </c>
      <c r="F457">
        <v>-293</v>
      </c>
      <c r="G457">
        <v>509</v>
      </c>
      <c r="H457">
        <v>-94</v>
      </c>
      <c r="I457">
        <v>416</v>
      </c>
      <c r="J457">
        <v>-3.7999999999999999E-2</v>
      </c>
      <c r="K457">
        <v>-5.7000000000000002E-2</v>
      </c>
      <c r="L457">
        <v>0</v>
      </c>
      <c r="M457">
        <v>483</v>
      </c>
      <c r="N457">
        <v>345</v>
      </c>
      <c r="O457">
        <v>352</v>
      </c>
      <c r="P457">
        <v>0.111</v>
      </c>
      <c r="Q457">
        <v>5.8999999999999997E-2</v>
      </c>
      <c r="W457" t="s">
        <v>796</v>
      </c>
    </row>
    <row r="458" spans="1:23" hidden="1" x14ac:dyDescent="0.25">
      <c r="A458" t="s">
        <v>460</v>
      </c>
      <c r="B458" t="s">
        <v>220</v>
      </c>
      <c r="C458">
        <v>733</v>
      </c>
      <c r="D458">
        <v>-0.34100000000000003</v>
      </c>
      <c r="E458">
        <v>4.1319999999999997</v>
      </c>
      <c r="F458">
        <v>-235</v>
      </c>
      <c r="G458">
        <v>498</v>
      </c>
      <c r="H458">
        <v>-57</v>
      </c>
      <c r="I458">
        <v>441</v>
      </c>
      <c r="J458">
        <v>0.20499999999999999</v>
      </c>
      <c r="K458">
        <v>83.906999999999996</v>
      </c>
      <c r="L458">
        <v>1</v>
      </c>
      <c r="M458">
        <v>436</v>
      </c>
      <c r="N458">
        <v>326</v>
      </c>
      <c r="O458">
        <v>332</v>
      </c>
      <c r="P458">
        <v>0.247</v>
      </c>
      <c r="Q458">
        <v>0.109</v>
      </c>
      <c r="W458" t="s">
        <v>797</v>
      </c>
    </row>
    <row r="459" spans="1:23" hidden="1" x14ac:dyDescent="0.25">
      <c r="A459" t="s">
        <v>461</v>
      </c>
      <c r="B459" t="s">
        <v>220</v>
      </c>
      <c r="C459">
        <v>143</v>
      </c>
      <c r="D459">
        <v>-0.82899999999999996</v>
      </c>
      <c r="E459">
        <v>-0.75800000000000001</v>
      </c>
      <c r="F459">
        <v>-65</v>
      </c>
      <c r="G459">
        <v>77</v>
      </c>
      <c r="H459">
        <v>-72</v>
      </c>
      <c r="I459">
        <v>5</v>
      </c>
      <c r="J459">
        <v>-0.98199999999999998</v>
      </c>
      <c r="K459">
        <v>-0.98399999999999999</v>
      </c>
      <c r="L459">
        <v>-1</v>
      </c>
      <c r="M459">
        <v>310</v>
      </c>
      <c r="N459">
        <v>300</v>
      </c>
      <c r="O459">
        <v>299</v>
      </c>
      <c r="P459">
        <v>0.46</v>
      </c>
      <c r="Q459">
        <v>-0.27700000000000002</v>
      </c>
      <c r="W459" t="s">
        <v>798</v>
      </c>
    </row>
    <row r="460" spans="1:23" hidden="1" x14ac:dyDescent="0.25">
      <c r="A460" t="s">
        <v>462</v>
      </c>
      <c r="B460" t="s">
        <v>220</v>
      </c>
      <c r="C460">
        <v>590</v>
      </c>
      <c r="D460">
        <v>-0.54300000000000004</v>
      </c>
      <c r="E460">
        <v>-0.50800000000000001</v>
      </c>
      <c r="F460">
        <v>-105</v>
      </c>
      <c r="G460">
        <v>485</v>
      </c>
      <c r="H460">
        <v>-161</v>
      </c>
      <c r="I460">
        <v>324</v>
      </c>
      <c r="J460">
        <v>-0.33200000000000002</v>
      </c>
      <c r="K460">
        <v>-0.25</v>
      </c>
      <c r="L460">
        <v>0</v>
      </c>
      <c r="M460">
        <v>533</v>
      </c>
      <c r="N460">
        <v>415</v>
      </c>
      <c r="O460">
        <v>414</v>
      </c>
      <c r="P460">
        <v>8.3000000000000004E-2</v>
      </c>
      <c r="Q460">
        <v>0.309</v>
      </c>
      <c r="W460" t="s">
        <v>799</v>
      </c>
    </row>
    <row r="461" spans="1:23" hidden="1" x14ac:dyDescent="0.25">
      <c r="A461" t="s">
        <v>463</v>
      </c>
      <c r="B461" t="s">
        <v>220</v>
      </c>
      <c r="C461">
        <v>1199</v>
      </c>
      <c r="D461">
        <v>-0.317</v>
      </c>
      <c r="E461">
        <v>7.8E-2</v>
      </c>
      <c r="F461">
        <v>-722</v>
      </c>
      <c r="G461">
        <v>477</v>
      </c>
      <c r="H461">
        <v>-45</v>
      </c>
      <c r="I461">
        <v>432</v>
      </c>
      <c r="J461">
        <v>-0.107</v>
      </c>
      <c r="K461">
        <v>0.18099999999999999</v>
      </c>
      <c r="L461">
        <v>0</v>
      </c>
      <c r="M461">
        <v>401</v>
      </c>
      <c r="N461">
        <v>317</v>
      </c>
      <c r="O461">
        <v>317</v>
      </c>
      <c r="P461">
        <v>-0.124</v>
      </c>
      <c r="Q461">
        <v>0.188</v>
      </c>
      <c r="W461" t="s">
        <v>800</v>
      </c>
    </row>
    <row r="462" spans="1:23" hidden="1" x14ac:dyDescent="0.25">
      <c r="A462" t="s">
        <v>454</v>
      </c>
      <c r="B462" t="s">
        <v>223</v>
      </c>
      <c r="C462">
        <v>366</v>
      </c>
      <c r="D462">
        <v>0.12</v>
      </c>
      <c r="E462">
        <v>0.23799999999999999</v>
      </c>
      <c r="F462">
        <v>-312</v>
      </c>
      <c r="G462">
        <v>55</v>
      </c>
      <c r="H462">
        <v>-16</v>
      </c>
      <c r="I462">
        <v>39</v>
      </c>
      <c r="J462">
        <v>1.6259999999999999</v>
      </c>
      <c r="K462">
        <v>0.45500000000000002</v>
      </c>
      <c r="L462">
        <v>-32</v>
      </c>
      <c r="M462">
        <v>9</v>
      </c>
      <c r="N462">
        <v>4</v>
      </c>
      <c r="O462">
        <v>5</v>
      </c>
      <c r="P462">
        <v>0.95599999999999996</v>
      </c>
      <c r="Q462">
        <v>8.9999999999999993E-3</v>
      </c>
    </row>
    <row r="463" spans="1:23" hidden="1" x14ac:dyDescent="0.25">
      <c r="A463" t="s">
        <v>455</v>
      </c>
      <c r="B463" t="s">
        <v>223</v>
      </c>
      <c r="C463">
        <v>296</v>
      </c>
      <c r="D463">
        <v>-1.2E-2</v>
      </c>
      <c r="E463">
        <v>-8.4000000000000005E-2</v>
      </c>
      <c r="F463">
        <v>-261</v>
      </c>
      <c r="G463">
        <v>35</v>
      </c>
      <c r="H463">
        <v>-8</v>
      </c>
      <c r="I463">
        <v>27</v>
      </c>
      <c r="J463">
        <v>-8.7999999999999995E-2</v>
      </c>
      <c r="K463">
        <v>0.73199999999999998</v>
      </c>
      <c r="L463">
        <v>-25</v>
      </c>
      <c r="M463">
        <v>5</v>
      </c>
      <c r="N463">
        <v>5</v>
      </c>
      <c r="O463">
        <v>5</v>
      </c>
      <c r="P463">
        <v>0.63300000000000001</v>
      </c>
      <c r="Q463">
        <v>-0.19400000000000001</v>
      </c>
      <c r="W463" t="s">
        <v>801</v>
      </c>
    </row>
    <row r="464" spans="1:23" hidden="1" x14ac:dyDescent="0.25">
      <c r="A464" t="s">
        <v>456</v>
      </c>
      <c r="B464" t="s">
        <v>223</v>
      </c>
      <c r="C464">
        <v>323</v>
      </c>
      <c r="D464">
        <v>-0.3</v>
      </c>
      <c r="E464">
        <v>-1.9E-2</v>
      </c>
      <c r="F464">
        <v>-299</v>
      </c>
      <c r="G464">
        <v>25</v>
      </c>
      <c r="H464">
        <v>-9</v>
      </c>
      <c r="I464">
        <v>16</v>
      </c>
      <c r="J464">
        <v>-0.56699999999999995</v>
      </c>
      <c r="K464">
        <v>-0.26500000000000001</v>
      </c>
      <c r="L464">
        <v>-47</v>
      </c>
      <c r="M464">
        <v>10</v>
      </c>
      <c r="N464">
        <v>6</v>
      </c>
      <c r="O464">
        <v>6</v>
      </c>
      <c r="P464">
        <v>-0.55100000000000005</v>
      </c>
      <c r="Q464">
        <v>0.222</v>
      </c>
      <c r="W464" t="s">
        <v>802</v>
      </c>
    </row>
    <row r="465" spans="1:23" hidden="1" x14ac:dyDescent="0.25">
      <c r="A465" t="s">
        <v>457</v>
      </c>
      <c r="B465" t="s">
        <v>223</v>
      </c>
      <c r="C465">
        <v>329</v>
      </c>
      <c r="D465">
        <v>0.28899999999999998</v>
      </c>
      <c r="E465">
        <v>6.0000000000000001E-3</v>
      </c>
      <c r="F465">
        <v>-299</v>
      </c>
      <c r="G465">
        <v>31</v>
      </c>
      <c r="H465">
        <v>-9</v>
      </c>
      <c r="I465">
        <v>21</v>
      </c>
      <c r="J465">
        <v>4.0000000000000001E-3</v>
      </c>
      <c r="K465">
        <v>0.41899999999999998</v>
      </c>
      <c r="L465">
        <v>-18</v>
      </c>
      <c r="M465">
        <v>5</v>
      </c>
      <c r="N465">
        <v>5</v>
      </c>
      <c r="O465">
        <v>5</v>
      </c>
      <c r="P465">
        <v>0.222</v>
      </c>
      <c r="Q465">
        <v>0.97099999999999997</v>
      </c>
      <c r="W465" t="s">
        <v>803</v>
      </c>
    </row>
    <row r="466" spans="1:23" hidden="1" x14ac:dyDescent="0.25">
      <c r="A466" t="s">
        <v>458</v>
      </c>
      <c r="B466" t="s">
        <v>223</v>
      </c>
      <c r="C466">
        <v>327</v>
      </c>
      <c r="D466">
        <v>7.0999999999999994E-2</v>
      </c>
      <c r="E466">
        <v>9.2999999999999999E-2</v>
      </c>
      <c r="F466">
        <v>-302</v>
      </c>
      <c r="G466">
        <v>25</v>
      </c>
      <c r="H466">
        <v>-10</v>
      </c>
      <c r="I466">
        <v>15</v>
      </c>
      <c r="J466">
        <v>6.4459999999999997</v>
      </c>
      <c r="K466">
        <v>-0.495</v>
      </c>
      <c r="L466">
        <v>-29</v>
      </c>
      <c r="M466">
        <v>8</v>
      </c>
      <c r="N466">
        <v>2</v>
      </c>
      <c r="O466">
        <v>2</v>
      </c>
      <c r="P466">
        <v>-0.66</v>
      </c>
      <c r="Q466">
        <v>-0.158</v>
      </c>
      <c r="W466" t="s">
        <v>804</v>
      </c>
    </row>
    <row r="467" spans="1:23" hidden="1" x14ac:dyDescent="0.25">
      <c r="A467" t="s">
        <v>459</v>
      </c>
      <c r="B467" t="s">
        <v>223</v>
      </c>
      <c r="C467">
        <v>299</v>
      </c>
      <c r="D467">
        <v>0.61899999999999999</v>
      </c>
      <c r="E467">
        <v>-0.35099999999999998</v>
      </c>
      <c r="F467">
        <v>-258</v>
      </c>
      <c r="G467">
        <v>41</v>
      </c>
      <c r="H467">
        <v>-12</v>
      </c>
      <c r="I467">
        <v>30</v>
      </c>
      <c r="J467">
        <v>5.2640000000000002</v>
      </c>
      <c r="K467">
        <v>-0.17699999999999999</v>
      </c>
      <c r="L467">
        <v>-27</v>
      </c>
      <c r="M467">
        <v>4</v>
      </c>
      <c r="N467">
        <v>3</v>
      </c>
      <c r="O467">
        <v>3</v>
      </c>
      <c r="P467">
        <v>3.6999999999999998E-2</v>
      </c>
      <c r="Q467">
        <v>-0.77800000000000002</v>
      </c>
      <c r="W467" t="s">
        <v>805</v>
      </c>
    </row>
    <row r="468" spans="1:23" hidden="1" x14ac:dyDescent="0.25">
      <c r="A468" t="s">
        <v>460</v>
      </c>
      <c r="B468" t="s">
        <v>223</v>
      </c>
      <c r="C468">
        <v>461</v>
      </c>
      <c r="D468">
        <v>0.17399999999999999</v>
      </c>
      <c r="E468">
        <v>0.80600000000000005</v>
      </c>
      <c r="F468">
        <v>-412</v>
      </c>
      <c r="G468">
        <v>49</v>
      </c>
      <c r="H468">
        <v>-13</v>
      </c>
      <c r="I468">
        <v>36</v>
      </c>
      <c r="J468">
        <v>1.643</v>
      </c>
      <c r="K468">
        <v>0.70099999999999996</v>
      </c>
      <c r="L468">
        <v>-26</v>
      </c>
      <c r="M468">
        <v>15</v>
      </c>
      <c r="N468">
        <v>13</v>
      </c>
      <c r="O468">
        <v>13</v>
      </c>
      <c r="P468">
        <v>2.3690000000000002</v>
      </c>
      <c r="Q468">
        <v>2.3220000000000001</v>
      </c>
      <c r="W468" t="s">
        <v>806</v>
      </c>
    </row>
    <row r="469" spans="1:23" hidden="1" x14ac:dyDescent="0.25">
      <c r="A469" t="s">
        <v>461</v>
      </c>
      <c r="B469" t="s">
        <v>223</v>
      </c>
      <c r="C469">
        <v>255</v>
      </c>
      <c r="D469">
        <v>0.14499999999999999</v>
      </c>
      <c r="E469">
        <v>-0.16400000000000001</v>
      </c>
      <c r="F469">
        <v>-225</v>
      </c>
      <c r="G469">
        <v>31</v>
      </c>
      <c r="H469">
        <v>-10</v>
      </c>
      <c r="I469">
        <v>21</v>
      </c>
      <c r="J469">
        <v>21.75</v>
      </c>
      <c r="K469">
        <v>9.5220000000000002</v>
      </c>
      <c r="L469">
        <v>-17</v>
      </c>
      <c r="M469">
        <v>4</v>
      </c>
      <c r="N469">
        <v>4</v>
      </c>
      <c r="O469">
        <v>4</v>
      </c>
      <c r="P469">
        <v>-0.56200000000000006</v>
      </c>
      <c r="Q469">
        <v>-0.45100000000000001</v>
      </c>
      <c r="W469" t="s">
        <v>753</v>
      </c>
    </row>
    <row r="470" spans="1:23" hidden="1" x14ac:dyDescent="0.25">
      <c r="A470" t="s">
        <v>462</v>
      </c>
      <c r="B470" t="s">
        <v>223</v>
      </c>
      <c r="C470">
        <v>306</v>
      </c>
      <c r="D470">
        <v>-0.51300000000000001</v>
      </c>
      <c r="E470">
        <v>0.65200000000000002</v>
      </c>
      <c r="F470">
        <v>-294</v>
      </c>
      <c r="G470">
        <v>11</v>
      </c>
      <c r="H470">
        <v>-9</v>
      </c>
      <c r="I470">
        <v>2</v>
      </c>
      <c r="J470">
        <v>-0.90200000000000002</v>
      </c>
      <c r="K470">
        <v>-0.57499999999999996</v>
      </c>
      <c r="L470">
        <v>-11</v>
      </c>
      <c r="M470">
        <v>10</v>
      </c>
      <c r="N470">
        <v>7</v>
      </c>
      <c r="O470">
        <v>7</v>
      </c>
      <c r="P470">
        <v>-0.56799999999999995</v>
      </c>
      <c r="Q470">
        <v>1.5649999999999999</v>
      </c>
      <c r="W470" t="s">
        <v>807</v>
      </c>
    </row>
    <row r="471" spans="1:23" hidden="1" x14ac:dyDescent="0.25">
      <c r="A471" t="s">
        <v>463</v>
      </c>
      <c r="B471" t="s">
        <v>223</v>
      </c>
      <c r="C471">
        <v>185</v>
      </c>
      <c r="D471">
        <v>-0.248</v>
      </c>
      <c r="E471">
        <v>-0.53</v>
      </c>
      <c r="F471">
        <v>-175</v>
      </c>
      <c r="G471">
        <v>10</v>
      </c>
      <c r="H471">
        <v>-5</v>
      </c>
      <c r="I471">
        <v>5</v>
      </c>
      <c r="J471">
        <v>-0.47099999999999997</v>
      </c>
      <c r="K471">
        <v>-0.65300000000000002</v>
      </c>
      <c r="L471">
        <v>-3</v>
      </c>
      <c r="M471">
        <v>4</v>
      </c>
      <c r="N471">
        <v>3</v>
      </c>
      <c r="O471">
        <v>3</v>
      </c>
      <c r="P471">
        <v>0.505</v>
      </c>
      <c r="Q471">
        <v>-0.27900000000000003</v>
      </c>
      <c r="W471" t="s">
        <v>808</v>
      </c>
    </row>
    <row r="472" spans="1:23" hidden="1" x14ac:dyDescent="0.25">
      <c r="A472" t="s">
        <v>454</v>
      </c>
      <c r="B472" t="s">
        <v>226</v>
      </c>
      <c r="C472">
        <v>1636</v>
      </c>
      <c r="D472">
        <v>4.0000000000000001E-3</v>
      </c>
      <c r="E472">
        <v>3.5830000000000002</v>
      </c>
      <c r="F472">
        <v>-944</v>
      </c>
      <c r="G472">
        <v>692</v>
      </c>
      <c r="H472">
        <v>-354</v>
      </c>
      <c r="I472">
        <v>338</v>
      </c>
      <c r="J472">
        <v>-0.21299999999999999</v>
      </c>
      <c r="L472">
        <v>-45</v>
      </c>
      <c r="M472">
        <v>611</v>
      </c>
      <c r="N472">
        <v>482</v>
      </c>
      <c r="O472">
        <v>290</v>
      </c>
      <c r="P472">
        <v>-0.33700000000000002</v>
      </c>
      <c r="Q472">
        <v>3.371</v>
      </c>
      <c r="W472" t="s">
        <v>743</v>
      </c>
    </row>
    <row r="473" spans="1:23" hidden="1" x14ac:dyDescent="0.25">
      <c r="A473" t="s">
        <v>455</v>
      </c>
      <c r="B473" t="s">
        <v>226</v>
      </c>
      <c r="C473">
        <v>357</v>
      </c>
      <c r="D473">
        <v>-0.59499999999999997</v>
      </c>
      <c r="E473">
        <v>-0.626</v>
      </c>
      <c r="F473">
        <v>-207</v>
      </c>
      <c r="G473">
        <v>150</v>
      </c>
      <c r="H473">
        <v>-197</v>
      </c>
      <c r="I473">
        <v>-48</v>
      </c>
      <c r="L473">
        <v>-66</v>
      </c>
      <c r="M473">
        <v>3</v>
      </c>
      <c r="N473">
        <v>71</v>
      </c>
      <c r="O473">
        <v>66</v>
      </c>
      <c r="P473">
        <v>7.3869999999999996</v>
      </c>
      <c r="Q473">
        <v>-0.45100000000000001</v>
      </c>
      <c r="W473" t="s">
        <v>809</v>
      </c>
    </row>
    <row r="474" spans="1:23" hidden="1" x14ac:dyDescent="0.25">
      <c r="A474" t="s">
        <v>456</v>
      </c>
      <c r="B474" t="s">
        <v>226</v>
      </c>
      <c r="C474">
        <v>953</v>
      </c>
      <c r="D474">
        <v>-0.23200000000000001</v>
      </c>
      <c r="E474">
        <v>3.0550000000000002</v>
      </c>
      <c r="F474">
        <v>-393</v>
      </c>
      <c r="G474">
        <v>561</v>
      </c>
      <c r="H474">
        <v>-250</v>
      </c>
      <c r="I474">
        <v>311</v>
      </c>
      <c r="J474">
        <v>0.22600000000000001</v>
      </c>
      <c r="L474">
        <v>-75</v>
      </c>
      <c r="M474">
        <v>320</v>
      </c>
      <c r="N474">
        <v>231</v>
      </c>
      <c r="O474">
        <v>121</v>
      </c>
      <c r="P474">
        <v>9.1999999999999998E-2</v>
      </c>
      <c r="Q474">
        <v>16.741</v>
      </c>
      <c r="W474" t="s">
        <v>810</v>
      </c>
    </row>
    <row r="475" spans="1:23" hidden="1" x14ac:dyDescent="0.25">
      <c r="A475" t="s">
        <v>457</v>
      </c>
      <c r="B475" t="s">
        <v>226</v>
      </c>
      <c r="C475">
        <v>235</v>
      </c>
      <c r="D475">
        <v>-0.6</v>
      </c>
      <c r="E475">
        <v>-0.85599999999999998</v>
      </c>
      <c r="F475">
        <v>-75</v>
      </c>
      <c r="G475">
        <v>160</v>
      </c>
      <c r="H475">
        <v>-178</v>
      </c>
      <c r="I475">
        <v>-19</v>
      </c>
      <c r="L475">
        <v>-77</v>
      </c>
      <c r="M475">
        <v>34</v>
      </c>
      <c r="N475">
        <v>16</v>
      </c>
      <c r="O475">
        <v>7</v>
      </c>
      <c r="P475">
        <v>9.8019999999999996</v>
      </c>
      <c r="Q475">
        <v>-0.98399999999999999</v>
      </c>
      <c r="W475" t="s">
        <v>811</v>
      </c>
    </row>
    <row r="476" spans="1:23" hidden="1" x14ac:dyDescent="0.25">
      <c r="A476" t="s">
        <v>458</v>
      </c>
      <c r="B476" t="s">
        <v>226</v>
      </c>
      <c r="C476">
        <v>1629</v>
      </c>
      <c r="D476">
        <v>-0.63100000000000001</v>
      </c>
      <c r="E476">
        <v>0.84799999999999998</v>
      </c>
      <c r="F476">
        <v>-815</v>
      </c>
      <c r="G476">
        <v>814</v>
      </c>
      <c r="H476">
        <v>-385</v>
      </c>
      <c r="I476">
        <v>429</v>
      </c>
      <c r="J476">
        <v>-0.54500000000000004</v>
      </c>
      <c r="K476">
        <v>3.7280000000000002</v>
      </c>
      <c r="L476">
        <v>-28</v>
      </c>
      <c r="M476">
        <v>705</v>
      </c>
      <c r="N476">
        <v>590</v>
      </c>
      <c r="O476">
        <v>437</v>
      </c>
      <c r="P476">
        <v>0.20899999999999999</v>
      </c>
      <c r="Q476">
        <v>54.280999999999999</v>
      </c>
      <c r="W476" t="s">
        <v>812</v>
      </c>
    </row>
    <row r="477" spans="1:23" hidden="1" x14ac:dyDescent="0.25">
      <c r="A477" t="s">
        <v>459</v>
      </c>
      <c r="B477" t="s">
        <v>226</v>
      </c>
      <c r="C477">
        <v>882</v>
      </c>
      <c r="D477">
        <v>4.8410000000000002</v>
      </c>
      <c r="E477">
        <v>-0.28899999999999998</v>
      </c>
      <c r="F477">
        <v>-524</v>
      </c>
      <c r="G477">
        <v>358</v>
      </c>
      <c r="H477">
        <v>-267</v>
      </c>
      <c r="I477">
        <v>91</v>
      </c>
      <c r="K477">
        <v>-0.64200000000000002</v>
      </c>
      <c r="L477">
        <v>-39</v>
      </c>
      <c r="M477">
        <v>79</v>
      </c>
      <c r="N477">
        <v>51</v>
      </c>
      <c r="O477">
        <v>8</v>
      </c>
      <c r="P477">
        <v>-0.97299999999999998</v>
      </c>
      <c r="Q477">
        <v>-0.92900000000000005</v>
      </c>
      <c r="W477" t="s">
        <v>813</v>
      </c>
    </row>
    <row r="478" spans="1:23" hidden="1" x14ac:dyDescent="0.25">
      <c r="A478" t="s">
        <v>460</v>
      </c>
      <c r="B478" t="s">
        <v>226</v>
      </c>
      <c r="C478">
        <v>1241</v>
      </c>
      <c r="D478">
        <v>2.0960000000000001</v>
      </c>
      <c r="E478">
        <v>1.1120000000000001</v>
      </c>
      <c r="F478">
        <v>-679</v>
      </c>
      <c r="G478">
        <v>561</v>
      </c>
      <c r="H478">
        <v>-308</v>
      </c>
      <c r="I478">
        <v>253</v>
      </c>
      <c r="K478">
        <v>3.492</v>
      </c>
      <c r="L478">
        <v>-47</v>
      </c>
      <c r="M478">
        <v>242</v>
      </c>
      <c r="N478">
        <v>192</v>
      </c>
      <c r="O478">
        <v>111</v>
      </c>
      <c r="P478">
        <v>1.3540000000000001</v>
      </c>
      <c r="Q478">
        <v>174.53700000000001</v>
      </c>
      <c r="W478" t="s">
        <v>814</v>
      </c>
    </row>
    <row r="479" spans="1:23" hidden="1" x14ac:dyDescent="0.25">
      <c r="A479" t="s">
        <v>461</v>
      </c>
      <c r="B479" t="s">
        <v>226</v>
      </c>
      <c r="C479">
        <v>587</v>
      </c>
      <c r="D479">
        <v>1.492</v>
      </c>
      <c r="E479">
        <v>-0.86699999999999999</v>
      </c>
      <c r="F479">
        <v>-337</v>
      </c>
      <c r="G479">
        <v>250</v>
      </c>
      <c r="H479">
        <v>-194</v>
      </c>
      <c r="I479">
        <v>56</v>
      </c>
      <c r="K479">
        <v>-0.94</v>
      </c>
      <c r="L479">
        <v>-34</v>
      </c>
      <c r="M479">
        <v>44</v>
      </c>
      <c r="N479">
        <v>33</v>
      </c>
      <c r="O479">
        <v>1</v>
      </c>
      <c r="P479">
        <v>-0.998</v>
      </c>
      <c r="Q479">
        <v>-0.998</v>
      </c>
      <c r="W479" t="s">
        <v>815</v>
      </c>
    </row>
    <row r="480" spans="1:23" hidden="1" x14ac:dyDescent="0.25">
      <c r="A480" t="s">
        <v>462</v>
      </c>
      <c r="B480" t="s">
        <v>226</v>
      </c>
      <c r="C480">
        <v>4418</v>
      </c>
      <c r="D480">
        <v>3.81</v>
      </c>
      <c r="E480">
        <v>28.27</v>
      </c>
      <c r="F480">
        <v>-2873</v>
      </c>
      <c r="G480">
        <v>1545</v>
      </c>
      <c r="H480">
        <v>-603</v>
      </c>
      <c r="I480">
        <v>943</v>
      </c>
      <c r="J480">
        <v>10.871</v>
      </c>
      <c r="L480">
        <v>-43</v>
      </c>
      <c r="M480">
        <v>950</v>
      </c>
      <c r="N480">
        <v>769</v>
      </c>
      <c r="O480">
        <v>361</v>
      </c>
      <c r="P480">
        <v>-0.42299999999999999</v>
      </c>
      <c r="Q480">
        <v>0.216</v>
      </c>
      <c r="W480" t="s">
        <v>816</v>
      </c>
    </row>
    <row r="481" spans="1:23" hidden="1" x14ac:dyDescent="0.25">
      <c r="A481" t="s">
        <v>463</v>
      </c>
      <c r="B481" t="s">
        <v>226</v>
      </c>
      <c r="C481">
        <v>151</v>
      </c>
      <c r="D481">
        <v>-0.76400000000000001</v>
      </c>
      <c r="E481">
        <v>-0.623</v>
      </c>
      <c r="F481">
        <v>-75</v>
      </c>
      <c r="G481">
        <v>76</v>
      </c>
      <c r="H481">
        <v>-137</v>
      </c>
      <c r="I481">
        <v>-60</v>
      </c>
      <c r="L481">
        <v>-19</v>
      </c>
      <c r="M481">
        <v>294</v>
      </c>
      <c r="N481">
        <v>295</v>
      </c>
      <c r="O481">
        <v>297</v>
      </c>
      <c r="P481">
        <v>9.1549999999999994</v>
      </c>
      <c r="Q481">
        <v>5.3220000000000001</v>
      </c>
      <c r="W481" t="s">
        <v>817</v>
      </c>
    </row>
    <row r="482" spans="1:23" hidden="1" x14ac:dyDescent="0.25">
      <c r="A482" t="s">
        <v>454</v>
      </c>
      <c r="B482" t="s">
        <v>229</v>
      </c>
      <c r="C482">
        <v>68</v>
      </c>
      <c r="D482">
        <v>3.6520000000000001</v>
      </c>
      <c r="E482">
        <v>-0.80800000000000005</v>
      </c>
      <c r="F482">
        <v>-9</v>
      </c>
      <c r="G482">
        <v>59</v>
      </c>
      <c r="H482">
        <v>-75</v>
      </c>
      <c r="I482">
        <v>-16</v>
      </c>
      <c r="L482">
        <v>-79</v>
      </c>
      <c r="M482">
        <v>352</v>
      </c>
      <c r="N482">
        <v>283</v>
      </c>
      <c r="O482">
        <v>283</v>
      </c>
      <c r="Q482">
        <v>1.7789999999999999</v>
      </c>
      <c r="W482" t="s">
        <v>818</v>
      </c>
    </row>
    <row r="483" spans="1:23" hidden="1" x14ac:dyDescent="0.25">
      <c r="A483" t="s">
        <v>455</v>
      </c>
      <c r="B483" t="s">
        <v>229</v>
      </c>
      <c r="C483">
        <v>355</v>
      </c>
      <c r="D483">
        <v>30.922999999999998</v>
      </c>
      <c r="E483">
        <v>143.881</v>
      </c>
      <c r="F483">
        <v>-44</v>
      </c>
      <c r="G483">
        <v>311</v>
      </c>
      <c r="H483">
        <v>-48</v>
      </c>
      <c r="I483">
        <v>263</v>
      </c>
      <c r="L483">
        <v>-86</v>
      </c>
      <c r="M483">
        <v>141</v>
      </c>
      <c r="N483">
        <v>102</v>
      </c>
      <c r="O483">
        <v>102</v>
      </c>
      <c r="P483">
        <v>-0.85799999999999998</v>
      </c>
      <c r="Q483">
        <v>-0.63100000000000001</v>
      </c>
      <c r="W483" t="s">
        <v>794</v>
      </c>
    </row>
    <row r="484" spans="1:23" hidden="1" x14ac:dyDescent="0.25">
      <c r="A484" t="s">
        <v>456</v>
      </c>
      <c r="B484" t="s">
        <v>229</v>
      </c>
      <c r="C484">
        <v>2</v>
      </c>
      <c r="D484">
        <v>-0.997</v>
      </c>
      <c r="E484">
        <v>-0.98699999999999999</v>
      </c>
      <c r="F484">
        <v>-1</v>
      </c>
      <c r="G484">
        <v>2</v>
      </c>
      <c r="H484">
        <v>-45</v>
      </c>
      <c r="I484">
        <v>-43</v>
      </c>
      <c r="L484">
        <v>-93</v>
      </c>
      <c r="M484">
        <v>366</v>
      </c>
      <c r="N484">
        <v>276</v>
      </c>
      <c r="O484">
        <v>276</v>
      </c>
      <c r="P484">
        <v>-0.33200000000000002</v>
      </c>
      <c r="Q484">
        <v>10.461</v>
      </c>
      <c r="W484" t="s">
        <v>819</v>
      </c>
    </row>
    <row r="485" spans="1:23" hidden="1" x14ac:dyDescent="0.25">
      <c r="A485" t="s">
        <v>457</v>
      </c>
      <c r="B485" t="s">
        <v>229</v>
      </c>
      <c r="C485">
        <v>192</v>
      </c>
      <c r="D485">
        <v>-0.69299999999999995</v>
      </c>
      <c r="E485">
        <v>12.138</v>
      </c>
      <c r="F485">
        <v>-20</v>
      </c>
      <c r="G485">
        <v>172</v>
      </c>
      <c r="H485">
        <v>-46</v>
      </c>
      <c r="I485">
        <v>126</v>
      </c>
      <c r="J485">
        <v>-0.72699999999999998</v>
      </c>
      <c r="L485">
        <v>-88</v>
      </c>
      <c r="M485">
        <v>31</v>
      </c>
      <c r="N485">
        <v>22</v>
      </c>
      <c r="O485">
        <v>24</v>
      </c>
      <c r="P485">
        <v>-0.91500000000000004</v>
      </c>
      <c r="W485" t="s">
        <v>820</v>
      </c>
    </row>
    <row r="486" spans="1:23" hidden="1" x14ac:dyDescent="0.25">
      <c r="A486" t="s">
        <v>458</v>
      </c>
      <c r="B486" t="s">
        <v>229</v>
      </c>
      <c r="C486">
        <v>15</v>
      </c>
      <c r="D486">
        <v>-0.98799999999999999</v>
      </c>
      <c r="E486">
        <v>0.317</v>
      </c>
      <c r="F486">
        <v>-29</v>
      </c>
      <c r="G486">
        <v>-14</v>
      </c>
      <c r="H486">
        <v>-77</v>
      </c>
      <c r="I486">
        <v>-91</v>
      </c>
      <c r="L486">
        <v>-140</v>
      </c>
      <c r="M486">
        <v>-297</v>
      </c>
      <c r="N486">
        <v>-229</v>
      </c>
      <c r="O486">
        <v>-267</v>
      </c>
      <c r="W486" t="s">
        <v>821</v>
      </c>
    </row>
    <row r="487" spans="1:23" hidden="1" x14ac:dyDescent="0.25">
      <c r="A487" t="s">
        <v>459</v>
      </c>
      <c r="B487" t="s">
        <v>229</v>
      </c>
      <c r="C487">
        <v>11</v>
      </c>
      <c r="D487">
        <v>-0.99099999999999999</v>
      </c>
      <c r="E487">
        <v>-0.98699999999999999</v>
      </c>
      <c r="F487">
        <v>-5</v>
      </c>
      <c r="G487">
        <v>6</v>
      </c>
      <c r="H487">
        <v>-74</v>
      </c>
      <c r="I487">
        <v>-68</v>
      </c>
      <c r="L487">
        <v>-132</v>
      </c>
      <c r="M487">
        <v>921</v>
      </c>
      <c r="N487">
        <v>711</v>
      </c>
      <c r="O487">
        <v>718</v>
      </c>
      <c r="P487">
        <v>0.18099999999999999</v>
      </c>
      <c r="Q487">
        <v>0.74</v>
      </c>
      <c r="W487" t="s">
        <v>822</v>
      </c>
    </row>
    <row r="488" spans="1:23" hidden="1" x14ac:dyDescent="0.25">
      <c r="A488" t="s">
        <v>460</v>
      </c>
      <c r="B488" t="s">
        <v>229</v>
      </c>
      <c r="C488">
        <v>853</v>
      </c>
      <c r="D488">
        <v>0.58699999999999997</v>
      </c>
      <c r="E488">
        <v>0.36399999999999999</v>
      </c>
      <c r="F488">
        <v>-95</v>
      </c>
      <c r="G488">
        <v>758</v>
      </c>
      <c r="H488">
        <v>-89</v>
      </c>
      <c r="I488">
        <v>670</v>
      </c>
      <c r="J488">
        <v>0.876</v>
      </c>
      <c r="K488">
        <v>0.45300000000000001</v>
      </c>
      <c r="L488">
        <v>-131</v>
      </c>
      <c r="M488">
        <v>516</v>
      </c>
      <c r="N488">
        <v>409</v>
      </c>
      <c r="O488">
        <v>413</v>
      </c>
      <c r="P488">
        <v>0.64</v>
      </c>
      <c r="Q488">
        <v>0.46300000000000002</v>
      </c>
      <c r="W488" t="s">
        <v>823</v>
      </c>
    </row>
    <row r="489" spans="1:23" hidden="1" x14ac:dyDescent="0.25">
      <c r="A489" t="s">
        <v>461</v>
      </c>
      <c r="B489" t="s">
        <v>229</v>
      </c>
      <c r="C489">
        <v>625</v>
      </c>
      <c r="D489">
        <v>6.7000000000000004E-2</v>
      </c>
      <c r="E489">
        <v>-0.49099999999999999</v>
      </c>
      <c r="F489">
        <v>-99</v>
      </c>
      <c r="G489">
        <v>526</v>
      </c>
      <c r="H489">
        <v>-65</v>
      </c>
      <c r="I489">
        <v>461</v>
      </c>
      <c r="J489">
        <v>0.36399999999999999</v>
      </c>
      <c r="K489">
        <v>-0.55500000000000005</v>
      </c>
      <c r="L489">
        <v>-101</v>
      </c>
      <c r="M489">
        <v>354</v>
      </c>
      <c r="N489">
        <v>279</v>
      </c>
      <c r="O489">
        <v>282</v>
      </c>
      <c r="P489">
        <v>0.12</v>
      </c>
      <c r="Q489">
        <v>-0.626</v>
      </c>
      <c r="W489" t="s">
        <v>824</v>
      </c>
    </row>
    <row r="490" spans="1:23" hidden="1" x14ac:dyDescent="0.25">
      <c r="A490" t="s">
        <v>462</v>
      </c>
      <c r="B490" t="s">
        <v>229</v>
      </c>
      <c r="C490">
        <v>1229</v>
      </c>
      <c r="D490">
        <v>-0.13</v>
      </c>
      <c r="E490">
        <v>-3.1E-2</v>
      </c>
      <c r="F490">
        <v>-112</v>
      </c>
      <c r="G490">
        <v>1117</v>
      </c>
      <c r="H490">
        <v>-82</v>
      </c>
      <c r="I490">
        <v>1035</v>
      </c>
      <c r="J490">
        <v>0.6</v>
      </c>
      <c r="K490">
        <v>0.30099999999999999</v>
      </c>
      <c r="L490">
        <v>-71</v>
      </c>
      <c r="M490">
        <v>947</v>
      </c>
      <c r="N490">
        <v>751</v>
      </c>
      <c r="O490">
        <v>754</v>
      </c>
      <c r="P490">
        <v>0.503</v>
      </c>
      <c r="Q490">
        <v>0.24</v>
      </c>
      <c r="W490" t="s">
        <v>825</v>
      </c>
    </row>
    <row r="491" spans="1:23" hidden="1" x14ac:dyDescent="0.25">
      <c r="A491" t="s">
        <v>463</v>
      </c>
      <c r="B491" t="s">
        <v>229</v>
      </c>
      <c r="C491">
        <v>1268</v>
      </c>
      <c r="D491">
        <v>-3.6999999999999998E-2</v>
      </c>
      <c r="E491">
        <v>1.357</v>
      </c>
      <c r="F491">
        <v>-412</v>
      </c>
      <c r="G491">
        <v>856</v>
      </c>
      <c r="H491">
        <v>-61</v>
      </c>
      <c r="I491">
        <v>795</v>
      </c>
      <c r="J491">
        <v>0.39500000000000002</v>
      </c>
      <c r="K491">
        <v>1.2290000000000001</v>
      </c>
      <c r="L491">
        <v>-38</v>
      </c>
      <c r="M491">
        <v>760</v>
      </c>
      <c r="N491">
        <v>607</v>
      </c>
      <c r="O491">
        <v>608</v>
      </c>
      <c r="P491">
        <v>0.38400000000000001</v>
      </c>
      <c r="Q491">
        <v>1.417</v>
      </c>
      <c r="W491" t="s">
        <v>509</v>
      </c>
    </row>
    <row r="492" spans="1:23" hidden="1" x14ac:dyDescent="0.25">
      <c r="A492" t="s">
        <v>454</v>
      </c>
      <c r="B492" t="s">
        <v>232</v>
      </c>
      <c r="C492">
        <v>259</v>
      </c>
      <c r="D492">
        <v>0.32100000000000001</v>
      </c>
      <c r="E492">
        <v>0.24199999999999999</v>
      </c>
      <c r="F492">
        <v>-166</v>
      </c>
      <c r="G492">
        <v>93</v>
      </c>
      <c r="H492">
        <v>-24</v>
      </c>
      <c r="I492">
        <v>68</v>
      </c>
      <c r="J492">
        <v>0.33600000000000002</v>
      </c>
      <c r="K492">
        <v>-5.6000000000000001E-2</v>
      </c>
      <c r="L492">
        <v>-11</v>
      </c>
      <c r="M492">
        <v>65</v>
      </c>
      <c r="N492">
        <v>56</v>
      </c>
      <c r="O492">
        <v>56</v>
      </c>
      <c r="P492">
        <v>0.49199999999999999</v>
      </c>
      <c r="Q492">
        <v>1.7999999999999999E-2</v>
      </c>
      <c r="W492" t="s">
        <v>826</v>
      </c>
    </row>
    <row r="493" spans="1:23" hidden="1" x14ac:dyDescent="0.25">
      <c r="A493" t="s">
        <v>455</v>
      </c>
      <c r="B493" t="s">
        <v>232</v>
      </c>
      <c r="C493">
        <v>208</v>
      </c>
      <c r="D493">
        <v>0.68799999999999994</v>
      </c>
      <c r="E493">
        <v>-0.27800000000000002</v>
      </c>
      <c r="F493">
        <v>-122</v>
      </c>
      <c r="G493">
        <v>86</v>
      </c>
      <c r="H493">
        <v>-13</v>
      </c>
      <c r="I493">
        <v>72</v>
      </c>
      <c r="J493">
        <v>1.1739999999999999</v>
      </c>
      <c r="K493">
        <v>-0.441</v>
      </c>
      <c r="L493">
        <v>-11</v>
      </c>
      <c r="M493">
        <v>67</v>
      </c>
      <c r="N493">
        <v>55</v>
      </c>
      <c r="O493">
        <v>55</v>
      </c>
      <c r="P493">
        <v>1.363</v>
      </c>
      <c r="Q493">
        <v>-0.42599999999999999</v>
      </c>
      <c r="W493" t="s">
        <v>827</v>
      </c>
    </row>
    <row r="494" spans="1:23" hidden="1" x14ac:dyDescent="0.25">
      <c r="A494" t="s">
        <v>456</v>
      </c>
      <c r="B494" t="s">
        <v>232</v>
      </c>
      <c r="C494">
        <v>288</v>
      </c>
      <c r="D494">
        <v>9.7000000000000003E-2</v>
      </c>
      <c r="E494">
        <v>3.5619999999999998</v>
      </c>
      <c r="F494">
        <v>-150</v>
      </c>
      <c r="G494">
        <v>138</v>
      </c>
      <c r="H494">
        <v>-8</v>
      </c>
      <c r="I494">
        <v>130</v>
      </c>
      <c r="J494">
        <v>0.60699999999999998</v>
      </c>
      <c r="K494">
        <v>4.22</v>
      </c>
      <c r="L494">
        <v>-12</v>
      </c>
      <c r="M494">
        <v>119</v>
      </c>
      <c r="N494">
        <v>96</v>
      </c>
      <c r="O494">
        <v>96</v>
      </c>
      <c r="P494">
        <v>0.56899999999999995</v>
      </c>
      <c r="Q494">
        <v>7.165</v>
      </c>
      <c r="W494" t="s">
        <v>828</v>
      </c>
    </row>
    <row r="495" spans="1:23" hidden="1" x14ac:dyDescent="0.25">
      <c r="A495" t="s">
        <v>457</v>
      </c>
      <c r="B495" t="s">
        <v>232</v>
      </c>
      <c r="C495">
        <v>63</v>
      </c>
      <c r="D495">
        <v>-0.77200000000000002</v>
      </c>
      <c r="E495">
        <v>-0.67700000000000005</v>
      </c>
      <c r="F495">
        <v>-29</v>
      </c>
      <c r="G495">
        <v>34</v>
      </c>
      <c r="H495">
        <v>-9</v>
      </c>
      <c r="I495">
        <v>25</v>
      </c>
      <c r="J495">
        <v>-0.73699999999999999</v>
      </c>
      <c r="K495">
        <v>-0.51500000000000001</v>
      </c>
      <c r="L495">
        <v>-12</v>
      </c>
      <c r="M495">
        <v>15</v>
      </c>
      <c r="N495">
        <v>12</v>
      </c>
      <c r="O495">
        <v>12</v>
      </c>
      <c r="P495">
        <v>-0.84399999999999997</v>
      </c>
      <c r="Q495">
        <v>-0.68700000000000006</v>
      </c>
      <c r="W495" t="s">
        <v>829</v>
      </c>
    </row>
    <row r="496" spans="1:23" hidden="1" x14ac:dyDescent="0.25">
      <c r="A496" t="s">
        <v>458</v>
      </c>
      <c r="B496" t="s">
        <v>232</v>
      </c>
      <c r="C496">
        <v>196</v>
      </c>
      <c r="D496">
        <v>0.32500000000000001</v>
      </c>
      <c r="E496">
        <v>0.58699999999999997</v>
      </c>
      <c r="F496">
        <v>-128</v>
      </c>
      <c r="G496">
        <v>68</v>
      </c>
      <c r="H496">
        <v>-16</v>
      </c>
      <c r="I496">
        <v>51</v>
      </c>
      <c r="J496">
        <v>-0.35099999999999998</v>
      </c>
      <c r="K496">
        <v>0.53700000000000003</v>
      </c>
      <c r="L496">
        <v>-10</v>
      </c>
      <c r="M496">
        <v>48</v>
      </c>
      <c r="N496">
        <v>38</v>
      </c>
      <c r="O496">
        <v>38</v>
      </c>
      <c r="P496">
        <v>-0.44800000000000001</v>
      </c>
      <c r="Q496">
        <v>0.61099999999999999</v>
      </c>
      <c r="W496" t="s">
        <v>830</v>
      </c>
    </row>
    <row r="497" spans="1:23" hidden="1" x14ac:dyDescent="0.25">
      <c r="A497" t="s">
        <v>459</v>
      </c>
      <c r="B497" t="s">
        <v>232</v>
      </c>
      <c r="C497">
        <v>123</v>
      </c>
      <c r="D497">
        <v>-0.24299999999999999</v>
      </c>
      <c r="E497">
        <v>-0.53</v>
      </c>
      <c r="F497">
        <v>-76</v>
      </c>
      <c r="G497">
        <v>47</v>
      </c>
      <c r="H497">
        <v>-14</v>
      </c>
      <c r="I497">
        <v>33</v>
      </c>
      <c r="J497">
        <v>-0.58499999999999996</v>
      </c>
      <c r="K497">
        <v>-0.58699999999999997</v>
      </c>
      <c r="L497">
        <v>-10</v>
      </c>
      <c r="M497">
        <v>28</v>
      </c>
      <c r="N497">
        <v>23</v>
      </c>
      <c r="O497">
        <v>23</v>
      </c>
      <c r="P497">
        <v>-0.65</v>
      </c>
      <c r="Q497">
        <v>-0.61899999999999999</v>
      </c>
      <c r="W497" t="s">
        <v>726</v>
      </c>
    </row>
    <row r="498" spans="1:23" hidden="1" x14ac:dyDescent="0.25">
      <c r="A498" t="s">
        <v>460</v>
      </c>
      <c r="B498" t="s">
        <v>232</v>
      </c>
      <c r="C498">
        <v>263</v>
      </c>
      <c r="D498">
        <v>0.17</v>
      </c>
      <c r="E498">
        <v>-5.2999999999999999E-2</v>
      </c>
      <c r="F498">
        <v>-170</v>
      </c>
      <c r="G498">
        <v>92</v>
      </c>
      <c r="H498">
        <v>-12</v>
      </c>
      <c r="I498">
        <v>81</v>
      </c>
      <c r="J498">
        <v>-0.38100000000000001</v>
      </c>
      <c r="K498">
        <v>-0.14599999999999999</v>
      </c>
      <c r="L498">
        <v>-10</v>
      </c>
      <c r="M498">
        <v>75</v>
      </c>
      <c r="N498">
        <v>61</v>
      </c>
      <c r="O498">
        <v>61</v>
      </c>
      <c r="P498">
        <v>-0.441</v>
      </c>
      <c r="Q498">
        <v>-0.188</v>
      </c>
      <c r="W498" t="s">
        <v>703</v>
      </c>
    </row>
    <row r="499" spans="1:23" hidden="1" x14ac:dyDescent="0.25">
      <c r="A499" t="s">
        <v>461</v>
      </c>
      <c r="B499" t="s">
        <v>232</v>
      </c>
      <c r="C499">
        <v>277</v>
      </c>
      <c r="D499">
        <v>0.55600000000000005</v>
      </c>
      <c r="E499">
        <v>0.878</v>
      </c>
      <c r="F499">
        <v>-175</v>
      </c>
      <c r="G499">
        <v>102</v>
      </c>
      <c r="H499">
        <v>-8</v>
      </c>
      <c r="I499">
        <v>94</v>
      </c>
      <c r="J499">
        <v>-2.4E-2</v>
      </c>
      <c r="K499">
        <v>0.19700000000000001</v>
      </c>
      <c r="L499">
        <v>-2</v>
      </c>
      <c r="M499">
        <v>93</v>
      </c>
      <c r="N499">
        <v>75</v>
      </c>
      <c r="O499">
        <v>75</v>
      </c>
      <c r="P499">
        <v>-5.2999999999999999E-2</v>
      </c>
      <c r="Q499">
        <v>0.106</v>
      </c>
      <c r="W499" t="s">
        <v>779</v>
      </c>
    </row>
    <row r="500" spans="1:23" hidden="1" x14ac:dyDescent="0.25">
      <c r="A500" t="s">
        <v>462</v>
      </c>
      <c r="B500" t="s">
        <v>232</v>
      </c>
      <c r="C500">
        <v>148</v>
      </c>
      <c r="D500">
        <v>1.0880000000000001</v>
      </c>
      <c r="E500">
        <v>-9.2999999999999999E-2</v>
      </c>
      <c r="F500">
        <v>-53</v>
      </c>
      <c r="G500">
        <v>95</v>
      </c>
      <c r="H500">
        <v>-16</v>
      </c>
      <c r="I500">
        <v>79</v>
      </c>
      <c r="J500">
        <v>3.13</v>
      </c>
      <c r="K500">
        <v>-1.7000000000000001E-2</v>
      </c>
      <c r="L500">
        <v>-2</v>
      </c>
      <c r="M500">
        <v>81</v>
      </c>
      <c r="N500">
        <v>68</v>
      </c>
      <c r="O500">
        <v>68</v>
      </c>
      <c r="P500">
        <v>1.867</v>
      </c>
      <c r="Q500">
        <v>2.4E-2</v>
      </c>
      <c r="W500" t="s">
        <v>741</v>
      </c>
    </row>
    <row r="501" spans="1:23" hidden="1" x14ac:dyDescent="0.25">
      <c r="A501" t="s">
        <v>463</v>
      </c>
      <c r="B501" t="s">
        <v>232</v>
      </c>
      <c r="C501">
        <v>163</v>
      </c>
      <c r="D501">
        <v>0.83899999999999997</v>
      </c>
      <c r="E501">
        <v>-0.27500000000000002</v>
      </c>
      <c r="F501">
        <v>-64</v>
      </c>
      <c r="G501">
        <v>99</v>
      </c>
      <c r="H501">
        <v>-19</v>
      </c>
      <c r="I501">
        <v>80</v>
      </c>
      <c r="J501">
        <v>0.88300000000000001</v>
      </c>
      <c r="K501">
        <v>-0.38400000000000001</v>
      </c>
      <c r="L501">
        <v>-2</v>
      </c>
      <c r="M501">
        <v>84</v>
      </c>
      <c r="N501">
        <v>67</v>
      </c>
      <c r="O501">
        <v>67</v>
      </c>
      <c r="P501">
        <v>0.79400000000000004</v>
      </c>
      <c r="Q501">
        <v>-0.39200000000000002</v>
      </c>
      <c r="W501" t="s">
        <v>831</v>
      </c>
    </row>
    <row r="502" spans="1:23" hidden="1" x14ac:dyDescent="0.25">
      <c r="A502" t="s">
        <v>454</v>
      </c>
      <c r="B502" t="s">
        <v>235</v>
      </c>
      <c r="C502">
        <v>195</v>
      </c>
      <c r="D502">
        <v>15.76</v>
      </c>
      <c r="E502">
        <v>0.124</v>
      </c>
      <c r="F502">
        <v>-84</v>
      </c>
      <c r="G502">
        <v>110</v>
      </c>
      <c r="H502">
        <v>-10</v>
      </c>
      <c r="I502">
        <v>101</v>
      </c>
      <c r="K502">
        <v>0.71399999999999997</v>
      </c>
      <c r="L502">
        <v>0</v>
      </c>
      <c r="M502">
        <v>107</v>
      </c>
      <c r="N502">
        <v>81</v>
      </c>
      <c r="O502">
        <v>81</v>
      </c>
      <c r="P502">
        <v>-0.158</v>
      </c>
      <c r="Q502">
        <v>1.298</v>
      </c>
    </row>
    <row r="503" spans="1:23" hidden="1" x14ac:dyDescent="0.25">
      <c r="A503" t="s">
        <v>455</v>
      </c>
      <c r="B503" t="s">
        <v>235</v>
      </c>
      <c r="C503">
        <v>173</v>
      </c>
      <c r="D503">
        <v>0.32600000000000001</v>
      </c>
      <c r="E503">
        <v>8.32</v>
      </c>
      <c r="F503">
        <v>-101</v>
      </c>
      <c r="G503">
        <v>73</v>
      </c>
      <c r="H503">
        <v>-14</v>
      </c>
      <c r="I503">
        <v>59</v>
      </c>
      <c r="J503">
        <v>2.5299999999999998</v>
      </c>
      <c r="L503">
        <v>0</v>
      </c>
      <c r="M503">
        <v>58</v>
      </c>
      <c r="N503">
        <v>35</v>
      </c>
      <c r="O503">
        <v>35</v>
      </c>
      <c r="P503">
        <v>12.701000000000001</v>
      </c>
      <c r="Q503">
        <v>-0.376</v>
      </c>
      <c r="W503" t="s">
        <v>832</v>
      </c>
    </row>
    <row r="504" spans="1:23" hidden="1" x14ac:dyDescent="0.25">
      <c r="A504" t="s">
        <v>456</v>
      </c>
      <c r="B504" t="s">
        <v>235</v>
      </c>
      <c r="C504">
        <v>19</v>
      </c>
      <c r="D504">
        <v>-0.58599999999999997</v>
      </c>
      <c r="E504">
        <v>-0.65800000000000003</v>
      </c>
      <c r="F504">
        <v>-23</v>
      </c>
      <c r="G504">
        <v>-5</v>
      </c>
      <c r="H504">
        <v>-10</v>
      </c>
      <c r="I504">
        <v>-14</v>
      </c>
      <c r="L504">
        <v>0</v>
      </c>
      <c r="M504">
        <v>73</v>
      </c>
      <c r="N504">
        <v>57</v>
      </c>
      <c r="O504">
        <v>57</v>
      </c>
      <c r="P504">
        <v>6.7460000000000004</v>
      </c>
      <c r="Q504">
        <v>3.569</v>
      </c>
      <c r="W504" t="s">
        <v>833</v>
      </c>
    </row>
    <row r="505" spans="1:23" hidden="1" x14ac:dyDescent="0.25">
      <c r="A505" t="s">
        <v>457</v>
      </c>
      <c r="B505" t="s">
        <v>235</v>
      </c>
      <c r="C505">
        <v>54</v>
      </c>
      <c r="D505">
        <v>-0.71699999999999997</v>
      </c>
      <c r="E505">
        <v>3.6840000000000002</v>
      </c>
      <c r="F505">
        <v>-44</v>
      </c>
      <c r="G505">
        <v>10</v>
      </c>
      <c r="H505">
        <v>-13</v>
      </c>
      <c r="I505">
        <v>-3</v>
      </c>
      <c r="L505">
        <v>0</v>
      </c>
      <c r="M505">
        <v>17</v>
      </c>
      <c r="N505">
        <v>12</v>
      </c>
      <c r="O505">
        <v>12</v>
      </c>
      <c r="P505">
        <v>7.5999999999999998E-2</v>
      </c>
      <c r="Q505">
        <v>-0.872</v>
      </c>
      <c r="W505" t="s">
        <v>834</v>
      </c>
    </row>
    <row r="506" spans="1:23" hidden="1" x14ac:dyDescent="0.25">
      <c r="A506" t="s">
        <v>458</v>
      </c>
      <c r="B506" t="s">
        <v>235</v>
      </c>
      <c r="C506">
        <v>12</v>
      </c>
      <c r="D506">
        <v>-0.94699999999999995</v>
      </c>
      <c r="E506">
        <v>-0.91100000000000003</v>
      </c>
      <c r="F506">
        <v>-21</v>
      </c>
      <c r="G506">
        <v>-10</v>
      </c>
      <c r="H506">
        <v>-12</v>
      </c>
      <c r="I506">
        <v>-22</v>
      </c>
      <c r="L506">
        <v>0</v>
      </c>
      <c r="M506">
        <v>130</v>
      </c>
      <c r="N506">
        <v>96</v>
      </c>
      <c r="O506">
        <v>97</v>
      </c>
      <c r="P506">
        <v>190.5</v>
      </c>
      <c r="Q506">
        <v>36.411999999999999</v>
      </c>
      <c r="W506" t="s">
        <v>835</v>
      </c>
    </row>
    <row r="507" spans="1:23" hidden="1" x14ac:dyDescent="0.25">
      <c r="A507" t="s">
        <v>459</v>
      </c>
      <c r="B507" t="s">
        <v>235</v>
      </c>
      <c r="C507">
        <v>131</v>
      </c>
      <c r="D507">
        <v>-0.29299999999999998</v>
      </c>
      <c r="E507">
        <v>1.905</v>
      </c>
      <c r="F507">
        <v>-105</v>
      </c>
      <c r="G507">
        <v>25</v>
      </c>
      <c r="H507">
        <v>-9</v>
      </c>
      <c r="I507">
        <v>17</v>
      </c>
      <c r="J507">
        <v>-0.38300000000000001</v>
      </c>
      <c r="K507">
        <v>13.093999999999999</v>
      </c>
      <c r="L507">
        <v>0</v>
      </c>
      <c r="M507">
        <v>16</v>
      </c>
      <c r="N507">
        <v>3</v>
      </c>
      <c r="O507">
        <v>3</v>
      </c>
      <c r="P507">
        <v>-0.80300000000000005</v>
      </c>
      <c r="Q507">
        <v>-0.64700000000000002</v>
      </c>
      <c r="W507" t="s">
        <v>764</v>
      </c>
    </row>
    <row r="508" spans="1:23" hidden="1" x14ac:dyDescent="0.25">
      <c r="A508" t="s">
        <v>460</v>
      </c>
      <c r="B508" t="s">
        <v>235</v>
      </c>
      <c r="C508">
        <v>45</v>
      </c>
      <c r="D508">
        <v>-0.754</v>
      </c>
      <c r="E508">
        <v>-0.76600000000000001</v>
      </c>
      <c r="F508">
        <v>-34</v>
      </c>
      <c r="G508">
        <v>11</v>
      </c>
      <c r="H508">
        <v>-9</v>
      </c>
      <c r="I508">
        <v>1</v>
      </c>
      <c r="J508">
        <v>-0.96599999999999997</v>
      </c>
      <c r="K508">
        <v>-0.90900000000000003</v>
      </c>
      <c r="L508">
        <v>0</v>
      </c>
      <c r="M508">
        <v>12</v>
      </c>
      <c r="N508">
        <v>7</v>
      </c>
      <c r="O508">
        <v>7</v>
      </c>
      <c r="P508">
        <v>-0.51100000000000001</v>
      </c>
      <c r="Q508">
        <v>-0.36499999999999999</v>
      </c>
      <c r="W508" t="s">
        <v>836</v>
      </c>
    </row>
    <row r="509" spans="1:23" hidden="1" x14ac:dyDescent="0.25">
      <c r="A509" t="s">
        <v>461</v>
      </c>
      <c r="B509" t="s">
        <v>235</v>
      </c>
      <c r="C509">
        <v>192</v>
      </c>
      <c r="D509">
        <v>0.20899999999999999</v>
      </c>
      <c r="E509">
        <v>-0.126</v>
      </c>
      <c r="F509">
        <v>-165</v>
      </c>
      <c r="G509">
        <v>27</v>
      </c>
      <c r="H509">
        <v>-14</v>
      </c>
      <c r="I509">
        <v>13</v>
      </c>
      <c r="J509">
        <v>-0.64200000000000002</v>
      </c>
      <c r="K509">
        <v>7.51</v>
      </c>
      <c r="L509">
        <v>0</v>
      </c>
      <c r="M509">
        <v>20</v>
      </c>
      <c r="N509">
        <v>13</v>
      </c>
      <c r="O509">
        <v>12</v>
      </c>
      <c r="P509">
        <v>-0.42499999999999999</v>
      </c>
      <c r="Q509">
        <v>21.832999999999998</v>
      </c>
      <c r="W509" t="s">
        <v>837</v>
      </c>
    </row>
    <row r="510" spans="1:23" hidden="1" x14ac:dyDescent="0.25">
      <c r="A510" t="s">
        <v>462</v>
      </c>
      <c r="B510" t="s">
        <v>235</v>
      </c>
      <c r="C510">
        <v>220</v>
      </c>
      <c r="D510">
        <v>-0.76200000000000001</v>
      </c>
      <c r="E510">
        <v>0.192</v>
      </c>
      <c r="F510">
        <v>-206</v>
      </c>
      <c r="G510">
        <v>14</v>
      </c>
      <c r="H510">
        <v>-13</v>
      </c>
      <c r="I510">
        <v>2</v>
      </c>
      <c r="J510">
        <v>-0.995</v>
      </c>
      <c r="K510">
        <v>-0.94299999999999995</v>
      </c>
      <c r="L510">
        <v>0</v>
      </c>
      <c r="M510">
        <v>3</v>
      </c>
      <c r="N510">
        <v>-3</v>
      </c>
      <c r="O510">
        <v>1</v>
      </c>
      <c r="P510">
        <v>-0.92800000000000005</v>
      </c>
      <c r="Q510">
        <v>-0.96199999999999997</v>
      </c>
      <c r="W510" t="s">
        <v>838</v>
      </c>
    </row>
    <row r="511" spans="1:23" hidden="1" x14ac:dyDescent="0.25">
      <c r="A511" t="s">
        <v>463</v>
      </c>
      <c r="B511" t="s">
        <v>235</v>
      </c>
      <c r="C511">
        <v>185</v>
      </c>
      <c r="D511">
        <v>0.52600000000000002</v>
      </c>
      <c r="E511">
        <v>1.2999999999999999E-2</v>
      </c>
      <c r="F511">
        <v>-136</v>
      </c>
      <c r="G511">
        <v>49</v>
      </c>
      <c r="H511">
        <v>-22</v>
      </c>
      <c r="I511">
        <v>27</v>
      </c>
      <c r="J511">
        <v>0.85299999999999998</v>
      </c>
      <c r="K511">
        <v>-0.22900000000000001</v>
      </c>
      <c r="L511">
        <v>-3</v>
      </c>
      <c r="M511">
        <v>25</v>
      </c>
      <c r="N511">
        <v>20</v>
      </c>
      <c r="O511">
        <v>13</v>
      </c>
      <c r="P511">
        <v>0.376</v>
      </c>
      <c r="Q511">
        <v>-0.121</v>
      </c>
      <c r="W511" t="s">
        <v>803</v>
      </c>
    </row>
    <row r="512" spans="1:23" hidden="1" x14ac:dyDescent="0.25">
      <c r="A512" t="s">
        <v>454</v>
      </c>
      <c r="B512" t="s">
        <v>238</v>
      </c>
      <c r="C512">
        <v>135</v>
      </c>
      <c r="D512">
        <v>-0.82299999999999995</v>
      </c>
      <c r="E512">
        <v>-0.5</v>
      </c>
      <c r="F512">
        <v>14</v>
      </c>
      <c r="G512">
        <v>149</v>
      </c>
      <c r="H512">
        <v>-60</v>
      </c>
      <c r="I512">
        <v>89</v>
      </c>
      <c r="J512">
        <v>-0.59499999999999997</v>
      </c>
      <c r="K512">
        <v>-4.0000000000000001E-3</v>
      </c>
      <c r="L512">
        <v>-102</v>
      </c>
      <c r="M512">
        <v>16</v>
      </c>
      <c r="N512">
        <v>25</v>
      </c>
      <c r="O512">
        <v>40</v>
      </c>
      <c r="P512">
        <v>-0.7</v>
      </c>
      <c r="Q512">
        <v>1.6E-2</v>
      </c>
      <c r="W512" t="s">
        <v>839</v>
      </c>
    </row>
    <row r="513" spans="1:23" hidden="1" x14ac:dyDescent="0.25">
      <c r="A513" t="s">
        <v>455</v>
      </c>
      <c r="B513" t="s">
        <v>238</v>
      </c>
      <c r="C513">
        <v>269</v>
      </c>
      <c r="D513">
        <v>-0.13600000000000001</v>
      </c>
      <c r="E513">
        <v>-0.55800000000000005</v>
      </c>
      <c r="F513">
        <v>-117</v>
      </c>
      <c r="G513">
        <v>152</v>
      </c>
      <c r="H513">
        <v>-63</v>
      </c>
      <c r="I513">
        <v>89</v>
      </c>
      <c r="J513">
        <v>-0.40200000000000002</v>
      </c>
      <c r="K513">
        <v>-0.68799999999999994</v>
      </c>
      <c r="L513">
        <v>-79</v>
      </c>
      <c r="M513">
        <v>51</v>
      </c>
      <c r="N513">
        <v>32</v>
      </c>
      <c r="O513">
        <v>39</v>
      </c>
      <c r="P513">
        <v>-0.51800000000000002</v>
      </c>
      <c r="Q513">
        <v>-0.63400000000000001</v>
      </c>
      <c r="W513" t="s">
        <v>839</v>
      </c>
    </row>
    <row r="514" spans="1:23" hidden="1" x14ac:dyDescent="0.25">
      <c r="A514" t="s">
        <v>456</v>
      </c>
      <c r="B514" t="s">
        <v>238</v>
      </c>
      <c r="C514">
        <v>610</v>
      </c>
      <c r="D514">
        <v>0.57999999999999996</v>
      </c>
      <c r="E514">
        <v>-0.29399999999999998</v>
      </c>
      <c r="F514">
        <v>-227</v>
      </c>
      <c r="G514">
        <v>382</v>
      </c>
      <c r="H514">
        <v>-97</v>
      </c>
      <c r="I514">
        <v>286</v>
      </c>
      <c r="J514">
        <v>0.38900000000000001</v>
      </c>
      <c r="K514">
        <v>-0.40799999999999997</v>
      </c>
      <c r="L514">
        <v>-153</v>
      </c>
      <c r="M514">
        <v>169</v>
      </c>
      <c r="N514">
        <v>101</v>
      </c>
      <c r="O514">
        <v>108</v>
      </c>
      <c r="P514">
        <v>-0.48899999999999999</v>
      </c>
      <c r="Q514">
        <v>-0.66500000000000004</v>
      </c>
      <c r="W514" t="s">
        <v>840</v>
      </c>
    </row>
    <row r="515" spans="1:23" hidden="1" x14ac:dyDescent="0.25">
      <c r="A515" t="s">
        <v>457</v>
      </c>
      <c r="B515" t="s">
        <v>238</v>
      </c>
      <c r="C515">
        <v>863</v>
      </c>
      <c r="D515">
        <v>0.23899999999999999</v>
      </c>
      <c r="E515">
        <v>0.13600000000000001</v>
      </c>
      <c r="F515">
        <v>-236</v>
      </c>
      <c r="G515">
        <v>627</v>
      </c>
      <c r="H515">
        <v>-144</v>
      </c>
      <c r="I515">
        <v>483</v>
      </c>
      <c r="J515">
        <v>3.323</v>
      </c>
      <c r="K515">
        <v>1.2030000000000001</v>
      </c>
      <c r="L515">
        <v>-125</v>
      </c>
      <c r="M515">
        <v>399</v>
      </c>
      <c r="N515">
        <v>305</v>
      </c>
      <c r="O515">
        <v>322</v>
      </c>
      <c r="P515">
        <v>4.0060000000000002</v>
      </c>
      <c r="Q515">
        <v>1.407</v>
      </c>
      <c r="W515" t="s">
        <v>841</v>
      </c>
    </row>
    <row r="516" spans="1:23" hidden="1" x14ac:dyDescent="0.25">
      <c r="A516" t="s">
        <v>458</v>
      </c>
      <c r="B516" t="s">
        <v>238</v>
      </c>
      <c r="C516">
        <v>760</v>
      </c>
      <c r="D516">
        <v>-0.61699999999999999</v>
      </c>
      <c r="E516">
        <v>1.4390000000000001</v>
      </c>
      <c r="F516">
        <v>-379</v>
      </c>
      <c r="G516">
        <v>381</v>
      </c>
      <c r="H516">
        <v>-162</v>
      </c>
      <c r="I516">
        <v>219</v>
      </c>
      <c r="J516">
        <v>-0.16900000000000001</v>
      </c>
      <c r="K516">
        <v>0.46899999999999997</v>
      </c>
      <c r="L516">
        <v>-56</v>
      </c>
      <c r="M516">
        <v>203</v>
      </c>
      <c r="N516">
        <v>133</v>
      </c>
      <c r="O516">
        <v>134</v>
      </c>
      <c r="P516">
        <v>-0.46500000000000002</v>
      </c>
      <c r="Q516">
        <v>0.63200000000000001</v>
      </c>
      <c r="W516" t="s">
        <v>842</v>
      </c>
    </row>
    <row r="517" spans="1:23" hidden="1" x14ac:dyDescent="0.25">
      <c r="A517" t="s">
        <v>459</v>
      </c>
      <c r="B517" t="s">
        <v>238</v>
      </c>
      <c r="C517">
        <v>312</v>
      </c>
      <c r="D517">
        <v>-4.7E-2</v>
      </c>
      <c r="E517">
        <v>-0.192</v>
      </c>
      <c r="F517">
        <v>-103</v>
      </c>
      <c r="G517">
        <v>208</v>
      </c>
      <c r="H517">
        <v>-59</v>
      </c>
      <c r="I517">
        <v>149</v>
      </c>
      <c r="J517">
        <v>1.9810000000000001</v>
      </c>
      <c r="K517">
        <v>-0.27500000000000002</v>
      </c>
      <c r="L517">
        <v>-66</v>
      </c>
      <c r="M517">
        <v>112</v>
      </c>
      <c r="N517">
        <v>82</v>
      </c>
      <c r="O517">
        <v>82</v>
      </c>
      <c r="P517">
        <v>0.16200000000000001</v>
      </c>
      <c r="Q517">
        <v>-0.61199999999999999</v>
      </c>
      <c r="W517" t="s">
        <v>843</v>
      </c>
    </row>
    <row r="518" spans="1:23" hidden="1" x14ac:dyDescent="0.25">
      <c r="A518" t="s">
        <v>460</v>
      </c>
      <c r="B518" t="s">
        <v>238</v>
      </c>
      <c r="C518">
        <v>386</v>
      </c>
      <c r="D518">
        <v>1.1719999999999999</v>
      </c>
      <c r="E518">
        <v>-0.44600000000000001</v>
      </c>
      <c r="F518">
        <v>-139</v>
      </c>
      <c r="G518">
        <v>246</v>
      </c>
      <c r="H518">
        <v>-41</v>
      </c>
      <c r="I518">
        <v>206</v>
      </c>
      <c r="J518">
        <v>10.601000000000001</v>
      </c>
      <c r="K518">
        <v>0.84199999999999997</v>
      </c>
      <c r="L518">
        <v>-19</v>
      </c>
      <c r="M518">
        <v>261</v>
      </c>
      <c r="N518">
        <v>211</v>
      </c>
      <c r="O518">
        <v>211</v>
      </c>
      <c r="P518">
        <v>6.3860000000000001</v>
      </c>
      <c r="Q518">
        <v>2.282</v>
      </c>
      <c r="W518" t="s">
        <v>844</v>
      </c>
    </row>
    <row r="519" spans="1:23" hidden="1" x14ac:dyDescent="0.25">
      <c r="A519" t="s">
        <v>461</v>
      </c>
      <c r="B519" t="s">
        <v>238</v>
      </c>
      <c r="C519">
        <v>697</v>
      </c>
      <c r="D519">
        <v>4.157</v>
      </c>
      <c r="E519">
        <v>-0.64800000000000002</v>
      </c>
      <c r="F519">
        <v>-497</v>
      </c>
      <c r="G519">
        <v>200</v>
      </c>
      <c r="H519">
        <v>-88</v>
      </c>
      <c r="I519">
        <v>112</v>
      </c>
      <c r="J519">
        <v>3.3780000000000001</v>
      </c>
      <c r="K519">
        <v>-0.57699999999999996</v>
      </c>
      <c r="L519">
        <v>-46</v>
      </c>
      <c r="M519">
        <v>85</v>
      </c>
      <c r="N519">
        <v>65</v>
      </c>
      <c r="O519">
        <v>64</v>
      </c>
      <c r="P519">
        <v>8.2249999999999996</v>
      </c>
      <c r="Q519">
        <v>-0.74299999999999999</v>
      </c>
      <c r="W519" t="s">
        <v>845</v>
      </c>
    </row>
    <row r="520" spans="1:23" hidden="1" x14ac:dyDescent="0.25">
      <c r="A520" t="s">
        <v>462</v>
      </c>
      <c r="B520" t="s">
        <v>238</v>
      </c>
      <c r="C520">
        <v>1982</v>
      </c>
      <c r="D520">
        <v>0.6</v>
      </c>
      <c r="E520">
        <v>5.0620000000000003</v>
      </c>
      <c r="F520">
        <v>-1553</v>
      </c>
      <c r="G520">
        <v>430</v>
      </c>
      <c r="H520">
        <v>-166</v>
      </c>
      <c r="I520">
        <v>264</v>
      </c>
      <c r="J520">
        <v>-2.4E-2</v>
      </c>
      <c r="K520">
        <v>4.2709999999999999</v>
      </c>
      <c r="L520">
        <v>-28</v>
      </c>
      <c r="M520">
        <v>266</v>
      </c>
      <c r="N520">
        <v>247</v>
      </c>
      <c r="O520">
        <v>250</v>
      </c>
      <c r="P520">
        <v>0.156</v>
      </c>
      <c r="Q520">
        <v>2.5419999999999998</v>
      </c>
      <c r="W520" t="s">
        <v>506</v>
      </c>
    </row>
    <row r="521" spans="1:23" hidden="1" x14ac:dyDescent="0.25">
      <c r="A521" t="s">
        <v>463</v>
      </c>
      <c r="B521" t="s">
        <v>238</v>
      </c>
      <c r="C521">
        <v>327</v>
      </c>
      <c r="D521">
        <v>-0.13100000000000001</v>
      </c>
      <c r="E521">
        <v>0.84</v>
      </c>
      <c r="F521">
        <v>-240</v>
      </c>
      <c r="G521">
        <v>87</v>
      </c>
      <c r="H521">
        <v>-37</v>
      </c>
      <c r="I521">
        <v>50</v>
      </c>
      <c r="J521">
        <v>-0.624</v>
      </c>
      <c r="K521">
        <v>1.8220000000000001</v>
      </c>
      <c r="L521">
        <v>-24</v>
      </c>
      <c r="M521">
        <v>82</v>
      </c>
      <c r="N521">
        <v>71</v>
      </c>
      <c r="O521">
        <v>71</v>
      </c>
      <c r="P521">
        <v>2.9000000000000001E-2</v>
      </c>
      <c r="Q521">
        <v>1.4690000000000001</v>
      </c>
      <c r="W521" t="s">
        <v>846</v>
      </c>
    </row>
    <row r="522" spans="1:23" hidden="1" x14ac:dyDescent="0.25">
      <c r="A522" t="s">
        <v>454</v>
      </c>
      <c r="B522" t="s">
        <v>241</v>
      </c>
      <c r="C522">
        <v>569</v>
      </c>
      <c r="D522">
        <v>0.14699999999999999</v>
      </c>
      <c r="E522">
        <v>5.0000000000000001E-3</v>
      </c>
      <c r="F522">
        <v>-316</v>
      </c>
      <c r="G522">
        <v>253</v>
      </c>
      <c r="H522">
        <v>-48</v>
      </c>
      <c r="I522">
        <v>204</v>
      </c>
      <c r="J522">
        <v>0.17899999999999999</v>
      </c>
      <c r="K522">
        <v>-0.22700000000000001</v>
      </c>
      <c r="L522">
        <v>-221</v>
      </c>
      <c r="M522">
        <v>55</v>
      </c>
      <c r="N522">
        <v>32</v>
      </c>
      <c r="O522">
        <v>51</v>
      </c>
      <c r="P522">
        <v>1.718</v>
      </c>
      <c r="Q522">
        <v>2.6850000000000001</v>
      </c>
      <c r="W522" t="s">
        <v>847</v>
      </c>
    </row>
    <row r="523" spans="1:23" hidden="1" x14ac:dyDescent="0.25">
      <c r="A523" t="s">
        <v>455</v>
      </c>
      <c r="B523" t="s">
        <v>241</v>
      </c>
      <c r="C523">
        <v>566</v>
      </c>
      <c r="D523">
        <v>8.5000000000000006E-2</v>
      </c>
      <c r="E523">
        <v>0.17799999999999999</v>
      </c>
      <c r="F523">
        <v>-273</v>
      </c>
      <c r="G523">
        <v>293</v>
      </c>
      <c r="H523">
        <v>-28</v>
      </c>
      <c r="I523">
        <v>264</v>
      </c>
      <c r="J523">
        <v>0.52500000000000002</v>
      </c>
      <c r="K523">
        <v>0.24099999999999999</v>
      </c>
      <c r="L523">
        <v>-236</v>
      </c>
      <c r="M523">
        <v>18</v>
      </c>
      <c r="N523">
        <v>0</v>
      </c>
      <c r="O523">
        <v>14</v>
      </c>
      <c r="P523">
        <v>-0.89100000000000001</v>
      </c>
      <c r="Q523">
        <v>0.57599999999999996</v>
      </c>
      <c r="W523" t="s">
        <v>848</v>
      </c>
    </row>
    <row r="524" spans="1:23" hidden="1" x14ac:dyDescent="0.25">
      <c r="A524" t="s">
        <v>456</v>
      </c>
      <c r="B524" t="s">
        <v>241</v>
      </c>
      <c r="C524">
        <v>480</v>
      </c>
      <c r="D524">
        <v>-0.05</v>
      </c>
      <c r="E524">
        <v>-0.124</v>
      </c>
      <c r="F524">
        <v>-218</v>
      </c>
      <c r="G524">
        <v>262</v>
      </c>
      <c r="H524">
        <v>-49</v>
      </c>
      <c r="I524">
        <v>213</v>
      </c>
      <c r="J524">
        <v>0.14299999999999999</v>
      </c>
      <c r="K524">
        <v>-0.23699999999999999</v>
      </c>
      <c r="L524">
        <v>-206</v>
      </c>
      <c r="M524">
        <v>16</v>
      </c>
      <c r="N524">
        <v>7</v>
      </c>
      <c r="O524">
        <v>9</v>
      </c>
      <c r="P524">
        <v>-0.70499999999999996</v>
      </c>
      <c r="Q524">
        <v>-0.86399999999999999</v>
      </c>
      <c r="W524" t="s">
        <v>849</v>
      </c>
    </row>
    <row r="525" spans="1:23" hidden="1" x14ac:dyDescent="0.25">
      <c r="A525" t="s">
        <v>457</v>
      </c>
      <c r="B525" t="s">
        <v>241</v>
      </c>
      <c r="C525">
        <v>548</v>
      </c>
      <c r="D525">
        <v>-3.7999999999999999E-2</v>
      </c>
      <c r="E525">
        <v>0.106</v>
      </c>
      <c r="F525">
        <v>-236</v>
      </c>
      <c r="G525">
        <v>313</v>
      </c>
      <c r="H525">
        <v>-33</v>
      </c>
      <c r="I525">
        <v>279</v>
      </c>
      <c r="J525">
        <v>-0.12</v>
      </c>
      <c r="K525">
        <v>0.61099999999999999</v>
      </c>
      <c r="L525">
        <v>-178</v>
      </c>
      <c r="M525">
        <v>106</v>
      </c>
      <c r="N525">
        <v>104</v>
      </c>
      <c r="O525">
        <v>64</v>
      </c>
      <c r="P525">
        <v>-0.54800000000000004</v>
      </c>
      <c r="Q525">
        <v>2.4540000000000002</v>
      </c>
      <c r="W525" t="s">
        <v>850</v>
      </c>
    </row>
    <row r="526" spans="1:23" hidden="1" x14ac:dyDescent="0.25">
      <c r="A526" t="s">
        <v>458</v>
      </c>
      <c r="B526" t="s">
        <v>241</v>
      </c>
      <c r="C526">
        <v>496</v>
      </c>
      <c r="D526">
        <v>0.12</v>
      </c>
      <c r="E526">
        <v>-4.9000000000000002E-2</v>
      </c>
      <c r="F526">
        <v>-275</v>
      </c>
      <c r="G526">
        <v>221</v>
      </c>
      <c r="H526">
        <v>-47</v>
      </c>
      <c r="I526">
        <v>173</v>
      </c>
      <c r="J526">
        <v>-2.1999999999999999E-2</v>
      </c>
      <c r="K526">
        <v>0</v>
      </c>
      <c r="L526">
        <v>-156</v>
      </c>
      <c r="M526">
        <v>21</v>
      </c>
      <c r="N526">
        <v>21</v>
      </c>
      <c r="O526">
        <v>19</v>
      </c>
      <c r="P526">
        <v>-0.81699999999999995</v>
      </c>
      <c r="Q526">
        <v>-0.85199999999999998</v>
      </c>
      <c r="W526" t="s">
        <v>770</v>
      </c>
    </row>
    <row r="527" spans="1:23" hidden="1" x14ac:dyDescent="0.25">
      <c r="A527" t="s">
        <v>459</v>
      </c>
      <c r="B527" t="s">
        <v>241</v>
      </c>
      <c r="C527">
        <v>522</v>
      </c>
      <c r="D527">
        <v>0.66500000000000004</v>
      </c>
      <c r="E527">
        <v>3.1E-2</v>
      </c>
      <c r="F527">
        <v>-303</v>
      </c>
      <c r="G527">
        <v>219</v>
      </c>
      <c r="H527">
        <v>-45</v>
      </c>
      <c r="I527">
        <v>173</v>
      </c>
      <c r="J527">
        <v>7.6999999999999999E-2</v>
      </c>
      <c r="K527">
        <v>-7.0000000000000007E-2</v>
      </c>
      <c r="L527">
        <v>-147</v>
      </c>
      <c r="M527">
        <v>157</v>
      </c>
      <c r="N527">
        <v>137</v>
      </c>
      <c r="O527">
        <v>126</v>
      </c>
      <c r="P527">
        <v>1.3759999999999999</v>
      </c>
      <c r="Q527">
        <v>3.2509999999999999</v>
      </c>
      <c r="W527" t="s">
        <v>851</v>
      </c>
    </row>
    <row r="528" spans="1:23" hidden="1" x14ac:dyDescent="0.25">
      <c r="A528" t="s">
        <v>460</v>
      </c>
      <c r="B528" t="s">
        <v>241</v>
      </c>
      <c r="C528">
        <v>506</v>
      </c>
      <c r="D528">
        <v>0.57799999999999996</v>
      </c>
      <c r="E528">
        <v>-0.113</v>
      </c>
      <c r="F528">
        <v>-281</v>
      </c>
      <c r="G528">
        <v>225</v>
      </c>
      <c r="H528">
        <v>-38</v>
      </c>
      <c r="I528">
        <v>186</v>
      </c>
      <c r="J528">
        <v>0.154</v>
      </c>
      <c r="K528">
        <v>-0.41199999999999998</v>
      </c>
      <c r="L528">
        <v>-139</v>
      </c>
      <c r="M528">
        <v>45</v>
      </c>
      <c r="N528">
        <v>39</v>
      </c>
      <c r="O528">
        <v>30</v>
      </c>
      <c r="P528">
        <v>-0.53600000000000003</v>
      </c>
      <c r="Q528">
        <v>-0.79200000000000004</v>
      </c>
      <c r="W528" t="s">
        <v>742</v>
      </c>
    </row>
    <row r="529" spans="1:23" hidden="1" x14ac:dyDescent="0.25">
      <c r="A529" t="s">
        <v>461</v>
      </c>
      <c r="B529" t="s">
        <v>241</v>
      </c>
      <c r="C529">
        <v>570</v>
      </c>
      <c r="D529">
        <v>0.871</v>
      </c>
      <c r="E529">
        <v>0.28799999999999998</v>
      </c>
      <c r="F529">
        <v>-223</v>
      </c>
      <c r="G529">
        <v>347</v>
      </c>
      <c r="H529">
        <v>-30</v>
      </c>
      <c r="I529">
        <v>317</v>
      </c>
      <c r="J529">
        <v>1.0960000000000001</v>
      </c>
      <c r="K529">
        <v>0.79</v>
      </c>
      <c r="L529">
        <v>-145</v>
      </c>
      <c r="M529">
        <v>183</v>
      </c>
      <c r="N529">
        <v>174</v>
      </c>
      <c r="O529">
        <v>142</v>
      </c>
      <c r="P529">
        <v>1.194</v>
      </c>
      <c r="Q529">
        <v>0.39800000000000002</v>
      </c>
      <c r="W529" t="s">
        <v>852</v>
      </c>
    </row>
    <row r="530" spans="1:23" hidden="1" x14ac:dyDescent="0.25">
      <c r="A530" t="s">
        <v>462</v>
      </c>
      <c r="B530" t="s">
        <v>241</v>
      </c>
      <c r="C530">
        <v>443</v>
      </c>
      <c r="D530">
        <v>-0.17199999999999999</v>
      </c>
      <c r="E530">
        <v>0.41399999999999998</v>
      </c>
      <c r="F530">
        <v>-224</v>
      </c>
      <c r="G530">
        <v>218</v>
      </c>
      <c r="H530">
        <v>-41</v>
      </c>
      <c r="I530">
        <v>177</v>
      </c>
      <c r="J530">
        <v>1.6E-2</v>
      </c>
      <c r="K530">
        <v>0.10199999999999999</v>
      </c>
      <c r="L530">
        <v>-133</v>
      </c>
      <c r="M530">
        <v>139</v>
      </c>
      <c r="N530">
        <v>114</v>
      </c>
      <c r="O530">
        <v>102</v>
      </c>
      <c r="P530">
        <v>0.27600000000000002</v>
      </c>
      <c r="Q530">
        <v>0.92400000000000004</v>
      </c>
      <c r="W530" t="s">
        <v>853</v>
      </c>
    </row>
    <row r="531" spans="1:23" hidden="1" x14ac:dyDescent="0.25">
      <c r="A531" t="s">
        <v>463</v>
      </c>
      <c r="B531" t="s">
        <v>241</v>
      </c>
      <c r="C531">
        <v>313</v>
      </c>
      <c r="D531">
        <v>-0.114</v>
      </c>
      <c r="E531">
        <v>-2.3E-2</v>
      </c>
      <c r="F531">
        <v>-132</v>
      </c>
      <c r="G531">
        <v>181</v>
      </c>
      <c r="H531">
        <v>-20</v>
      </c>
      <c r="I531">
        <v>161</v>
      </c>
      <c r="J531">
        <v>-1.4E-2</v>
      </c>
      <c r="K531">
        <v>-4.0000000000000001E-3</v>
      </c>
      <c r="L531">
        <v>-83</v>
      </c>
      <c r="M531">
        <v>68</v>
      </c>
      <c r="N531">
        <v>61</v>
      </c>
      <c r="O531">
        <v>53</v>
      </c>
      <c r="P531">
        <v>-1.0999999999999999E-2</v>
      </c>
      <c r="Q531">
        <v>-0.17</v>
      </c>
      <c r="W531" t="s">
        <v>854</v>
      </c>
    </row>
    <row r="532" spans="1:23" hidden="1" x14ac:dyDescent="0.25">
      <c r="A532" t="s">
        <v>454</v>
      </c>
      <c r="B532" t="s">
        <v>244</v>
      </c>
      <c r="C532">
        <v>1201</v>
      </c>
      <c r="D532">
        <v>-0.376</v>
      </c>
      <c r="E532">
        <v>0.47</v>
      </c>
      <c r="F532">
        <v>-974</v>
      </c>
      <c r="G532">
        <v>227</v>
      </c>
      <c r="H532">
        <v>10</v>
      </c>
      <c r="I532">
        <v>236</v>
      </c>
      <c r="J532">
        <v>0.308</v>
      </c>
      <c r="L532">
        <v>-12</v>
      </c>
      <c r="M532">
        <v>257</v>
      </c>
      <c r="N532">
        <v>240</v>
      </c>
      <c r="O532">
        <v>240</v>
      </c>
      <c r="P532">
        <v>0.502</v>
      </c>
      <c r="W532" t="s">
        <v>855</v>
      </c>
    </row>
    <row r="533" spans="1:23" hidden="1" x14ac:dyDescent="0.25">
      <c r="A533" t="s">
        <v>455</v>
      </c>
      <c r="B533" t="s">
        <v>244</v>
      </c>
      <c r="C533">
        <v>816</v>
      </c>
      <c r="D533">
        <v>-0.623</v>
      </c>
      <c r="E533">
        <v>-0.626</v>
      </c>
      <c r="F533">
        <v>-949</v>
      </c>
      <c r="G533">
        <v>-132</v>
      </c>
      <c r="H533">
        <v>-16</v>
      </c>
      <c r="I533">
        <v>-149</v>
      </c>
      <c r="L533">
        <v>-10</v>
      </c>
      <c r="M533">
        <v>-124</v>
      </c>
      <c r="N533">
        <v>-124</v>
      </c>
      <c r="O533">
        <v>-124</v>
      </c>
      <c r="W533" t="s">
        <v>856</v>
      </c>
    </row>
    <row r="534" spans="1:23" hidden="1" x14ac:dyDescent="0.25">
      <c r="A534" t="s">
        <v>456</v>
      </c>
      <c r="B534" t="s">
        <v>244</v>
      </c>
      <c r="C534">
        <v>2183</v>
      </c>
      <c r="D534">
        <v>-0.188</v>
      </c>
      <c r="E534">
        <v>0</v>
      </c>
      <c r="F534">
        <v>-2021</v>
      </c>
      <c r="G534">
        <v>162</v>
      </c>
      <c r="H534">
        <v>-18</v>
      </c>
      <c r="I534">
        <v>145</v>
      </c>
      <c r="J534">
        <v>-0.627</v>
      </c>
      <c r="K534">
        <v>-0.376</v>
      </c>
      <c r="L534">
        <v>-5</v>
      </c>
      <c r="M534">
        <v>157</v>
      </c>
      <c r="N534">
        <v>144</v>
      </c>
      <c r="O534">
        <v>144</v>
      </c>
      <c r="P534">
        <v>-0.60499999999999998</v>
      </c>
      <c r="Q534">
        <v>-0.38300000000000001</v>
      </c>
      <c r="W534" t="s">
        <v>792</v>
      </c>
    </row>
    <row r="535" spans="1:23" hidden="1" x14ac:dyDescent="0.25">
      <c r="A535" t="s">
        <v>457</v>
      </c>
      <c r="B535" t="s">
        <v>244</v>
      </c>
      <c r="C535">
        <v>2183</v>
      </c>
      <c r="D535">
        <v>8.7999999999999995E-2</v>
      </c>
      <c r="E535">
        <v>0.13400000000000001</v>
      </c>
      <c r="F535">
        <v>-1931</v>
      </c>
      <c r="G535">
        <v>252</v>
      </c>
      <c r="H535">
        <v>-20</v>
      </c>
      <c r="I535">
        <v>232</v>
      </c>
      <c r="J535">
        <v>0.375</v>
      </c>
      <c r="K535">
        <v>0.28100000000000003</v>
      </c>
      <c r="L535">
        <v>-7</v>
      </c>
      <c r="M535">
        <v>246</v>
      </c>
      <c r="N535">
        <v>234</v>
      </c>
      <c r="O535">
        <v>234</v>
      </c>
      <c r="P535">
        <v>0.46500000000000002</v>
      </c>
      <c r="Q535">
        <v>0.46300000000000002</v>
      </c>
      <c r="W535" t="s">
        <v>686</v>
      </c>
    </row>
    <row r="536" spans="1:23" hidden="1" x14ac:dyDescent="0.25">
      <c r="A536" t="s">
        <v>458</v>
      </c>
      <c r="B536" t="s">
        <v>244</v>
      </c>
      <c r="C536">
        <v>1925</v>
      </c>
      <c r="D536">
        <v>0.17799999999999999</v>
      </c>
      <c r="E536">
        <v>-0.112</v>
      </c>
      <c r="F536">
        <v>-1860</v>
      </c>
      <c r="G536">
        <v>65</v>
      </c>
      <c r="H536">
        <v>116</v>
      </c>
      <c r="I536">
        <v>181</v>
      </c>
      <c r="J536">
        <v>0.40799999999999997</v>
      </c>
      <c r="K536">
        <v>-0.153</v>
      </c>
      <c r="L536">
        <v>-8</v>
      </c>
      <c r="M536">
        <v>175</v>
      </c>
      <c r="N536">
        <v>160</v>
      </c>
      <c r="O536">
        <v>160</v>
      </c>
      <c r="P536">
        <v>0.32</v>
      </c>
      <c r="Q536">
        <v>-0.19700000000000001</v>
      </c>
      <c r="W536" t="s">
        <v>704</v>
      </c>
    </row>
    <row r="537" spans="1:23" hidden="1" x14ac:dyDescent="0.25">
      <c r="A537" t="s">
        <v>459</v>
      </c>
      <c r="B537" t="s">
        <v>244</v>
      </c>
      <c r="C537">
        <v>2168</v>
      </c>
      <c r="D537">
        <v>0.73499999999999999</v>
      </c>
      <c r="E537">
        <v>-0.193</v>
      </c>
      <c r="F537">
        <v>-1746</v>
      </c>
      <c r="G537">
        <v>423</v>
      </c>
      <c r="H537">
        <v>-209</v>
      </c>
      <c r="I537">
        <v>213</v>
      </c>
      <c r="J537">
        <v>-0.25600000000000001</v>
      </c>
      <c r="K537">
        <v>-0.44900000000000001</v>
      </c>
      <c r="L537">
        <v>0</v>
      </c>
      <c r="M537">
        <v>215</v>
      </c>
      <c r="N537">
        <v>199</v>
      </c>
      <c r="O537">
        <v>199</v>
      </c>
      <c r="P537">
        <v>-0.27200000000000002</v>
      </c>
      <c r="Q537">
        <v>-0.45500000000000002</v>
      </c>
      <c r="W537" t="s">
        <v>857</v>
      </c>
    </row>
    <row r="538" spans="1:23" hidden="1" x14ac:dyDescent="0.25">
      <c r="A538" t="s">
        <v>460</v>
      </c>
      <c r="B538" t="s">
        <v>244</v>
      </c>
      <c r="C538">
        <v>2688</v>
      </c>
      <c r="D538">
        <v>0.66400000000000003</v>
      </c>
      <c r="E538">
        <v>0.34</v>
      </c>
      <c r="F538">
        <v>-2279</v>
      </c>
      <c r="G538">
        <v>409</v>
      </c>
      <c r="H538">
        <v>-21</v>
      </c>
      <c r="I538">
        <v>388</v>
      </c>
      <c r="J538">
        <v>6.399</v>
      </c>
      <c r="K538">
        <v>1.3009999999999999</v>
      </c>
      <c r="L538">
        <v>-5</v>
      </c>
      <c r="M538">
        <v>384</v>
      </c>
      <c r="N538">
        <v>365</v>
      </c>
      <c r="O538">
        <v>365</v>
      </c>
      <c r="P538">
        <v>13.867000000000001</v>
      </c>
      <c r="Q538">
        <v>1.2869999999999999</v>
      </c>
      <c r="W538" t="s">
        <v>858</v>
      </c>
    </row>
    <row r="539" spans="1:23" hidden="1" x14ac:dyDescent="0.25">
      <c r="A539" t="s">
        <v>461</v>
      </c>
      <c r="B539" t="s">
        <v>244</v>
      </c>
      <c r="C539">
        <v>2007</v>
      </c>
      <c r="D539">
        <v>0.216</v>
      </c>
      <c r="E539">
        <v>0.22800000000000001</v>
      </c>
      <c r="F539">
        <v>-1821</v>
      </c>
      <c r="G539">
        <v>185</v>
      </c>
      <c r="H539">
        <v>-17</v>
      </c>
      <c r="I539">
        <v>168</v>
      </c>
      <c r="J539">
        <v>0.34499999999999997</v>
      </c>
      <c r="K539">
        <v>0.312</v>
      </c>
      <c r="L539">
        <v>-2</v>
      </c>
      <c r="M539">
        <v>168</v>
      </c>
      <c r="N539">
        <v>160</v>
      </c>
      <c r="O539">
        <v>160</v>
      </c>
      <c r="P539">
        <v>0.38900000000000001</v>
      </c>
      <c r="Q539">
        <v>0.318</v>
      </c>
      <c r="W539" t="s">
        <v>687</v>
      </c>
    </row>
    <row r="540" spans="1:23" hidden="1" x14ac:dyDescent="0.25">
      <c r="A540" t="s">
        <v>462</v>
      </c>
      <c r="B540" t="s">
        <v>244</v>
      </c>
      <c r="C540">
        <v>1635</v>
      </c>
      <c r="D540">
        <v>0.22800000000000001</v>
      </c>
      <c r="E540">
        <v>0.308</v>
      </c>
      <c r="F540">
        <v>-1485</v>
      </c>
      <c r="G540">
        <v>150</v>
      </c>
      <c r="H540">
        <v>-21</v>
      </c>
      <c r="I540">
        <v>128</v>
      </c>
      <c r="J540">
        <v>-0.51300000000000001</v>
      </c>
      <c r="K540">
        <v>-0.55300000000000005</v>
      </c>
      <c r="L540">
        <v>-4</v>
      </c>
      <c r="M540">
        <v>130</v>
      </c>
      <c r="N540">
        <v>121</v>
      </c>
      <c r="O540">
        <v>121</v>
      </c>
      <c r="P540">
        <v>-0.40400000000000003</v>
      </c>
      <c r="Q540">
        <v>-0.55700000000000005</v>
      </c>
      <c r="W540" t="s">
        <v>859</v>
      </c>
    </row>
    <row r="541" spans="1:23" hidden="1" x14ac:dyDescent="0.25">
      <c r="A541" t="s">
        <v>463</v>
      </c>
      <c r="B541" t="s">
        <v>244</v>
      </c>
      <c r="C541">
        <v>1250</v>
      </c>
      <c r="D541">
        <v>8.4000000000000005E-2</v>
      </c>
      <c r="E541">
        <v>-0.22700000000000001</v>
      </c>
      <c r="F541">
        <v>-945</v>
      </c>
      <c r="G541">
        <v>305</v>
      </c>
      <c r="H541">
        <v>-18</v>
      </c>
      <c r="I541">
        <v>287</v>
      </c>
      <c r="J541">
        <v>6.1390000000000002</v>
      </c>
      <c r="K541">
        <v>4.4790000000000001</v>
      </c>
      <c r="L541">
        <v>-7</v>
      </c>
      <c r="M541">
        <v>288</v>
      </c>
      <c r="N541">
        <v>273</v>
      </c>
      <c r="O541">
        <v>273</v>
      </c>
      <c r="Q541">
        <v>10.128</v>
      </c>
      <c r="W541" t="s">
        <v>649</v>
      </c>
    </row>
    <row r="542" spans="1:23" hidden="1" x14ac:dyDescent="0.25">
      <c r="A542" t="s">
        <v>454</v>
      </c>
      <c r="B542" t="s">
        <v>247</v>
      </c>
      <c r="C542">
        <v>1770</v>
      </c>
      <c r="D542">
        <v>0.123</v>
      </c>
      <c r="E542">
        <v>0.32400000000000001</v>
      </c>
      <c r="F542">
        <v>-1800</v>
      </c>
      <c r="G542">
        <v>-31</v>
      </c>
      <c r="H542">
        <v>-48</v>
      </c>
      <c r="I542">
        <v>-79</v>
      </c>
      <c r="L542">
        <v>0</v>
      </c>
      <c r="M542">
        <v>151</v>
      </c>
      <c r="N542">
        <v>150</v>
      </c>
      <c r="O542">
        <v>150</v>
      </c>
      <c r="P542">
        <v>1.175</v>
      </c>
      <c r="Q542">
        <v>0.78400000000000003</v>
      </c>
      <c r="W542" t="s">
        <v>822</v>
      </c>
    </row>
    <row r="543" spans="1:23" hidden="1" x14ac:dyDescent="0.25">
      <c r="A543" t="s">
        <v>455</v>
      </c>
      <c r="B543" t="s">
        <v>247</v>
      </c>
      <c r="C543">
        <v>1337</v>
      </c>
      <c r="D543">
        <v>0.14000000000000001</v>
      </c>
      <c r="E543">
        <v>-4.2999999999999997E-2</v>
      </c>
      <c r="F543">
        <v>-1421</v>
      </c>
      <c r="G543">
        <v>-84</v>
      </c>
      <c r="H543">
        <v>-29</v>
      </c>
      <c r="I543">
        <v>-113</v>
      </c>
      <c r="L543">
        <v>0</v>
      </c>
      <c r="M543">
        <v>67</v>
      </c>
      <c r="N543">
        <v>84</v>
      </c>
      <c r="O543">
        <v>84</v>
      </c>
      <c r="P543">
        <v>-0.45800000000000002</v>
      </c>
      <c r="Q543">
        <v>-0.47899999999999998</v>
      </c>
      <c r="W543" t="s">
        <v>860</v>
      </c>
    </row>
    <row r="544" spans="1:23" hidden="1" x14ac:dyDescent="0.25">
      <c r="A544" t="s">
        <v>456</v>
      </c>
      <c r="B544" t="s">
        <v>247</v>
      </c>
      <c r="C544">
        <v>1397</v>
      </c>
      <c r="D544">
        <v>8.3000000000000004E-2</v>
      </c>
      <c r="E544">
        <v>6.6000000000000003E-2</v>
      </c>
      <c r="F544">
        <v>-1301</v>
      </c>
      <c r="G544">
        <v>96</v>
      </c>
      <c r="H544">
        <v>-23</v>
      </c>
      <c r="I544">
        <v>73</v>
      </c>
      <c r="J544">
        <v>-0.107</v>
      </c>
      <c r="L544">
        <v>0</v>
      </c>
      <c r="M544">
        <v>179</v>
      </c>
      <c r="N544">
        <v>161</v>
      </c>
      <c r="O544">
        <v>161</v>
      </c>
      <c r="P544">
        <v>1.3680000000000001</v>
      </c>
      <c r="Q544">
        <v>3.0470000000000002</v>
      </c>
      <c r="W544" t="s">
        <v>861</v>
      </c>
    </row>
    <row r="545" spans="1:23" hidden="1" x14ac:dyDescent="0.25">
      <c r="A545" t="s">
        <v>457</v>
      </c>
      <c r="B545" t="s">
        <v>247</v>
      </c>
      <c r="C545">
        <v>1311</v>
      </c>
      <c r="D545">
        <v>0.216</v>
      </c>
      <c r="E545">
        <v>-0.16800000000000001</v>
      </c>
      <c r="F545">
        <v>-1287</v>
      </c>
      <c r="G545">
        <v>23</v>
      </c>
      <c r="H545">
        <v>-23</v>
      </c>
      <c r="I545">
        <v>0</v>
      </c>
      <c r="L545">
        <v>0</v>
      </c>
      <c r="M545">
        <v>40</v>
      </c>
      <c r="N545">
        <v>40</v>
      </c>
      <c r="O545">
        <v>40</v>
      </c>
      <c r="P545">
        <v>-0.504</v>
      </c>
      <c r="Q545">
        <v>-0.42199999999999999</v>
      </c>
      <c r="W545" t="s">
        <v>862</v>
      </c>
    </row>
    <row r="546" spans="1:23" hidden="1" x14ac:dyDescent="0.25">
      <c r="A546" t="s">
        <v>458</v>
      </c>
      <c r="B546" t="s">
        <v>247</v>
      </c>
      <c r="C546">
        <v>1576</v>
      </c>
      <c r="D546">
        <v>1.9259999999999999</v>
      </c>
      <c r="E546">
        <v>0.34399999999999997</v>
      </c>
      <c r="F546">
        <v>-1494</v>
      </c>
      <c r="G546">
        <v>82</v>
      </c>
      <c r="H546">
        <v>-32</v>
      </c>
      <c r="I546">
        <v>49</v>
      </c>
      <c r="L546">
        <v>0</v>
      </c>
      <c r="M546">
        <v>80</v>
      </c>
      <c r="N546">
        <v>69</v>
      </c>
      <c r="O546">
        <v>69</v>
      </c>
      <c r="P546">
        <v>7.8E-2</v>
      </c>
      <c r="Q546">
        <v>-0.55500000000000005</v>
      </c>
      <c r="W546" t="s">
        <v>863</v>
      </c>
    </row>
    <row r="547" spans="1:23" hidden="1" x14ac:dyDescent="0.25">
      <c r="A547" t="s">
        <v>459</v>
      </c>
      <c r="B547" t="s">
        <v>247</v>
      </c>
      <c r="C547">
        <v>1173</v>
      </c>
      <c r="D547">
        <v>0.11799999999999999</v>
      </c>
      <c r="E547">
        <v>-9.0999999999999998E-2</v>
      </c>
      <c r="F547">
        <v>-1179</v>
      </c>
      <c r="G547">
        <v>-6</v>
      </c>
      <c r="H547">
        <v>-32</v>
      </c>
      <c r="I547">
        <v>-38</v>
      </c>
      <c r="L547">
        <v>0</v>
      </c>
      <c r="M547">
        <v>149</v>
      </c>
      <c r="N547">
        <v>155</v>
      </c>
      <c r="O547">
        <v>155</v>
      </c>
      <c r="Q547">
        <v>1.2749999999999999</v>
      </c>
      <c r="W547" t="s">
        <v>864</v>
      </c>
    </row>
    <row r="548" spans="1:23" hidden="1" x14ac:dyDescent="0.25">
      <c r="A548" t="s">
        <v>460</v>
      </c>
      <c r="B548" t="s">
        <v>247</v>
      </c>
      <c r="C548">
        <v>1290</v>
      </c>
      <c r="D548">
        <v>5.8000000000000003E-2</v>
      </c>
      <c r="E548">
        <v>0.19700000000000001</v>
      </c>
      <c r="F548">
        <v>-1179</v>
      </c>
      <c r="G548">
        <v>111</v>
      </c>
      <c r="H548">
        <v>-30</v>
      </c>
      <c r="I548">
        <v>82</v>
      </c>
      <c r="K548">
        <v>3.75</v>
      </c>
      <c r="L548">
        <v>0</v>
      </c>
      <c r="M548">
        <v>88</v>
      </c>
      <c r="N548">
        <v>68</v>
      </c>
      <c r="O548">
        <v>68</v>
      </c>
      <c r="P548">
        <v>-0.433</v>
      </c>
      <c r="Q548">
        <v>-0.152</v>
      </c>
      <c r="W548" t="s">
        <v>865</v>
      </c>
    </row>
    <row r="549" spans="1:23" hidden="1" x14ac:dyDescent="0.25">
      <c r="A549" t="s">
        <v>461</v>
      </c>
      <c r="B549" t="s">
        <v>247</v>
      </c>
      <c r="C549">
        <v>1077</v>
      </c>
      <c r="D549">
        <v>-1E-3</v>
      </c>
      <c r="E549">
        <v>1</v>
      </c>
      <c r="F549">
        <v>-1036</v>
      </c>
      <c r="G549">
        <v>42</v>
      </c>
      <c r="H549">
        <v>-25</v>
      </c>
      <c r="I549">
        <v>17</v>
      </c>
      <c r="J549">
        <v>1.5009999999999999</v>
      </c>
      <c r="L549">
        <v>0</v>
      </c>
      <c r="M549">
        <v>86</v>
      </c>
      <c r="N549">
        <v>80</v>
      </c>
      <c r="O549">
        <v>80</v>
      </c>
      <c r="P549">
        <v>-0.41899999999999998</v>
      </c>
      <c r="Q549">
        <v>0.25800000000000001</v>
      </c>
      <c r="W549" t="s">
        <v>736</v>
      </c>
    </row>
    <row r="550" spans="1:23" hidden="1" x14ac:dyDescent="0.25">
      <c r="A550" t="s">
        <v>462</v>
      </c>
      <c r="B550" t="s">
        <v>247</v>
      </c>
      <c r="C550">
        <v>539</v>
      </c>
      <c r="D550">
        <v>-0.71199999999999997</v>
      </c>
      <c r="E550">
        <v>-0.48599999999999999</v>
      </c>
      <c r="F550">
        <v>-561</v>
      </c>
      <c r="G550">
        <v>-22</v>
      </c>
      <c r="H550">
        <v>-20</v>
      </c>
      <c r="I550">
        <v>-42</v>
      </c>
      <c r="L550">
        <v>0</v>
      </c>
      <c r="M550">
        <v>71</v>
      </c>
      <c r="N550">
        <v>64</v>
      </c>
      <c r="O550">
        <v>64</v>
      </c>
      <c r="P550">
        <v>-0.873</v>
      </c>
      <c r="W550" t="s">
        <v>866</v>
      </c>
    </row>
    <row r="551" spans="1:23" hidden="1" x14ac:dyDescent="0.25">
      <c r="A551" t="s">
        <v>463</v>
      </c>
      <c r="B551" t="s">
        <v>247</v>
      </c>
      <c r="C551">
        <v>1049</v>
      </c>
      <c r="D551">
        <v>-0.32700000000000001</v>
      </c>
      <c r="E551">
        <v>-0.14000000000000001</v>
      </c>
      <c r="F551">
        <v>-1093</v>
      </c>
      <c r="G551">
        <v>-44</v>
      </c>
      <c r="H551">
        <v>-21</v>
      </c>
      <c r="I551">
        <v>-65</v>
      </c>
      <c r="L551">
        <v>0</v>
      </c>
      <c r="M551">
        <v>-35</v>
      </c>
      <c r="N551">
        <v>-35</v>
      </c>
      <c r="O551">
        <v>-35</v>
      </c>
      <c r="W551" t="s">
        <v>867</v>
      </c>
    </row>
    <row r="552" spans="1:23" hidden="1" x14ac:dyDescent="0.25">
      <c r="A552" t="s">
        <v>454</v>
      </c>
      <c r="B552" t="s">
        <v>250</v>
      </c>
      <c r="C552">
        <v>640</v>
      </c>
      <c r="D552">
        <v>-0.33500000000000002</v>
      </c>
      <c r="E552">
        <v>0.67600000000000005</v>
      </c>
      <c r="F552">
        <v>-287</v>
      </c>
      <c r="G552">
        <v>354</v>
      </c>
      <c r="H552">
        <v>-20</v>
      </c>
      <c r="I552">
        <v>333</v>
      </c>
      <c r="J552">
        <v>-0.45500000000000002</v>
      </c>
      <c r="K552">
        <v>1.2470000000000001</v>
      </c>
      <c r="L552">
        <v>-85</v>
      </c>
      <c r="M552">
        <v>249</v>
      </c>
      <c r="N552">
        <v>230</v>
      </c>
      <c r="O552">
        <v>230</v>
      </c>
      <c r="P552">
        <v>-0.39800000000000002</v>
      </c>
      <c r="Q552">
        <v>7.9829999999999997</v>
      </c>
      <c r="W552" t="s">
        <v>868</v>
      </c>
    </row>
    <row r="553" spans="1:23" hidden="1" x14ac:dyDescent="0.25">
      <c r="A553" t="s">
        <v>455</v>
      </c>
      <c r="B553" t="s">
        <v>250</v>
      </c>
      <c r="C553">
        <v>382</v>
      </c>
      <c r="D553">
        <v>-0.41399999999999998</v>
      </c>
      <c r="E553">
        <v>-0.41899999999999998</v>
      </c>
      <c r="F553">
        <v>-222</v>
      </c>
      <c r="G553">
        <v>160</v>
      </c>
      <c r="H553">
        <v>-12</v>
      </c>
      <c r="I553">
        <v>148</v>
      </c>
      <c r="J553">
        <v>-0.61899999999999999</v>
      </c>
      <c r="K553">
        <v>-0.625</v>
      </c>
      <c r="L553">
        <v>-94</v>
      </c>
      <c r="M553">
        <v>39</v>
      </c>
      <c r="N553">
        <v>26</v>
      </c>
      <c r="O553">
        <v>26</v>
      </c>
      <c r="P553">
        <v>-0.88400000000000001</v>
      </c>
      <c r="Q553">
        <v>-0.90200000000000002</v>
      </c>
      <c r="W553" t="s">
        <v>692</v>
      </c>
    </row>
    <row r="554" spans="1:23" hidden="1" x14ac:dyDescent="0.25">
      <c r="A554" t="s">
        <v>456</v>
      </c>
      <c r="B554" t="s">
        <v>250</v>
      </c>
      <c r="C554">
        <v>657</v>
      </c>
      <c r="D554">
        <v>-6.0000000000000001E-3</v>
      </c>
      <c r="E554">
        <v>-0.26300000000000001</v>
      </c>
      <c r="F554">
        <v>-247</v>
      </c>
      <c r="G554">
        <v>410</v>
      </c>
      <c r="H554">
        <v>-14</v>
      </c>
      <c r="I554">
        <v>396</v>
      </c>
      <c r="J554">
        <v>8.0000000000000002E-3</v>
      </c>
      <c r="K554">
        <v>-0.36199999999999999</v>
      </c>
      <c r="L554">
        <v>-103</v>
      </c>
      <c r="M554">
        <v>289</v>
      </c>
      <c r="N554">
        <v>262</v>
      </c>
      <c r="O554">
        <v>262</v>
      </c>
      <c r="P554">
        <v>1.9E-2</v>
      </c>
      <c r="Q554">
        <v>-0.45100000000000001</v>
      </c>
      <c r="W554" t="s">
        <v>869</v>
      </c>
    </row>
    <row r="555" spans="1:23" hidden="1" x14ac:dyDescent="0.25">
      <c r="A555" t="s">
        <v>457</v>
      </c>
      <c r="B555" t="s">
        <v>250</v>
      </c>
      <c r="C555">
        <v>892</v>
      </c>
      <c r="D555">
        <v>0.10299999999999999</v>
      </c>
      <c r="E555">
        <v>-7.2999999999999995E-2</v>
      </c>
      <c r="F555">
        <v>-257</v>
      </c>
      <c r="G555">
        <v>635</v>
      </c>
      <c r="H555">
        <v>-14</v>
      </c>
      <c r="I555">
        <v>621</v>
      </c>
      <c r="J555">
        <v>0.126</v>
      </c>
      <c r="K555">
        <v>1.4999999999999999E-2</v>
      </c>
      <c r="L555">
        <v>-107</v>
      </c>
      <c r="M555">
        <v>516</v>
      </c>
      <c r="N555">
        <v>477</v>
      </c>
      <c r="O555">
        <v>477</v>
      </c>
      <c r="P555">
        <v>0.18</v>
      </c>
      <c r="Q555">
        <v>0.247</v>
      </c>
      <c r="W555" t="s">
        <v>870</v>
      </c>
    </row>
    <row r="556" spans="1:23" hidden="1" x14ac:dyDescent="0.25">
      <c r="A556" t="s">
        <v>458</v>
      </c>
      <c r="B556" t="s">
        <v>250</v>
      </c>
      <c r="C556">
        <v>963</v>
      </c>
      <c r="D556">
        <v>0.51800000000000002</v>
      </c>
      <c r="E556">
        <v>0.47599999999999998</v>
      </c>
      <c r="F556">
        <v>-313</v>
      </c>
      <c r="G556">
        <v>650</v>
      </c>
      <c r="H556">
        <v>-39</v>
      </c>
      <c r="I556">
        <v>611</v>
      </c>
      <c r="J556">
        <v>0.85499999999999998</v>
      </c>
      <c r="K556">
        <v>0.56999999999999995</v>
      </c>
      <c r="L556">
        <v>-96</v>
      </c>
      <c r="M556">
        <v>410</v>
      </c>
      <c r="N556">
        <v>382</v>
      </c>
      <c r="O556">
        <v>382</v>
      </c>
      <c r="P556">
        <v>0.98299999999999998</v>
      </c>
      <c r="Q556">
        <v>0.73199999999999998</v>
      </c>
      <c r="W556" t="s">
        <v>871</v>
      </c>
    </row>
    <row r="557" spans="1:23" hidden="1" x14ac:dyDescent="0.25">
      <c r="A557" t="s">
        <v>459</v>
      </c>
      <c r="B557" t="s">
        <v>250</v>
      </c>
      <c r="C557">
        <v>652</v>
      </c>
      <c r="D557">
        <v>1.2629999999999999</v>
      </c>
      <c r="E557">
        <v>-1.4E-2</v>
      </c>
      <c r="F557">
        <v>-250</v>
      </c>
      <c r="G557">
        <v>402</v>
      </c>
      <c r="H557">
        <v>-13</v>
      </c>
      <c r="I557">
        <v>390</v>
      </c>
      <c r="J557">
        <v>5.96</v>
      </c>
      <c r="K557">
        <v>-8.0000000000000002E-3</v>
      </c>
      <c r="L557">
        <v>-100</v>
      </c>
      <c r="M557">
        <v>243</v>
      </c>
      <c r="N557">
        <v>221</v>
      </c>
      <c r="O557">
        <v>221</v>
      </c>
      <c r="Q557">
        <v>-0.14099999999999999</v>
      </c>
      <c r="W557" t="s">
        <v>872</v>
      </c>
    </row>
    <row r="558" spans="1:23" hidden="1" x14ac:dyDescent="0.25">
      <c r="A558" t="s">
        <v>460</v>
      </c>
      <c r="B558" t="s">
        <v>250</v>
      </c>
      <c r="C558">
        <v>661</v>
      </c>
      <c r="D558">
        <v>0.32600000000000001</v>
      </c>
      <c r="E558">
        <v>-0.182</v>
      </c>
      <c r="F558">
        <v>-252</v>
      </c>
      <c r="G558">
        <v>409</v>
      </c>
      <c r="H558">
        <v>-16</v>
      </c>
      <c r="I558">
        <v>393</v>
      </c>
      <c r="J558">
        <v>0.53</v>
      </c>
      <c r="K558">
        <v>-0.28799999999999998</v>
      </c>
      <c r="L558">
        <v>-101</v>
      </c>
      <c r="M558">
        <v>285</v>
      </c>
      <c r="N558">
        <v>257</v>
      </c>
      <c r="O558">
        <v>257</v>
      </c>
      <c r="P558">
        <v>0.90300000000000002</v>
      </c>
      <c r="Q558">
        <v>-0.36399999999999999</v>
      </c>
      <c r="W558" t="s">
        <v>621</v>
      </c>
    </row>
    <row r="559" spans="1:23" hidden="1" x14ac:dyDescent="0.25">
      <c r="A559" t="s">
        <v>461</v>
      </c>
      <c r="B559" t="s">
        <v>250</v>
      </c>
      <c r="C559">
        <v>809</v>
      </c>
      <c r="D559">
        <v>3.2469999999999999</v>
      </c>
      <c r="E559">
        <v>0.27500000000000002</v>
      </c>
      <c r="F559">
        <v>-247</v>
      </c>
      <c r="G559">
        <v>561</v>
      </c>
      <c r="H559">
        <v>-10</v>
      </c>
      <c r="I559">
        <v>551</v>
      </c>
      <c r="J559">
        <v>3.3340000000000001</v>
      </c>
      <c r="K559">
        <v>0.67300000000000004</v>
      </c>
      <c r="L559">
        <v>-108</v>
      </c>
      <c r="M559">
        <v>441</v>
      </c>
      <c r="N559">
        <v>404</v>
      </c>
      <c r="O559">
        <v>404</v>
      </c>
      <c r="P559">
        <v>2.9769999999999999</v>
      </c>
      <c r="Q559">
        <v>1.095</v>
      </c>
      <c r="W559" t="s">
        <v>699</v>
      </c>
    </row>
    <row r="560" spans="1:23" hidden="1" x14ac:dyDescent="0.25">
      <c r="A560" t="s">
        <v>462</v>
      </c>
      <c r="B560" t="s">
        <v>250</v>
      </c>
      <c r="C560">
        <v>634</v>
      </c>
      <c r="D560">
        <v>3.109</v>
      </c>
      <c r="E560">
        <v>1.2010000000000001</v>
      </c>
      <c r="F560">
        <v>-282</v>
      </c>
      <c r="G560">
        <v>352</v>
      </c>
      <c r="H560">
        <v>-23</v>
      </c>
      <c r="I560">
        <v>330</v>
      </c>
      <c r="J560">
        <v>3.1419999999999999</v>
      </c>
      <c r="K560">
        <v>4.8890000000000002</v>
      </c>
      <c r="L560">
        <v>-109</v>
      </c>
      <c r="M560">
        <v>216</v>
      </c>
      <c r="N560">
        <v>193</v>
      </c>
      <c r="O560">
        <v>193</v>
      </c>
      <c r="P560">
        <v>0.191</v>
      </c>
      <c r="W560" t="s">
        <v>852</v>
      </c>
    </row>
    <row r="561" spans="1:23" hidden="1" x14ac:dyDescent="0.25">
      <c r="A561" t="s">
        <v>463</v>
      </c>
      <c r="B561" t="s">
        <v>250</v>
      </c>
      <c r="C561">
        <v>288</v>
      </c>
      <c r="D561">
        <v>2.028</v>
      </c>
      <c r="E561">
        <v>-0.42199999999999999</v>
      </c>
      <c r="F561">
        <v>-224</v>
      </c>
      <c r="G561">
        <v>65</v>
      </c>
      <c r="H561">
        <v>-9</v>
      </c>
      <c r="I561">
        <v>56</v>
      </c>
      <c r="J561">
        <v>0.51900000000000002</v>
      </c>
      <c r="K561">
        <v>-0.78200000000000003</v>
      </c>
      <c r="L561">
        <v>-105</v>
      </c>
      <c r="M561">
        <v>-42</v>
      </c>
      <c r="N561">
        <v>-42</v>
      </c>
      <c r="O561">
        <v>-42</v>
      </c>
      <c r="W561" t="s">
        <v>873</v>
      </c>
    </row>
    <row r="562" spans="1:23" hidden="1" x14ac:dyDescent="0.25">
      <c r="A562" t="s">
        <v>454</v>
      </c>
      <c r="B562" t="s">
        <v>253</v>
      </c>
      <c r="C562">
        <v>1128</v>
      </c>
      <c r="D562">
        <v>8.1000000000000003E-2</v>
      </c>
      <c r="E562">
        <v>0.34200000000000003</v>
      </c>
      <c r="F562">
        <v>-649</v>
      </c>
      <c r="G562">
        <v>479</v>
      </c>
      <c r="H562">
        <v>-177</v>
      </c>
      <c r="I562">
        <v>303</v>
      </c>
      <c r="J562">
        <v>0.55100000000000005</v>
      </c>
      <c r="K562">
        <v>0.34799999999999998</v>
      </c>
      <c r="L562">
        <v>-129</v>
      </c>
      <c r="M562">
        <v>172</v>
      </c>
      <c r="N562">
        <v>151</v>
      </c>
      <c r="O562">
        <v>145</v>
      </c>
      <c r="P562">
        <v>-0.13600000000000001</v>
      </c>
      <c r="Q562">
        <v>-0.182</v>
      </c>
      <c r="W562" t="s">
        <v>874</v>
      </c>
    </row>
    <row r="563" spans="1:23" hidden="1" x14ac:dyDescent="0.25">
      <c r="A563" t="s">
        <v>455</v>
      </c>
      <c r="B563" t="s">
        <v>253</v>
      </c>
      <c r="C563">
        <v>840</v>
      </c>
      <c r="D563">
        <v>-2.3E-2</v>
      </c>
      <c r="E563">
        <v>-4.1000000000000002E-2</v>
      </c>
      <c r="F563">
        <v>-474</v>
      </c>
      <c r="G563">
        <v>367</v>
      </c>
      <c r="H563">
        <v>-142</v>
      </c>
      <c r="I563">
        <v>225</v>
      </c>
      <c r="J563">
        <v>1E-3</v>
      </c>
      <c r="K563">
        <v>-8.5999999999999993E-2</v>
      </c>
      <c r="L563">
        <v>-86</v>
      </c>
      <c r="M563">
        <v>195</v>
      </c>
      <c r="N563">
        <v>178</v>
      </c>
      <c r="O563">
        <v>177</v>
      </c>
      <c r="P563">
        <v>-0.1</v>
      </c>
      <c r="Q563">
        <v>-0.153</v>
      </c>
      <c r="W563" t="s">
        <v>875</v>
      </c>
    </row>
    <row r="564" spans="1:23" hidden="1" x14ac:dyDescent="0.25">
      <c r="A564" t="s">
        <v>456</v>
      </c>
      <c r="B564" t="s">
        <v>253</v>
      </c>
      <c r="C564">
        <v>877</v>
      </c>
      <c r="D564">
        <v>3.5000000000000003E-2</v>
      </c>
      <c r="E564">
        <v>0.28799999999999998</v>
      </c>
      <c r="F564">
        <v>-494</v>
      </c>
      <c r="G564">
        <v>383</v>
      </c>
      <c r="H564">
        <v>-137</v>
      </c>
      <c r="I564">
        <v>246</v>
      </c>
      <c r="J564">
        <v>-3.3000000000000002E-2</v>
      </c>
      <c r="K564">
        <v>0.191</v>
      </c>
      <c r="L564">
        <v>-57</v>
      </c>
      <c r="M564">
        <v>233</v>
      </c>
      <c r="N564">
        <v>210</v>
      </c>
      <c r="O564">
        <v>209</v>
      </c>
      <c r="P564">
        <v>3.5999999999999997E-2</v>
      </c>
      <c r="Q564">
        <v>0.48499999999999999</v>
      </c>
      <c r="W564" t="s">
        <v>875</v>
      </c>
    </row>
    <row r="565" spans="1:23" hidden="1" x14ac:dyDescent="0.25">
      <c r="A565" t="s">
        <v>457</v>
      </c>
      <c r="B565" t="s">
        <v>253</v>
      </c>
      <c r="C565">
        <v>681</v>
      </c>
      <c r="D565">
        <v>-7.1999999999999995E-2</v>
      </c>
      <c r="E565">
        <v>-0.34799999999999998</v>
      </c>
      <c r="F565">
        <v>-348</v>
      </c>
      <c r="G565">
        <v>333</v>
      </c>
      <c r="H565">
        <v>-126</v>
      </c>
      <c r="I565">
        <v>206</v>
      </c>
      <c r="J565">
        <v>-0.16</v>
      </c>
      <c r="K565">
        <v>5.7000000000000002E-2</v>
      </c>
      <c r="L565">
        <v>-73</v>
      </c>
      <c r="M565">
        <v>159</v>
      </c>
      <c r="N565">
        <v>141</v>
      </c>
      <c r="O565">
        <v>141</v>
      </c>
      <c r="P565">
        <v>-0.20399999999999999</v>
      </c>
      <c r="Q565">
        <v>-0.16</v>
      </c>
      <c r="W565" t="s">
        <v>689</v>
      </c>
    </row>
    <row r="566" spans="1:23" hidden="1" x14ac:dyDescent="0.25">
      <c r="A566" t="s">
        <v>458</v>
      </c>
      <c r="B566" t="s">
        <v>253</v>
      </c>
      <c r="C566">
        <v>1043</v>
      </c>
      <c r="D566">
        <v>2.9000000000000001E-2</v>
      </c>
      <c r="E566">
        <v>0.21299999999999999</v>
      </c>
      <c r="F566">
        <v>-706</v>
      </c>
      <c r="G566">
        <v>337</v>
      </c>
      <c r="H566">
        <v>-142</v>
      </c>
      <c r="I566">
        <v>195</v>
      </c>
      <c r="J566">
        <v>-0.192</v>
      </c>
      <c r="K566">
        <v>-0.13</v>
      </c>
      <c r="L566">
        <v>-48</v>
      </c>
      <c r="M566">
        <v>199</v>
      </c>
      <c r="N566">
        <v>170</v>
      </c>
      <c r="O566">
        <v>168</v>
      </c>
      <c r="P566">
        <v>-0.313</v>
      </c>
      <c r="Q566">
        <v>-0.14699999999999999</v>
      </c>
      <c r="W566" t="s">
        <v>876</v>
      </c>
    </row>
    <row r="567" spans="1:23" hidden="1" x14ac:dyDescent="0.25">
      <c r="A567" t="s">
        <v>459</v>
      </c>
      <c r="B567" t="s">
        <v>253</v>
      </c>
      <c r="C567">
        <v>860</v>
      </c>
      <c r="D567">
        <v>0.32</v>
      </c>
      <c r="E567">
        <v>1.4999999999999999E-2</v>
      </c>
      <c r="F567">
        <v>-511</v>
      </c>
      <c r="G567">
        <v>350</v>
      </c>
      <c r="H567">
        <v>-125</v>
      </c>
      <c r="I567">
        <v>224</v>
      </c>
      <c r="J567">
        <v>9.7000000000000003E-2</v>
      </c>
      <c r="K567">
        <v>-0.11600000000000001</v>
      </c>
      <c r="L567">
        <v>-49</v>
      </c>
      <c r="M567">
        <v>216</v>
      </c>
      <c r="N567">
        <v>197</v>
      </c>
      <c r="O567">
        <v>197</v>
      </c>
      <c r="P567">
        <v>0.24</v>
      </c>
      <c r="Q567">
        <v>-2.5999999999999999E-2</v>
      </c>
      <c r="W567" t="s">
        <v>877</v>
      </c>
    </row>
    <row r="568" spans="1:23" hidden="1" x14ac:dyDescent="0.25">
      <c r="A568" t="s">
        <v>460</v>
      </c>
      <c r="B568" t="s">
        <v>253</v>
      </c>
      <c r="C568">
        <v>847</v>
      </c>
      <c r="D568">
        <v>9.4E-2</v>
      </c>
      <c r="E568">
        <v>0.155</v>
      </c>
      <c r="F568">
        <v>-461</v>
      </c>
      <c r="G568">
        <v>386</v>
      </c>
      <c r="H568">
        <v>-132</v>
      </c>
      <c r="I568">
        <v>254</v>
      </c>
      <c r="J568">
        <v>0.247</v>
      </c>
      <c r="K568">
        <v>3.4000000000000002E-2</v>
      </c>
      <c r="L568">
        <v>-36</v>
      </c>
      <c r="M568">
        <v>221</v>
      </c>
      <c r="N568">
        <v>203</v>
      </c>
      <c r="O568">
        <v>202</v>
      </c>
      <c r="P568">
        <v>0.19500000000000001</v>
      </c>
      <c r="Q568">
        <v>0.14099999999999999</v>
      </c>
      <c r="W568" t="s">
        <v>878</v>
      </c>
    </row>
    <row r="569" spans="1:23" hidden="1" x14ac:dyDescent="0.25">
      <c r="A569" t="s">
        <v>461</v>
      </c>
      <c r="B569" t="s">
        <v>253</v>
      </c>
      <c r="C569">
        <v>733</v>
      </c>
      <c r="D569">
        <v>8.5999999999999993E-2</v>
      </c>
      <c r="E569">
        <v>-0.27700000000000002</v>
      </c>
      <c r="F569">
        <v>-386</v>
      </c>
      <c r="G569">
        <v>348</v>
      </c>
      <c r="H569">
        <v>-102</v>
      </c>
      <c r="I569">
        <v>246</v>
      </c>
      <c r="J569">
        <v>0.25900000000000001</v>
      </c>
      <c r="K569">
        <v>1.7000000000000001E-2</v>
      </c>
      <c r="L569">
        <v>-38</v>
      </c>
      <c r="M569">
        <v>202</v>
      </c>
      <c r="N569">
        <v>176</v>
      </c>
      <c r="O569">
        <v>177</v>
      </c>
      <c r="P569">
        <v>2.5999999999999999E-2</v>
      </c>
      <c r="Q569">
        <v>-0.27600000000000002</v>
      </c>
      <c r="W569" t="s">
        <v>879</v>
      </c>
    </row>
    <row r="570" spans="1:23" hidden="1" x14ac:dyDescent="0.25">
      <c r="A570" t="s">
        <v>462</v>
      </c>
      <c r="B570" t="s">
        <v>253</v>
      </c>
      <c r="C570">
        <v>1014</v>
      </c>
      <c r="D570">
        <v>0.17899999999999999</v>
      </c>
      <c r="E570">
        <v>0.55600000000000005</v>
      </c>
      <c r="F570">
        <v>-630</v>
      </c>
      <c r="G570">
        <v>384</v>
      </c>
      <c r="H570">
        <v>-142</v>
      </c>
      <c r="I570">
        <v>241</v>
      </c>
      <c r="J570">
        <v>0.20599999999999999</v>
      </c>
      <c r="K570">
        <v>0.18</v>
      </c>
      <c r="L570">
        <v>-38</v>
      </c>
      <c r="M570">
        <v>283</v>
      </c>
      <c r="N570">
        <v>244</v>
      </c>
      <c r="O570">
        <v>244</v>
      </c>
      <c r="P570">
        <v>0.627</v>
      </c>
      <c r="Q570">
        <v>0.54</v>
      </c>
      <c r="W570" t="s">
        <v>877</v>
      </c>
    </row>
    <row r="571" spans="1:23" hidden="1" x14ac:dyDescent="0.25">
      <c r="A571" t="s">
        <v>463</v>
      </c>
      <c r="B571" t="s">
        <v>253</v>
      </c>
      <c r="C571">
        <v>652</v>
      </c>
      <c r="D571">
        <v>-0.12</v>
      </c>
      <c r="E571">
        <v>-0.159</v>
      </c>
      <c r="F571">
        <v>-346</v>
      </c>
      <c r="G571">
        <v>306</v>
      </c>
      <c r="H571">
        <v>-101</v>
      </c>
      <c r="I571">
        <v>205</v>
      </c>
      <c r="J571">
        <v>6.8000000000000005E-2</v>
      </c>
      <c r="K571">
        <v>5.0000000000000001E-3</v>
      </c>
      <c r="L571">
        <v>-41</v>
      </c>
      <c r="M571">
        <v>180</v>
      </c>
      <c r="N571">
        <v>159</v>
      </c>
      <c r="O571">
        <v>158</v>
      </c>
      <c r="P571">
        <v>0.13500000000000001</v>
      </c>
      <c r="Q571">
        <v>-6.2E-2</v>
      </c>
      <c r="W571" t="s">
        <v>876</v>
      </c>
    </row>
    <row r="572" spans="1:23" hidden="1" x14ac:dyDescent="0.25">
      <c r="A572" t="s">
        <v>454</v>
      </c>
      <c r="B572" t="s">
        <v>257</v>
      </c>
      <c r="C572">
        <v>1398</v>
      </c>
      <c r="D572">
        <v>-2.8000000000000001E-2</v>
      </c>
      <c r="E572">
        <v>0.60899999999999999</v>
      </c>
      <c r="H572">
        <v>-909</v>
      </c>
      <c r="I572">
        <v>2171</v>
      </c>
      <c r="J572">
        <v>0.16800000000000001</v>
      </c>
      <c r="K572">
        <v>0.75800000000000001</v>
      </c>
      <c r="M572">
        <v>1007</v>
      </c>
      <c r="N572">
        <v>805</v>
      </c>
      <c r="O572">
        <v>805</v>
      </c>
      <c r="P572">
        <v>0.99299999999999999</v>
      </c>
      <c r="Q572">
        <v>2.327</v>
      </c>
      <c r="R572">
        <v>6</v>
      </c>
      <c r="S572">
        <v>128</v>
      </c>
      <c r="T572">
        <v>640</v>
      </c>
      <c r="U572">
        <v>-254</v>
      </c>
      <c r="V572">
        <v>1262</v>
      </c>
    </row>
    <row r="573" spans="1:23" hidden="1" x14ac:dyDescent="0.25">
      <c r="A573" t="s">
        <v>455</v>
      </c>
      <c r="B573" t="s">
        <v>257</v>
      </c>
      <c r="C573">
        <v>869</v>
      </c>
      <c r="D573">
        <v>-0.41799999999999998</v>
      </c>
      <c r="E573">
        <v>-0.20599999999999999</v>
      </c>
      <c r="H573">
        <v>-758</v>
      </c>
      <c r="I573">
        <v>1235</v>
      </c>
      <c r="J573">
        <v>-0.26700000000000002</v>
      </c>
      <c r="K573">
        <v>-0.16600000000000001</v>
      </c>
      <c r="M573">
        <v>307</v>
      </c>
      <c r="N573">
        <v>242</v>
      </c>
      <c r="O573">
        <v>242</v>
      </c>
      <c r="P573">
        <v>-0.76400000000000001</v>
      </c>
      <c r="Q573">
        <v>-0.42799999999999999</v>
      </c>
      <c r="R573">
        <v>219</v>
      </c>
      <c r="S573">
        <v>116</v>
      </c>
      <c r="T573">
        <v>32</v>
      </c>
      <c r="U573">
        <v>-170</v>
      </c>
      <c r="V573">
        <v>477</v>
      </c>
    </row>
    <row r="574" spans="1:23" hidden="1" x14ac:dyDescent="0.25">
      <c r="A574" t="s">
        <v>456</v>
      </c>
      <c r="B574" t="s">
        <v>257</v>
      </c>
      <c r="C574">
        <v>1094</v>
      </c>
      <c r="D574">
        <v>-0.22800000000000001</v>
      </c>
      <c r="E574">
        <v>-0.115</v>
      </c>
      <c r="H574">
        <v>-769</v>
      </c>
      <c r="I574">
        <v>1481</v>
      </c>
      <c r="J574">
        <v>-0.26800000000000002</v>
      </c>
      <c r="K574">
        <v>-0.112</v>
      </c>
      <c r="M574">
        <v>535</v>
      </c>
      <c r="N574">
        <v>423</v>
      </c>
      <c r="O574">
        <v>423</v>
      </c>
      <c r="P574">
        <v>-0.51500000000000001</v>
      </c>
      <c r="Q574">
        <v>-0.39300000000000002</v>
      </c>
      <c r="R574">
        <v>189</v>
      </c>
      <c r="S574">
        <v>124</v>
      </c>
      <c r="T574">
        <v>74</v>
      </c>
      <c r="U574">
        <v>-178</v>
      </c>
      <c r="V574">
        <v>712</v>
      </c>
    </row>
    <row r="575" spans="1:23" hidden="1" x14ac:dyDescent="0.25">
      <c r="A575" t="s">
        <v>457</v>
      </c>
      <c r="B575" t="s">
        <v>257</v>
      </c>
      <c r="C575">
        <v>1237</v>
      </c>
      <c r="D575">
        <v>-7.0000000000000001E-3</v>
      </c>
      <c r="E575">
        <v>-0.14000000000000001</v>
      </c>
      <c r="H575">
        <v>-704</v>
      </c>
      <c r="I575">
        <v>1667</v>
      </c>
      <c r="J575">
        <v>0</v>
      </c>
      <c r="K575">
        <v>-0.10299999999999999</v>
      </c>
      <c r="M575">
        <v>871</v>
      </c>
      <c r="N575">
        <v>696</v>
      </c>
      <c r="O575">
        <v>696</v>
      </c>
      <c r="P575">
        <v>7.5999999999999998E-2</v>
      </c>
      <c r="Q575">
        <v>0.72499999999999998</v>
      </c>
      <c r="R575">
        <v>194</v>
      </c>
      <c r="S575">
        <v>146</v>
      </c>
      <c r="T575">
        <v>90</v>
      </c>
      <c r="U575">
        <v>-92</v>
      </c>
      <c r="V575">
        <v>963</v>
      </c>
    </row>
    <row r="576" spans="1:23" hidden="1" x14ac:dyDescent="0.25">
      <c r="A576" t="s">
        <v>458</v>
      </c>
      <c r="B576" t="s">
        <v>257</v>
      </c>
      <c r="C576">
        <v>1438</v>
      </c>
      <c r="D576">
        <v>0.45800000000000002</v>
      </c>
      <c r="E576">
        <v>-3.5999999999999997E-2</v>
      </c>
      <c r="H576">
        <v>-1219</v>
      </c>
      <c r="I576">
        <v>1859</v>
      </c>
      <c r="J576">
        <v>0.316</v>
      </c>
      <c r="K576">
        <v>0.104</v>
      </c>
      <c r="M576">
        <v>528</v>
      </c>
      <c r="N576">
        <v>404</v>
      </c>
      <c r="O576">
        <v>404</v>
      </c>
      <c r="P576">
        <v>1.111</v>
      </c>
      <c r="Q576">
        <v>-0.60599999999999998</v>
      </c>
      <c r="R576">
        <v>229</v>
      </c>
      <c r="S576">
        <v>185</v>
      </c>
      <c r="T576">
        <v>7</v>
      </c>
      <c r="U576">
        <v>-112</v>
      </c>
      <c r="V576">
        <v>640</v>
      </c>
    </row>
    <row r="577" spans="1:22" hidden="1" x14ac:dyDescent="0.25">
      <c r="A577" t="s">
        <v>459</v>
      </c>
      <c r="B577" t="s">
        <v>257</v>
      </c>
      <c r="C577">
        <v>1492</v>
      </c>
      <c r="D577">
        <v>1.0229999999999999</v>
      </c>
      <c r="E577">
        <v>5.1999999999999998E-2</v>
      </c>
      <c r="H577">
        <v>-702</v>
      </c>
      <c r="I577">
        <v>1684</v>
      </c>
      <c r="J577">
        <v>0.77800000000000002</v>
      </c>
      <c r="K577">
        <v>-0.16700000000000001</v>
      </c>
      <c r="M577">
        <v>1278</v>
      </c>
      <c r="N577">
        <v>1024</v>
      </c>
      <c r="O577">
        <v>1024</v>
      </c>
      <c r="P577">
        <v>2.1070000000000002</v>
      </c>
      <c r="Q577">
        <v>0.17499999999999999</v>
      </c>
      <c r="R577">
        <v>64</v>
      </c>
      <c r="S577">
        <v>105</v>
      </c>
      <c r="T577">
        <v>22</v>
      </c>
      <c r="U577">
        <v>296</v>
      </c>
      <c r="V577">
        <v>982</v>
      </c>
    </row>
    <row r="578" spans="1:22" hidden="1" x14ac:dyDescent="0.25">
      <c r="A578" t="s">
        <v>460</v>
      </c>
      <c r="B578" t="s">
        <v>257</v>
      </c>
      <c r="C578">
        <v>1418</v>
      </c>
      <c r="D578">
        <v>0.441</v>
      </c>
      <c r="E578">
        <v>0.13900000000000001</v>
      </c>
      <c r="H578">
        <v>-799</v>
      </c>
      <c r="I578">
        <v>2022</v>
      </c>
      <c r="J578">
        <v>0.63100000000000001</v>
      </c>
      <c r="K578">
        <v>0.21299999999999999</v>
      </c>
      <c r="M578">
        <v>1094</v>
      </c>
      <c r="N578">
        <v>871</v>
      </c>
      <c r="O578">
        <v>871</v>
      </c>
      <c r="P578">
        <v>2.1949999999999998</v>
      </c>
      <c r="Q578">
        <v>0.34599999999999997</v>
      </c>
      <c r="R578">
        <v>209</v>
      </c>
      <c r="S578">
        <v>124</v>
      </c>
      <c r="T578">
        <v>272</v>
      </c>
      <c r="U578">
        <v>-130</v>
      </c>
      <c r="V578">
        <v>1224</v>
      </c>
    </row>
    <row r="579" spans="1:22" hidden="1" x14ac:dyDescent="0.25">
      <c r="A579" t="s">
        <v>461</v>
      </c>
      <c r="B579" t="s">
        <v>257</v>
      </c>
      <c r="C579">
        <v>1245</v>
      </c>
      <c r="D579">
        <v>0.52300000000000002</v>
      </c>
      <c r="E579">
        <v>0.26300000000000001</v>
      </c>
      <c r="H579">
        <v>-701</v>
      </c>
      <c r="I579">
        <v>1668</v>
      </c>
      <c r="J579">
        <v>0.503</v>
      </c>
      <c r="K579">
        <v>0.18099999999999999</v>
      </c>
      <c r="M579">
        <v>809</v>
      </c>
      <c r="N579">
        <v>647</v>
      </c>
      <c r="O579">
        <v>647</v>
      </c>
      <c r="P579">
        <v>2.76</v>
      </c>
      <c r="Q579">
        <v>2.3860000000000001</v>
      </c>
      <c r="R579">
        <v>198</v>
      </c>
      <c r="S579">
        <v>99</v>
      </c>
      <c r="T579">
        <v>126</v>
      </c>
      <c r="U579">
        <v>-158</v>
      </c>
      <c r="V579">
        <v>967</v>
      </c>
    </row>
    <row r="580" spans="1:22" hidden="1" x14ac:dyDescent="0.25">
      <c r="A580" t="s">
        <v>462</v>
      </c>
      <c r="B580" t="s">
        <v>257</v>
      </c>
      <c r="C580">
        <v>986</v>
      </c>
      <c r="D580">
        <v>0.14699999999999999</v>
      </c>
      <c r="E580">
        <v>0.33700000000000002</v>
      </c>
      <c r="H580">
        <v>-686</v>
      </c>
      <c r="I580">
        <v>1412</v>
      </c>
      <c r="J580">
        <v>0.155</v>
      </c>
      <c r="K580">
        <v>0.49199999999999999</v>
      </c>
      <c r="M580">
        <v>239</v>
      </c>
      <c r="N580">
        <v>191</v>
      </c>
      <c r="O580">
        <v>191</v>
      </c>
      <c r="P580">
        <v>-0.04</v>
      </c>
      <c r="Q580">
        <v>-0.42</v>
      </c>
      <c r="R580">
        <v>159</v>
      </c>
      <c r="S580">
        <v>139</v>
      </c>
      <c r="T580">
        <v>129</v>
      </c>
      <c r="U580">
        <v>-488</v>
      </c>
      <c r="V580">
        <v>726</v>
      </c>
    </row>
    <row r="581" spans="1:22" hidden="1" x14ac:dyDescent="0.25">
      <c r="A581" t="s">
        <v>463</v>
      </c>
      <c r="B581" t="s">
        <v>257</v>
      </c>
      <c r="C581">
        <v>737</v>
      </c>
      <c r="D581">
        <v>-0.121</v>
      </c>
      <c r="E581">
        <v>-0.25</v>
      </c>
      <c r="H581">
        <v>-474</v>
      </c>
      <c r="I581">
        <v>947</v>
      </c>
      <c r="J581">
        <v>-0.13400000000000001</v>
      </c>
      <c r="K581">
        <v>-0.23599999999999999</v>
      </c>
      <c r="M581">
        <v>412</v>
      </c>
      <c r="N581">
        <v>329</v>
      </c>
      <c r="O581">
        <v>329</v>
      </c>
      <c r="P581">
        <v>-0.23400000000000001</v>
      </c>
      <c r="Q581">
        <v>0.20799999999999999</v>
      </c>
      <c r="R581">
        <v>111</v>
      </c>
      <c r="S581">
        <v>77</v>
      </c>
      <c r="T581">
        <v>21</v>
      </c>
      <c r="U581">
        <v>-61</v>
      </c>
      <c r="V581">
        <v>473</v>
      </c>
    </row>
    <row r="582" spans="1:22" hidden="1" x14ac:dyDescent="0.25">
      <c r="A582" t="s">
        <v>454</v>
      </c>
      <c r="B582" t="s">
        <v>260</v>
      </c>
      <c r="C582">
        <v>3346</v>
      </c>
      <c r="D582">
        <v>0.20699999999999999</v>
      </c>
      <c r="E582">
        <v>0.27100000000000002</v>
      </c>
      <c r="H582">
        <v>-1595</v>
      </c>
      <c r="I582">
        <v>6491</v>
      </c>
      <c r="J582">
        <v>0.76400000000000001</v>
      </c>
      <c r="K582">
        <v>1.0840000000000001</v>
      </c>
      <c r="M582">
        <v>3353</v>
      </c>
      <c r="N582">
        <v>2628</v>
      </c>
      <c r="O582">
        <v>2628</v>
      </c>
      <c r="P582">
        <v>2.9350000000000001</v>
      </c>
      <c r="Q582">
        <v>1.647</v>
      </c>
      <c r="R582">
        <v>83</v>
      </c>
      <c r="S582">
        <v>2926</v>
      </c>
      <c r="T582">
        <v>136</v>
      </c>
      <c r="U582">
        <v>-1544</v>
      </c>
      <c r="V582">
        <v>4896</v>
      </c>
    </row>
    <row r="583" spans="1:22" hidden="1" x14ac:dyDescent="0.25">
      <c r="A583" t="s">
        <v>455</v>
      </c>
      <c r="B583" t="s">
        <v>260</v>
      </c>
      <c r="C583">
        <v>2633</v>
      </c>
      <c r="D583">
        <v>-0.17899999999999999</v>
      </c>
      <c r="E583">
        <v>7.4999999999999997E-2</v>
      </c>
      <c r="H583">
        <v>-1341</v>
      </c>
      <c r="I583">
        <v>3114</v>
      </c>
      <c r="J583">
        <v>-9.9000000000000005E-2</v>
      </c>
      <c r="K583">
        <v>7.9000000000000001E-2</v>
      </c>
      <c r="M583">
        <v>1241</v>
      </c>
      <c r="N583">
        <v>993</v>
      </c>
      <c r="O583">
        <v>993</v>
      </c>
      <c r="P583">
        <v>6.0000000000000001E-3</v>
      </c>
      <c r="Q583">
        <v>0.40200000000000002</v>
      </c>
      <c r="R583">
        <v>205</v>
      </c>
      <c r="S583">
        <v>164</v>
      </c>
      <c r="T583">
        <v>112</v>
      </c>
      <c r="U583">
        <v>-533</v>
      </c>
      <c r="V583">
        <v>1773</v>
      </c>
    </row>
    <row r="584" spans="1:22" hidden="1" x14ac:dyDescent="0.25">
      <c r="A584" t="s">
        <v>456</v>
      </c>
      <c r="B584" t="s">
        <v>260</v>
      </c>
      <c r="C584">
        <v>2450</v>
      </c>
      <c r="D584">
        <v>-0.19500000000000001</v>
      </c>
      <c r="E584">
        <v>-0.11700000000000001</v>
      </c>
      <c r="H584">
        <v>-1480</v>
      </c>
      <c r="I584">
        <v>2886</v>
      </c>
      <c r="J584">
        <v>-0.23499999999999999</v>
      </c>
      <c r="K584">
        <v>-7.9000000000000001E-2</v>
      </c>
      <c r="M584">
        <v>880</v>
      </c>
      <c r="N584">
        <v>708</v>
      </c>
      <c r="O584">
        <v>708</v>
      </c>
      <c r="P584">
        <v>-0.50600000000000001</v>
      </c>
      <c r="Q584">
        <v>-0.43</v>
      </c>
      <c r="R584">
        <v>76</v>
      </c>
      <c r="S584">
        <v>249</v>
      </c>
      <c r="T584">
        <v>111</v>
      </c>
      <c r="U584">
        <v>-526</v>
      </c>
      <c r="V584">
        <v>1406</v>
      </c>
    </row>
    <row r="585" spans="1:22" hidden="1" x14ac:dyDescent="0.25">
      <c r="A585" t="s">
        <v>457</v>
      </c>
      <c r="B585" t="s">
        <v>260</v>
      </c>
      <c r="C585">
        <v>2774</v>
      </c>
      <c r="D585">
        <v>-3.5000000000000003E-2</v>
      </c>
      <c r="E585">
        <v>1E-3</v>
      </c>
      <c r="H585">
        <v>-1344</v>
      </c>
      <c r="I585">
        <v>3134</v>
      </c>
      <c r="J585">
        <v>-3.9E-2</v>
      </c>
      <c r="K585">
        <v>-0.14899999999999999</v>
      </c>
      <c r="M585">
        <v>1566</v>
      </c>
      <c r="N585">
        <v>1243</v>
      </c>
      <c r="O585">
        <v>1243</v>
      </c>
      <c r="P585">
        <v>-0.125</v>
      </c>
      <c r="Q585">
        <v>0.86199999999999999</v>
      </c>
      <c r="R585">
        <v>145</v>
      </c>
      <c r="S585">
        <v>226</v>
      </c>
      <c r="T585">
        <v>-12</v>
      </c>
      <c r="U585">
        <v>-224</v>
      </c>
      <c r="V585">
        <v>1790</v>
      </c>
    </row>
    <row r="586" spans="1:22" hidden="1" x14ac:dyDescent="0.25">
      <c r="A586" t="s">
        <v>458</v>
      </c>
      <c r="B586" t="s">
        <v>260</v>
      </c>
      <c r="C586">
        <v>2772</v>
      </c>
      <c r="D586">
        <v>6.0000000000000001E-3</v>
      </c>
      <c r="E586">
        <v>-0.13600000000000001</v>
      </c>
      <c r="H586">
        <v>-1507</v>
      </c>
      <c r="I586">
        <v>3681</v>
      </c>
      <c r="J586">
        <v>0.21299999999999999</v>
      </c>
      <c r="K586">
        <v>6.5000000000000002E-2</v>
      </c>
      <c r="M586">
        <v>867</v>
      </c>
      <c r="N586">
        <v>668</v>
      </c>
      <c r="O586">
        <v>668</v>
      </c>
      <c r="P586">
        <v>3.5999999999999997E-2</v>
      </c>
      <c r="Q586">
        <v>-0.32300000000000001</v>
      </c>
      <c r="R586">
        <v>38</v>
      </c>
      <c r="S586">
        <v>882</v>
      </c>
      <c r="T586">
        <v>-12</v>
      </c>
      <c r="U586">
        <v>-1306</v>
      </c>
      <c r="V586">
        <v>2174</v>
      </c>
    </row>
    <row r="587" spans="1:22" hidden="1" x14ac:dyDescent="0.25">
      <c r="A587" t="s">
        <v>459</v>
      </c>
      <c r="B587" t="s">
        <v>260</v>
      </c>
      <c r="C587">
        <v>3208</v>
      </c>
      <c r="D587">
        <v>0.57999999999999996</v>
      </c>
      <c r="E587">
        <v>5.2999999999999999E-2</v>
      </c>
      <c r="H587">
        <v>-1305</v>
      </c>
      <c r="I587">
        <v>3457</v>
      </c>
      <c r="J587">
        <v>0.54200000000000004</v>
      </c>
      <c r="K587">
        <v>-8.4000000000000005E-2</v>
      </c>
      <c r="M587">
        <v>1234</v>
      </c>
      <c r="N587">
        <v>987</v>
      </c>
      <c r="O587">
        <v>987</v>
      </c>
      <c r="P587">
        <v>0.61299999999999999</v>
      </c>
      <c r="Q587">
        <v>-0.312</v>
      </c>
      <c r="R587">
        <v>-16</v>
      </c>
      <c r="S587">
        <v>259</v>
      </c>
      <c r="T587">
        <v>7</v>
      </c>
      <c r="U587">
        <v>-918</v>
      </c>
      <c r="V587">
        <v>2152</v>
      </c>
    </row>
    <row r="588" spans="1:22" hidden="1" x14ac:dyDescent="0.25">
      <c r="A588" t="s">
        <v>460</v>
      </c>
      <c r="B588" t="s">
        <v>260</v>
      </c>
      <c r="C588">
        <v>3045</v>
      </c>
      <c r="D588">
        <v>0.39700000000000002</v>
      </c>
      <c r="E588">
        <v>5.8999999999999997E-2</v>
      </c>
      <c r="H588">
        <v>-1342</v>
      </c>
      <c r="I588">
        <v>3773</v>
      </c>
      <c r="J588">
        <v>0.55500000000000005</v>
      </c>
      <c r="K588">
        <v>0.157</v>
      </c>
      <c r="M588">
        <v>1793</v>
      </c>
      <c r="N588">
        <v>1435</v>
      </c>
      <c r="O588">
        <v>1435</v>
      </c>
      <c r="P588">
        <v>0.93700000000000006</v>
      </c>
      <c r="Q588">
        <v>0.01</v>
      </c>
      <c r="R588">
        <v>409</v>
      </c>
      <c r="S588">
        <v>303</v>
      </c>
      <c r="T588">
        <v>15</v>
      </c>
      <c r="U588">
        <v>-637</v>
      </c>
      <c r="V588">
        <v>2431</v>
      </c>
    </row>
    <row r="589" spans="1:22" hidden="1" x14ac:dyDescent="0.25">
      <c r="A589" t="s">
        <v>461</v>
      </c>
      <c r="B589" t="s">
        <v>260</v>
      </c>
      <c r="C589">
        <v>2876</v>
      </c>
      <c r="D589">
        <v>0.40200000000000002</v>
      </c>
      <c r="E589">
        <v>4.3999999999999997E-2</v>
      </c>
      <c r="H589">
        <v>-1153</v>
      </c>
      <c r="I589">
        <v>3260</v>
      </c>
      <c r="J589">
        <v>0.38800000000000001</v>
      </c>
      <c r="K589">
        <v>7.3999999999999996E-2</v>
      </c>
      <c r="M589">
        <v>1795</v>
      </c>
      <c r="N589">
        <v>1421</v>
      </c>
      <c r="O589">
        <v>1421</v>
      </c>
      <c r="P589">
        <v>0.62</v>
      </c>
      <c r="Q589">
        <v>1.204</v>
      </c>
      <c r="R589">
        <v>-24</v>
      </c>
      <c r="S589">
        <v>217</v>
      </c>
      <c r="T589">
        <v>191</v>
      </c>
      <c r="U589">
        <v>-312</v>
      </c>
      <c r="V589">
        <v>2107</v>
      </c>
    </row>
    <row r="590" spans="1:22" hidden="1" x14ac:dyDescent="0.25">
      <c r="A590" t="s">
        <v>462</v>
      </c>
      <c r="B590" t="s">
        <v>260</v>
      </c>
      <c r="C590">
        <v>2756</v>
      </c>
      <c r="D590">
        <v>0.376</v>
      </c>
      <c r="E590">
        <v>0.35699999999999998</v>
      </c>
      <c r="H590">
        <v>-1765</v>
      </c>
      <c r="I590">
        <v>3035</v>
      </c>
      <c r="J590">
        <v>0.18</v>
      </c>
      <c r="K590">
        <v>0.35399999999999998</v>
      </c>
      <c r="M590">
        <v>836</v>
      </c>
      <c r="N590">
        <v>645</v>
      </c>
      <c r="O590">
        <v>645</v>
      </c>
      <c r="P590">
        <v>0.38200000000000001</v>
      </c>
      <c r="Q590">
        <v>5.3999999999999999E-2</v>
      </c>
      <c r="R590">
        <v>15</v>
      </c>
      <c r="S590">
        <v>312</v>
      </c>
      <c r="T590">
        <v>-48</v>
      </c>
      <c r="U590">
        <v>-435</v>
      </c>
      <c r="V590">
        <v>1270</v>
      </c>
    </row>
    <row r="591" spans="1:22" hidden="1" x14ac:dyDescent="0.25">
      <c r="A591" t="s">
        <v>463</v>
      </c>
      <c r="B591" t="s">
        <v>260</v>
      </c>
      <c r="C591">
        <v>2031</v>
      </c>
      <c r="D591">
        <v>0.11899999999999999</v>
      </c>
      <c r="E591">
        <v>-6.8000000000000005E-2</v>
      </c>
      <c r="H591">
        <v>-1204</v>
      </c>
      <c r="I591">
        <v>2241</v>
      </c>
      <c r="J591">
        <v>0.128</v>
      </c>
      <c r="K591">
        <v>-7.5999999999999998E-2</v>
      </c>
      <c r="M591">
        <v>766</v>
      </c>
      <c r="N591">
        <v>612</v>
      </c>
      <c r="O591">
        <v>612</v>
      </c>
      <c r="P591">
        <v>3.7999999999999999E-2</v>
      </c>
      <c r="Q591">
        <v>-0.17399999999999999</v>
      </c>
      <c r="R591">
        <v>12</v>
      </c>
      <c r="S591">
        <v>155</v>
      </c>
      <c r="T591">
        <v>43</v>
      </c>
      <c r="U591">
        <v>-271</v>
      </c>
      <c r="V591">
        <v>1037</v>
      </c>
    </row>
    <row r="592" spans="1:22" hidden="1" x14ac:dyDescent="0.25">
      <c r="A592" t="s">
        <v>454</v>
      </c>
      <c r="B592" t="s">
        <v>263</v>
      </c>
      <c r="C592">
        <v>2383</v>
      </c>
      <c r="D592">
        <v>0.13600000000000001</v>
      </c>
      <c r="E592">
        <v>-2.3E-2</v>
      </c>
      <c r="H592">
        <v>-1787</v>
      </c>
      <c r="I592">
        <v>2722</v>
      </c>
      <c r="J592">
        <v>2.1000000000000001E-2</v>
      </c>
      <c r="K592">
        <v>-0.14199999999999999</v>
      </c>
      <c r="M592">
        <v>607</v>
      </c>
      <c r="N592">
        <v>484</v>
      </c>
      <c r="O592">
        <v>484</v>
      </c>
      <c r="P592">
        <v>-0.374</v>
      </c>
      <c r="Q592">
        <v>-0.63500000000000001</v>
      </c>
      <c r="R592">
        <v>324</v>
      </c>
      <c r="S592">
        <v>281</v>
      </c>
      <c r="T592">
        <v>-265</v>
      </c>
      <c r="U592">
        <v>-328</v>
      </c>
      <c r="V592">
        <v>935</v>
      </c>
    </row>
    <row r="593" spans="1:22" hidden="1" x14ac:dyDescent="0.25">
      <c r="A593" t="s">
        <v>455</v>
      </c>
      <c r="B593" t="s">
        <v>263</v>
      </c>
      <c r="C593">
        <v>2438</v>
      </c>
      <c r="D593">
        <v>0.108</v>
      </c>
      <c r="E593">
        <v>0.10299999999999999</v>
      </c>
      <c r="H593">
        <v>-1080</v>
      </c>
      <c r="I593">
        <v>3171</v>
      </c>
      <c r="J593">
        <v>0.11700000000000001</v>
      </c>
      <c r="K593">
        <v>-0.10100000000000001</v>
      </c>
      <c r="M593">
        <v>1675</v>
      </c>
      <c r="N593">
        <v>1325</v>
      </c>
      <c r="O593">
        <v>1325</v>
      </c>
      <c r="P593">
        <v>0.10199999999999999</v>
      </c>
      <c r="Q593">
        <v>-0.18099999999999999</v>
      </c>
      <c r="R593">
        <v>561</v>
      </c>
      <c r="S593">
        <v>234</v>
      </c>
      <c r="T593">
        <v>-62</v>
      </c>
      <c r="U593">
        <v>-416</v>
      </c>
      <c r="V593">
        <v>2091</v>
      </c>
    </row>
    <row r="594" spans="1:22" hidden="1" x14ac:dyDescent="0.25">
      <c r="A594" t="s">
        <v>456</v>
      </c>
      <c r="B594" t="s">
        <v>263</v>
      </c>
      <c r="C594">
        <v>2211</v>
      </c>
      <c r="D594">
        <v>7.2999999999999995E-2</v>
      </c>
      <c r="E594">
        <v>2.4E-2</v>
      </c>
      <c r="H594">
        <v>-1006</v>
      </c>
      <c r="I594">
        <v>3528</v>
      </c>
      <c r="J594">
        <v>0.26700000000000002</v>
      </c>
      <c r="K594">
        <v>0.23</v>
      </c>
      <c r="M594">
        <v>2022</v>
      </c>
      <c r="N594">
        <v>1618</v>
      </c>
      <c r="O594">
        <v>1618</v>
      </c>
      <c r="P594">
        <v>8.4000000000000005E-2</v>
      </c>
      <c r="Q594">
        <v>0.32900000000000001</v>
      </c>
      <c r="R594">
        <v>393</v>
      </c>
      <c r="S594">
        <v>812</v>
      </c>
      <c r="T594">
        <v>112</v>
      </c>
      <c r="U594">
        <v>-499</v>
      </c>
      <c r="V594">
        <v>2521</v>
      </c>
    </row>
    <row r="595" spans="1:22" hidden="1" x14ac:dyDescent="0.25">
      <c r="A595" t="s">
        <v>457</v>
      </c>
      <c r="B595" t="s">
        <v>263</v>
      </c>
      <c r="C595">
        <v>2158</v>
      </c>
      <c r="D595">
        <v>9.9000000000000005E-2</v>
      </c>
      <c r="E595">
        <v>2.9000000000000001E-2</v>
      </c>
      <c r="H595">
        <v>-939</v>
      </c>
      <c r="I595">
        <v>2869</v>
      </c>
      <c r="J595">
        <v>0.192</v>
      </c>
      <c r="K595">
        <v>7.5999999999999998E-2</v>
      </c>
      <c r="M595">
        <v>1526</v>
      </c>
      <c r="N595">
        <v>1218</v>
      </c>
      <c r="O595">
        <v>1218</v>
      </c>
      <c r="P595">
        <v>0.06</v>
      </c>
      <c r="Q595">
        <v>0.57699999999999996</v>
      </c>
      <c r="R595">
        <v>295</v>
      </c>
      <c r="S595">
        <v>270</v>
      </c>
      <c r="T595">
        <v>146</v>
      </c>
      <c r="U595">
        <v>-403</v>
      </c>
      <c r="V595">
        <v>1930</v>
      </c>
    </row>
    <row r="596" spans="1:22" hidden="1" x14ac:dyDescent="0.25">
      <c r="A596" t="s">
        <v>458</v>
      </c>
      <c r="B596" t="s">
        <v>263</v>
      </c>
      <c r="C596">
        <v>2098</v>
      </c>
      <c r="D596">
        <v>0.24</v>
      </c>
      <c r="E596">
        <v>-4.5999999999999999E-2</v>
      </c>
      <c r="H596">
        <v>-1633</v>
      </c>
      <c r="I596">
        <v>2665</v>
      </c>
      <c r="J596">
        <v>-8.6999999999999994E-2</v>
      </c>
      <c r="K596">
        <v>-6.0999999999999999E-2</v>
      </c>
      <c r="M596">
        <v>963</v>
      </c>
      <c r="N596">
        <v>772</v>
      </c>
      <c r="O596">
        <v>772</v>
      </c>
      <c r="P596">
        <v>3.5000000000000003E-2</v>
      </c>
      <c r="Q596">
        <v>-0.35799999999999998</v>
      </c>
      <c r="R596">
        <v>-19</v>
      </c>
      <c r="S596">
        <v>257</v>
      </c>
      <c r="T596">
        <v>329</v>
      </c>
      <c r="U596">
        <v>-69</v>
      </c>
      <c r="V596">
        <v>1032</v>
      </c>
    </row>
    <row r="597" spans="1:22" hidden="1" x14ac:dyDescent="0.25">
      <c r="A597" t="s">
        <v>459</v>
      </c>
      <c r="B597" t="s">
        <v>263</v>
      </c>
      <c r="C597">
        <v>2200</v>
      </c>
      <c r="D597">
        <v>0.35199999999999998</v>
      </c>
      <c r="E597">
        <v>6.8000000000000005E-2</v>
      </c>
      <c r="H597">
        <v>-996</v>
      </c>
      <c r="I597">
        <v>2839</v>
      </c>
      <c r="J597">
        <v>0.22900000000000001</v>
      </c>
      <c r="K597">
        <v>0.02</v>
      </c>
      <c r="M597">
        <v>1489</v>
      </c>
      <c r="N597">
        <v>1203</v>
      </c>
      <c r="O597">
        <v>1203</v>
      </c>
      <c r="P597">
        <v>0.48599999999999999</v>
      </c>
      <c r="Q597">
        <v>-0.19400000000000001</v>
      </c>
      <c r="R597">
        <v>480</v>
      </c>
      <c r="S597">
        <v>276</v>
      </c>
      <c r="T597">
        <v>-117</v>
      </c>
      <c r="U597">
        <v>-354</v>
      </c>
      <c r="V597">
        <v>1842</v>
      </c>
    </row>
    <row r="598" spans="1:22" hidden="1" x14ac:dyDescent="0.25">
      <c r="A598" t="s">
        <v>460</v>
      </c>
      <c r="B598" t="s">
        <v>263</v>
      </c>
      <c r="C598">
        <v>2060</v>
      </c>
      <c r="D598">
        <v>0.39500000000000002</v>
      </c>
      <c r="E598">
        <v>4.9000000000000002E-2</v>
      </c>
      <c r="H598">
        <v>-1058</v>
      </c>
      <c r="I598">
        <v>2784</v>
      </c>
      <c r="J598">
        <v>-0.155</v>
      </c>
      <c r="K598">
        <v>0.157</v>
      </c>
      <c r="M598">
        <v>1841</v>
      </c>
      <c r="N598">
        <v>1492</v>
      </c>
      <c r="O598">
        <v>1492</v>
      </c>
      <c r="P598">
        <v>-5.6000000000000001E-2</v>
      </c>
      <c r="Q598">
        <v>0.29799999999999999</v>
      </c>
      <c r="R598">
        <v>872</v>
      </c>
      <c r="S598">
        <v>244</v>
      </c>
      <c r="T598">
        <v>-391</v>
      </c>
      <c r="U598">
        <v>115</v>
      </c>
      <c r="V598">
        <v>1726</v>
      </c>
    </row>
    <row r="599" spans="1:22" hidden="1" x14ac:dyDescent="0.25">
      <c r="A599" t="s">
        <v>461</v>
      </c>
      <c r="B599" t="s">
        <v>263</v>
      </c>
      <c r="C599">
        <v>1964</v>
      </c>
      <c r="D599">
        <v>0.38300000000000001</v>
      </c>
      <c r="E599">
        <v>0.16</v>
      </c>
      <c r="H599">
        <v>-740</v>
      </c>
      <c r="I599">
        <v>2406</v>
      </c>
      <c r="J599">
        <v>0.16600000000000001</v>
      </c>
      <c r="K599">
        <v>-0.17599999999999999</v>
      </c>
      <c r="M599">
        <v>1495</v>
      </c>
      <c r="N599">
        <v>1149</v>
      </c>
      <c r="O599">
        <v>1149</v>
      </c>
      <c r="P599">
        <v>0.27900000000000003</v>
      </c>
      <c r="Q599">
        <v>0.54</v>
      </c>
      <c r="R599">
        <v>350</v>
      </c>
      <c r="S599">
        <v>337</v>
      </c>
      <c r="T599">
        <v>-244</v>
      </c>
      <c r="U599">
        <v>-171</v>
      </c>
      <c r="V599">
        <v>1666</v>
      </c>
    </row>
    <row r="600" spans="1:22" hidden="1" x14ac:dyDescent="0.25">
      <c r="A600" t="s">
        <v>462</v>
      </c>
      <c r="B600" t="s">
        <v>263</v>
      </c>
      <c r="C600">
        <v>1693</v>
      </c>
      <c r="D600">
        <v>0.10299999999999999</v>
      </c>
      <c r="E600">
        <v>0.04</v>
      </c>
      <c r="H600">
        <v>-1423</v>
      </c>
      <c r="I600">
        <v>2918</v>
      </c>
      <c r="J600">
        <v>0.22800000000000001</v>
      </c>
      <c r="K600">
        <v>0.26300000000000001</v>
      </c>
      <c r="M600">
        <v>960</v>
      </c>
      <c r="N600">
        <v>746</v>
      </c>
      <c r="O600">
        <v>746</v>
      </c>
      <c r="P600">
        <v>9.1999999999999998E-2</v>
      </c>
      <c r="Q600">
        <v>-7.8E-2</v>
      </c>
      <c r="R600">
        <v>372</v>
      </c>
      <c r="S600">
        <v>425</v>
      </c>
      <c r="T600">
        <v>429</v>
      </c>
      <c r="U600">
        <v>-536</v>
      </c>
      <c r="V600">
        <v>1496</v>
      </c>
    </row>
    <row r="601" spans="1:22" hidden="1" x14ac:dyDescent="0.25">
      <c r="A601" t="s">
        <v>463</v>
      </c>
      <c r="B601" t="s">
        <v>263</v>
      </c>
      <c r="C601">
        <v>1627</v>
      </c>
      <c r="D601">
        <v>0.24199999999999999</v>
      </c>
      <c r="E601">
        <v>0.10199999999999999</v>
      </c>
      <c r="H601">
        <v>-714</v>
      </c>
      <c r="I601">
        <v>2311</v>
      </c>
      <c r="J601">
        <v>0.29599999999999999</v>
      </c>
      <c r="K601">
        <v>-0.29899999999999999</v>
      </c>
      <c r="M601">
        <v>1009</v>
      </c>
      <c r="N601">
        <v>810</v>
      </c>
      <c r="O601">
        <v>810</v>
      </c>
      <c r="P601">
        <v>0.46300000000000002</v>
      </c>
      <c r="Q601">
        <v>-0.48799999999999999</v>
      </c>
      <c r="R601">
        <v>273</v>
      </c>
      <c r="S601">
        <v>251</v>
      </c>
      <c r="T601">
        <v>160</v>
      </c>
      <c r="U601">
        <v>-587</v>
      </c>
      <c r="V601">
        <v>1596</v>
      </c>
    </row>
    <row r="602" spans="1:22" hidden="1" x14ac:dyDescent="0.25">
      <c r="A602" t="s">
        <v>454</v>
      </c>
      <c r="B602" t="s">
        <v>266</v>
      </c>
      <c r="C602">
        <v>1857</v>
      </c>
      <c r="D602">
        <v>1.6E-2</v>
      </c>
      <c r="E602">
        <v>-5.0000000000000001E-3</v>
      </c>
      <c r="H602">
        <v>-948</v>
      </c>
      <c r="I602">
        <v>2604</v>
      </c>
      <c r="J602">
        <v>-1.7000000000000001E-2</v>
      </c>
      <c r="K602">
        <v>5.5E-2</v>
      </c>
      <c r="M602">
        <v>1312</v>
      </c>
      <c r="N602">
        <v>1048</v>
      </c>
      <c r="O602">
        <v>1048</v>
      </c>
      <c r="P602">
        <v>-0.247</v>
      </c>
      <c r="Q602">
        <v>-3.3000000000000002E-2</v>
      </c>
      <c r="R602">
        <v>198</v>
      </c>
      <c r="S602">
        <v>337</v>
      </c>
      <c r="T602">
        <v>212</v>
      </c>
      <c r="U602">
        <v>-344</v>
      </c>
      <c r="V602">
        <v>1656</v>
      </c>
    </row>
    <row r="603" spans="1:22" hidden="1" x14ac:dyDescent="0.25">
      <c r="A603" t="s">
        <v>455</v>
      </c>
      <c r="B603" t="s">
        <v>266</v>
      </c>
      <c r="C603">
        <v>1865</v>
      </c>
      <c r="D603">
        <v>6.7000000000000004E-2</v>
      </c>
      <c r="E603">
        <v>2.5999999999999999E-2</v>
      </c>
      <c r="H603">
        <v>-802</v>
      </c>
      <c r="I603">
        <v>2468</v>
      </c>
      <c r="J603">
        <v>0.192</v>
      </c>
      <c r="K603">
        <v>4.4999999999999998E-2</v>
      </c>
      <c r="M603">
        <v>1355</v>
      </c>
      <c r="N603">
        <v>1083</v>
      </c>
      <c r="O603">
        <v>1083</v>
      </c>
      <c r="P603">
        <v>0.48899999999999999</v>
      </c>
      <c r="Q603">
        <v>-0.14099999999999999</v>
      </c>
      <c r="R603">
        <v>395</v>
      </c>
      <c r="S603">
        <v>171</v>
      </c>
      <c r="T603">
        <v>37</v>
      </c>
      <c r="U603">
        <v>-312</v>
      </c>
      <c r="V603">
        <v>1666</v>
      </c>
    </row>
    <row r="604" spans="1:22" hidden="1" x14ac:dyDescent="0.25">
      <c r="A604" t="s">
        <v>456</v>
      </c>
      <c r="B604" t="s">
        <v>266</v>
      </c>
      <c r="C604">
        <v>1818</v>
      </c>
      <c r="D604">
        <v>6.8000000000000005E-2</v>
      </c>
      <c r="E604">
        <v>3.7999999999999999E-2</v>
      </c>
      <c r="H604">
        <v>-657</v>
      </c>
      <c r="I604">
        <v>2363</v>
      </c>
      <c r="J604">
        <v>0.308</v>
      </c>
      <c r="K604">
        <v>0.13</v>
      </c>
      <c r="M604">
        <v>1577</v>
      </c>
      <c r="N604">
        <v>1261</v>
      </c>
      <c r="O604">
        <v>1261</v>
      </c>
      <c r="P604">
        <v>0.745</v>
      </c>
      <c r="Q604">
        <v>0.60299999999999998</v>
      </c>
      <c r="R604">
        <v>267</v>
      </c>
      <c r="S604">
        <v>251</v>
      </c>
      <c r="T604">
        <v>27</v>
      </c>
      <c r="U604">
        <v>-129</v>
      </c>
      <c r="V604">
        <v>1705</v>
      </c>
    </row>
    <row r="605" spans="1:22" hidden="1" x14ac:dyDescent="0.25">
      <c r="A605" t="s">
        <v>457</v>
      </c>
      <c r="B605" t="s">
        <v>266</v>
      </c>
      <c r="C605">
        <v>1751</v>
      </c>
      <c r="D605">
        <v>4.8000000000000001E-2</v>
      </c>
      <c r="E605">
        <v>-4.2000000000000003E-2</v>
      </c>
      <c r="H605">
        <v>-764</v>
      </c>
      <c r="I605">
        <v>2090</v>
      </c>
      <c r="J605">
        <v>4.1000000000000002E-2</v>
      </c>
      <c r="K605">
        <v>-0.21099999999999999</v>
      </c>
      <c r="M605">
        <v>983</v>
      </c>
      <c r="N605">
        <v>786</v>
      </c>
      <c r="O605">
        <v>786</v>
      </c>
      <c r="P605">
        <v>0.17699999999999999</v>
      </c>
      <c r="Q605">
        <v>-0.435</v>
      </c>
      <c r="R605">
        <v>178</v>
      </c>
      <c r="S605">
        <v>123</v>
      </c>
      <c r="T605">
        <v>39</v>
      </c>
      <c r="U605">
        <v>-343</v>
      </c>
      <c r="V605">
        <v>1326</v>
      </c>
    </row>
    <row r="606" spans="1:22" hidden="1" x14ac:dyDescent="0.25">
      <c r="A606" t="s">
        <v>458</v>
      </c>
      <c r="B606" t="s">
        <v>266</v>
      </c>
      <c r="C606">
        <v>1827</v>
      </c>
      <c r="D606">
        <v>0.193</v>
      </c>
      <c r="E606">
        <v>4.4999999999999998E-2</v>
      </c>
      <c r="H606">
        <v>-760</v>
      </c>
      <c r="I606">
        <v>2649</v>
      </c>
      <c r="J606">
        <v>-8.9999999999999993E-3</v>
      </c>
      <c r="K606">
        <v>0.27900000000000003</v>
      </c>
      <c r="M606">
        <v>1741</v>
      </c>
      <c r="N606">
        <v>1392</v>
      </c>
      <c r="O606">
        <v>1392</v>
      </c>
      <c r="P606">
        <v>-6.0000000000000001E-3</v>
      </c>
      <c r="Q606">
        <v>0.91400000000000003</v>
      </c>
      <c r="R606">
        <v>117</v>
      </c>
      <c r="S606">
        <v>388</v>
      </c>
      <c r="T606">
        <v>317</v>
      </c>
      <c r="U606">
        <v>-148</v>
      </c>
      <c r="V606">
        <v>1888</v>
      </c>
    </row>
    <row r="607" spans="1:22" hidden="1" x14ac:dyDescent="0.25">
      <c r="A607" t="s">
        <v>459</v>
      </c>
      <c r="B607" t="s">
        <v>266</v>
      </c>
      <c r="C607">
        <v>1749</v>
      </c>
      <c r="D607">
        <v>0.29099999999999998</v>
      </c>
      <c r="E607">
        <v>2.8000000000000001E-2</v>
      </c>
      <c r="H607">
        <v>-803</v>
      </c>
      <c r="I607">
        <v>2071</v>
      </c>
      <c r="J607">
        <v>3.6999999999999998E-2</v>
      </c>
      <c r="K607">
        <v>0.14699999999999999</v>
      </c>
      <c r="M607">
        <v>909</v>
      </c>
      <c r="N607">
        <v>727</v>
      </c>
      <c r="O607">
        <v>727</v>
      </c>
      <c r="P607">
        <v>-0.17799999999999999</v>
      </c>
      <c r="Q607">
        <v>7.0000000000000001E-3</v>
      </c>
      <c r="R607">
        <v>-23</v>
      </c>
      <c r="S607">
        <v>267</v>
      </c>
      <c r="T607">
        <v>78</v>
      </c>
      <c r="U607">
        <v>-358</v>
      </c>
      <c r="V607">
        <v>1268</v>
      </c>
    </row>
    <row r="608" spans="1:22" hidden="1" x14ac:dyDescent="0.25">
      <c r="A608" t="s">
        <v>460</v>
      </c>
      <c r="B608" t="s">
        <v>266</v>
      </c>
      <c r="C608">
        <v>1702</v>
      </c>
      <c r="D608">
        <v>0.187</v>
      </c>
      <c r="E608">
        <v>1.9E-2</v>
      </c>
      <c r="H608">
        <v>-776</v>
      </c>
      <c r="I608">
        <v>1806</v>
      </c>
      <c r="J608">
        <v>-0.17799999999999999</v>
      </c>
      <c r="K608">
        <v>-0.1</v>
      </c>
      <c r="M608">
        <v>903</v>
      </c>
      <c r="N608">
        <v>722</v>
      </c>
      <c r="O608">
        <v>722</v>
      </c>
      <c r="P608">
        <v>-0.34799999999999998</v>
      </c>
      <c r="Q608">
        <v>8.1000000000000003E-2</v>
      </c>
      <c r="R608">
        <v>-319</v>
      </c>
      <c r="S608">
        <v>231</v>
      </c>
      <c r="T608">
        <v>193</v>
      </c>
      <c r="U608">
        <v>-127</v>
      </c>
      <c r="V608">
        <v>1030</v>
      </c>
    </row>
    <row r="609" spans="1:23" hidden="1" x14ac:dyDescent="0.25">
      <c r="A609" t="s">
        <v>461</v>
      </c>
      <c r="B609" t="s">
        <v>266</v>
      </c>
      <c r="C609">
        <v>1670</v>
      </c>
      <c r="D609">
        <v>0.222</v>
      </c>
      <c r="E609">
        <v>9.0999999999999998E-2</v>
      </c>
      <c r="H609">
        <v>-737</v>
      </c>
      <c r="I609">
        <v>2008</v>
      </c>
      <c r="J609">
        <v>-2.1000000000000001E-2</v>
      </c>
      <c r="K609">
        <v>-0.249</v>
      </c>
      <c r="M609">
        <v>836</v>
      </c>
      <c r="N609">
        <v>668</v>
      </c>
      <c r="O609">
        <v>668</v>
      </c>
      <c r="P609">
        <v>-0.34</v>
      </c>
      <c r="Q609">
        <v>-0.52300000000000002</v>
      </c>
      <c r="R609">
        <v>152</v>
      </c>
      <c r="S609">
        <v>128</v>
      </c>
      <c r="T609">
        <v>57</v>
      </c>
      <c r="U609">
        <v>-435</v>
      </c>
      <c r="V609">
        <v>1270</v>
      </c>
    </row>
    <row r="610" spans="1:23" hidden="1" x14ac:dyDescent="0.25">
      <c r="A610" t="s">
        <v>462</v>
      </c>
      <c r="B610" t="s">
        <v>266</v>
      </c>
      <c r="C610">
        <v>1531</v>
      </c>
      <c r="D610">
        <v>-3.7999999999999999E-2</v>
      </c>
      <c r="E610">
        <v>0.13</v>
      </c>
      <c r="H610">
        <v>-586</v>
      </c>
      <c r="I610">
        <v>2673</v>
      </c>
      <c r="J610">
        <v>-9.2999999999999999E-2</v>
      </c>
      <c r="K610">
        <v>0.33800000000000002</v>
      </c>
      <c r="M610">
        <v>1750</v>
      </c>
      <c r="N610">
        <v>1400</v>
      </c>
      <c r="O610">
        <v>1400</v>
      </c>
      <c r="P610">
        <v>-8.3000000000000004E-2</v>
      </c>
      <c r="Q610">
        <v>0.58199999999999996</v>
      </c>
      <c r="R610">
        <v>673</v>
      </c>
      <c r="S610">
        <v>316</v>
      </c>
      <c r="T610">
        <v>154</v>
      </c>
      <c r="U610">
        <v>-337</v>
      </c>
      <c r="V610">
        <v>2087</v>
      </c>
    </row>
    <row r="611" spans="1:23" hidden="1" x14ac:dyDescent="0.25">
      <c r="A611" t="s">
        <v>463</v>
      </c>
      <c r="B611" t="s">
        <v>266</v>
      </c>
      <c r="C611">
        <v>1355</v>
      </c>
      <c r="D611">
        <v>0.246</v>
      </c>
      <c r="E611">
        <v>-5.5E-2</v>
      </c>
      <c r="H611">
        <v>-623</v>
      </c>
      <c r="I611">
        <v>1997</v>
      </c>
      <c r="J611">
        <v>0.34699999999999998</v>
      </c>
      <c r="K611">
        <v>-9.0999999999999998E-2</v>
      </c>
      <c r="M611">
        <v>1107</v>
      </c>
      <c r="N611">
        <v>885</v>
      </c>
      <c r="O611">
        <v>885</v>
      </c>
      <c r="P611">
        <v>0.71099999999999997</v>
      </c>
      <c r="Q611">
        <v>-0.20100000000000001</v>
      </c>
      <c r="R611">
        <v>504</v>
      </c>
      <c r="S611">
        <v>118</v>
      </c>
      <c r="T611">
        <v>20</v>
      </c>
      <c r="U611">
        <v>-267</v>
      </c>
      <c r="V611">
        <v>1375</v>
      </c>
    </row>
    <row r="612" spans="1:23" hidden="1" x14ac:dyDescent="0.25">
      <c r="A612" t="s">
        <v>454</v>
      </c>
      <c r="B612" t="s">
        <v>269</v>
      </c>
      <c r="C612">
        <v>816</v>
      </c>
      <c r="D612">
        <v>-0.13700000000000001</v>
      </c>
      <c r="E612">
        <v>2.7E-2</v>
      </c>
      <c r="F612">
        <v>-703</v>
      </c>
      <c r="G612">
        <v>112</v>
      </c>
      <c r="H612">
        <v>-28</v>
      </c>
      <c r="I612">
        <v>84</v>
      </c>
      <c r="J612">
        <v>-7.1999999999999995E-2</v>
      </c>
      <c r="K612">
        <v>0.18</v>
      </c>
      <c r="L612">
        <v>-6</v>
      </c>
      <c r="M612">
        <v>87</v>
      </c>
      <c r="N612">
        <v>75</v>
      </c>
      <c r="O612">
        <v>75</v>
      </c>
      <c r="P612">
        <v>-8.7999999999999995E-2</v>
      </c>
      <c r="Q612">
        <v>0.34200000000000003</v>
      </c>
      <c r="W612" t="s">
        <v>880</v>
      </c>
    </row>
    <row r="613" spans="1:23" hidden="1" x14ac:dyDescent="0.25">
      <c r="A613" t="s">
        <v>455</v>
      </c>
      <c r="B613" t="s">
        <v>269</v>
      </c>
      <c r="C613">
        <v>794</v>
      </c>
      <c r="D613">
        <v>-0.18099999999999999</v>
      </c>
      <c r="E613">
        <v>-8.0000000000000002E-3</v>
      </c>
      <c r="F613">
        <v>-688</v>
      </c>
      <c r="G613">
        <v>107</v>
      </c>
      <c r="H613">
        <v>-35</v>
      </c>
      <c r="I613">
        <v>72</v>
      </c>
      <c r="J613">
        <v>-0.153</v>
      </c>
      <c r="K613">
        <v>-0.30199999999999999</v>
      </c>
      <c r="L613">
        <v>-8</v>
      </c>
      <c r="M613">
        <v>64</v>
      </c>
      <c r="N613">
        <v>56</v>
      </c>
      <c r="O613">
        <v>56</v>
      </c>
      <c r="P613">
        <v>-0.13300000000000001</v>
      </c>
      <c r="Q613">
        <v>-0.39300000000000002</v>
      </c>
      <c r="W613" t="s">
        <v>827</v>
      </c>
    </row>
    <row r="614" spans="1:23" hidden="1" x14ac:dyDescent="0.25">
      <c r="A614" t="s">
        <v>456</v>
      </c>
      <c r="B614" t="s">
        <v>269</v>
      </c>
      <c r="C614">
        <v>801</v>
      </c>
      <c r="D614">
        <v>-0.19400000000000001</v>
      </c>
      <c r="E614">
        <v>-5.5E-2</v>
      </c>
      <c r="F614">
        <v>-664</v>
      </c>
      <c r="G614">
        <v>137</v>
      </c>
      <c r="H614">
        <v>-35</v>
      </c>
      <c r="I614">
        <v>103</v>
      </c>
      <c r="J614">
        <v>-0.25700000000000001</v>
      </c>
      <c r="K614">
        <v>3.4000000000000002E-2</v>
      </c>
      <c r="L614">
        <v>-10</v>
      </c>
      <c r="M614">
        <v>107</v>
      </c>
      <c r="N614">
        <v>92</v>
      </c>
      <c r="O614">
        <v>92</v>
      </c>
      <c r="P614">
        <v>-0.19</v>
      </c>
      <c r="Q614">
        <v>6.9000000000000006E-2</v>
      </c>
      <c r="W614" t="s">
        <v>744</v>
      </c>
    </row>
    <row r="615" spans="1:23" hidden="1" x14ac:dyDescent="0.25">
      <c r="A615" t="s">
        <v>457</v>
      </c>
      <c r="B615" t="s">
        <v>269</v>
      </c>
      <c r="C615">
        <v>848</v>
      </c>
      <c r="D615">
        <v>-0.17899999999999999</v>
      </c>
      <c r="E615">
        <v>-0.104</v>
      </c>
      <c r="F615">
        <v>-701</v>
      </c>
      <c r="G615">
        <v>147</v>
      </c>
      <c r="H615">
        <v>-48</v>
      </c>
      <c r="I615">
        <v>99</v>
      </c>
      <c r="J615">
        <v>-0.28000000000000003</v>
      </c>
      <c r="K615">
        <v>0.09</v>
      </c>
      <c r="L615">
        <v>-9</v>
      </c>
      <c r="M615">
        <v>99</v>
      </c>
      <c r="N615">
        <v>86</v>
      </c>
      <c r="O615">
        <v>86</v>
      </c>
      <c r="P615">
        <v>-0.27</v>
      </c>
      <c r="Q615">
        <v>4.8000000000000001E-2</v>
      </c>
      <c r="W615" t="s">
        <v>813</v>
      </c>
    </row>
    <row r="616" spans="1:23" hidden="1" x14ac:dyDescent="0.25">
      <c r="A616" t="s">
        <v>458</v>
      </c>
      <c r="B616" t="s">
        <v>269</v>
      </c>
      <c r="C616">
        <v>946</v>
      </c>
      <c r="D616">
        <v>-0.154</v>
      </c>
      <c r="E616">
        <v>-2.5000000000000001E-2</v>
      </c>
      <c r="F616">
        <v>-827</v>
      </c>
      <c r="G616">
        <v>119</v>
      </c>
      <c r="H616">
        <v>-28</v>
      </c>
      <c r="I616">
        <v>91</v>
      </c>
      <c r="J616">
        <v>-6.4000000000000001E-2</v>
      </c>
      <c r="K616">
        <v>7.8E-2</v>
      </c>
      <c r="L616">
        <v>-6</v>
      </c>
      <c r="M616">
        <v>96</v>
      </c>
      <c r="N616">
        <v>82</v>
      </c>
      <c r="O616">
        <v>82</v>
      </c>
      <c r="P616">
        <v>-0.112</v>
      </c>
      <c r="Q616">
        <v>0.27500000000000002</v>
      </c>
      <c r="W616" t="s">
        <v>881</v>
      </c>
    </row>
    <row r="617" spans="1:23" hidden="1" x14ac:dyDescent="0.25">
      <c r="A617" t="s">
        <v>459</v>
      </c>
      <c r="B617" t="s">
        <v>269</v>
      </c>
      <c r="C617">
        <v>970</v>
      </c>
      <c r="D617">
        <v>2.3E-2</v>
      </c>
      <c r="E617">
        <v>-2.3E-2</v>
      </c>
      <c r="F617">
        <v>-845</v>
      </c>
      <c r="G617">
        <v>125</v>
      </c>
      <c r="H617">
        <v>-41</v>
      </c>
      <c r="I617">
        <v>84</v>
      </c>
      <c r="J617">
        <v>-6.8000000000000005E-2</v>
      </c>
      <c r="K617">
        <v>-0.38900000000000001</v>
      </c>
      <c r="L617">
        <v>-5</v>
      </c>
      <c r="M617">
        <v>74</v>
      </c>
      <c r="N617">
        <v>64</v>
      </c>
      <c r="O617">
        <v>64</v>
      </c>
      <c r="P617">
        <v>-0.26400000000000001</v>
      </c>
      <c r="Q617">
        <v>-0.432</v>
      </c>
      <c r="W617" t="s">
        <v>880</v>
      </c>
    </row>
    <row r="618" spans="1:23" hidden="1" x14ac:dyDescent="0.25">
      <c r="A618" t="s">
        <v>460</v>
      </c>
      <c r="B618" t="s">
        <v>269</v>
      </c>
      <c r="C618">
        <v>993</v>
      </c>
      <c r="D618">
        <v>-0.08</v>
      </c>
      <c r="E618">
        <v>-3.6999999999999998E-2</v>
      </c>
      <c r="F618">
        <v>-821</v>
      </c>
      <c r="G618">
        <v>173</v>
      </c>
      <c r="H618">
        <v>-35</v>
      </c>
      <c r="I618">
        <v>138</v>
      </c>
      <c r="J618">
        <v>1.6E-2</v>
      </c>
      <c r="K618">
        <v>3.0000000000000001E-3</v>
      </c>
      <c r="L618">
        <v>-4</v>
      </c>
      <c r="M618">
        <v>130</v>
      </c>
      <c r="N618">
        <v>114</v>
      </c>
      <c r="O618">
        <v>114</v>
      </c>
      <c r="P618">
        <v>-0.114</v>
      </c>
      <c r="Q618">
        <v>-3.6999999999999998E-2</v>
      </c>
      <c r="W618" t="s">
        <v>882</v>
      </c>
    </row>
    <row r="619" spans="1:23" hidden="1" x14ac:dyDescent="0.25">
      <c r="A619" t="s">
        <v>461</v>
      </c>
      <c r="B619" t="s">
        <v>269</v>
      </c>
      <c r="C619">
        <v>1032</v>
      </c>
      <c r="D619">
        <v>1.4999999999999999E-2</v>
      </c>
      <c r="E619">
        <v>-7.8E-2</v>
      </c>
      <c r="F619">
        <v>-841</v>
      </c>
      <c r="G619">
        <v>191</v>
      </c>
      <c r="H619">
        <v>-53</v>
      </c>
      <c r="I619">
        <v>138</v>
      </c>
      <c r="J619">
        <v>-0.26300000000000001</v>
      </c>
      <c r="K619">
        <v>0.41699999999999998</v>
      </c>
      <c r="L619">
        <v>-4</v>
      </c>
      <c r="M619">
        <v>135</v>
      </c>
      <c r="N619">
        <v>118</v>
      </c>
      <c r="O619">
        <v>118</v>
      </c>
      <c r="P619">
        <v>-0.318</v>
      </c>
      <c r="Q619">
        <v>0.27300000000000002</v>
      </c>
      <c r="W619" t="s">
        <v>882</v>
      </c>
    </row>
    <row r="620" spans="1:23" hidden="1" x14ac:dyDescent="0.25">
      <c r="A620" t="s">
        <v>462</v>
      </c>
      <c r="B620" t="s">
        <v>269</v>
      </c>
      <c r="C620">
        <v>1119</v>
      </c>
      <c r="D620">
        <v>0.29199999999999998</v>
      </c>
      <c r="E620">
        <v>0.18</v>
      </c>
      <c r="F620">
        <v>-989</v>
      </c>
      <c r="G620">
        <v>130</v>
      </c>
      <c r="H620">
        <v>-33</v>
      </c>
      <c r="I620">
        <v>97</v>
      </c>
      <c r="J620">
        <v>-0.41099999999999998</v>
      </c>
      <c r="K620">
        <v>7.2999999999999995E-2</v>
      </c>
      <c r="L620">
        <v>-3</v>
      </c>
      <c r="M620">
        <v>99</v>
      </c>
      <c r="N620">
        <v>93</v>
      </c>
      <c r="O620">
        <v>93</v>
      </c>
      <c r="P620">
        <v>-0.4</v>
      </c>
      <c r="Q620">
        <v>5.7000000000000002E-2</v>
      </c>
      <c r="W620" t="s">
        <v>865</v>
      </c>
    </row>
    <row r="621" spans="1:23" hidden="1" x14ac:dyDescent="0.25">
      <c r="A621" t="s">
        <v>463</v>
      </c>
      <c r="B621" t="s">
        <v>269</v>
      </c>
      <c r="C621">
        <v>948</v>
      </c>
      <c r="D621">
        <v>0.35199999999999998</v>
      </c>
      <c r="E621">
        <v>-0.122</v>
      </c>
      <c r="F621">
        <v>-816</v>
      </c>
      <c r="G621">
        <v>132</v>
      </c>
      <c r="H621">
        <v>-42</v>
      </c>
      <c r="I621">
        <v>91</v>
      </c>
      <c r="J621">
        <v>0.16200000000000001</v>
      </c>
      <c r="K621">
        <v>-0.33300000000000002</v>
      </c>
      <c r="L621">
        <v>-3</v>
      </c>
      <c r="M621">
        <v>94</v>
      </c>
      <c r="N621">
        <v>88</v>
      </c>
      <c r="O621">
        <v>88</v>
      </c>
      <c r="P621">
        <v>0.27900000000000003</v>
      </c>
      <c r="Q621">
        <v>-0.317</v>
      </c>
      <c r="W621" t="s">
        <v>881</v>
      </c>
    </row>
    <row r="622" spans="1:23" hidden="1" x14ac:dyDescent="0.25">
      <c r="A622" t="s">
        <v>454</v>
      </c>
      <c r="B622" t="s">
        <v>273</v>
      </c>
      <c r="C622">
        <v>1548</v>
      </c>
      <c r="D622">
        <v>-0.10199999999999999</v>
      </c>
      <c r="E622">
        <v>0.30399999999999999</v>
      </c>
      <c r="F622">
        <v>-1257</v>
      </c>
      <c r="G622">
        <v>291</v>
      </c>
      <c r="H622">
        <v>-179</v>
      </c>
      <c r="I622">
        <v>112</v>
      </c>
      <c r="J622">
        <v>-0.13800000000000001</v>
      </c>
      <c r="K622">
        <v>-0.15</v>
      </c>
      <c r="L622">
        <v>-27</v>
      </c>
      <c r="M622">
        <v>70</v>
      </c>
      <c r="N622">
        <v>52</v>
      </c>
      <c r="O622">
        <v>52</v>
      </c>
      <c r="P622">
        <v>-0.314</v>
      </c>
      <c r="Q622">
        <v>-0.32500000000000001</v>
      </c>
      <c r="W622" t="s">
        <v>883</v>
      </c>
    </row>
    <row r="623" spans="1:23" hidden="1" x14ac:dyDescent="0.25">
      <c r="A623" t="s">
        <v>455</v>
      </c>
      <c r="B623" t="s">
        <v>273</v>
      </c>
      <c r="C623">
        <v>1187</v>
      </c>
      <c r="D623">
        <v>-0.23300000000000001</v>
      </c>
      <c r="E623">
        <v>-0.19500000000000001</v>
      </c>
      <c r="F623">
        <v>-925</v>
      </c>
      <c r="G623">
        <v>262</v>
      </c>
      <c r="H623">
        <v>-130</v>
      </c>
      <c r="I623">
        <v>132</v>
      </c>
      <c r="J623">
        <v>-0.17100000000000001</v>
      </c>
      <c r="K623">
        <v>-0.151</v>
      </c>
      <c r="L623">
        <v>-28</v>
      </c>
      <c r="M623">
        <v>94</v>
      </c>
      <c r="N623">
        <v>78</v>
      </c>
      <c r="O623">
        <v>77</v>
      </c>
      <c r="P623">
        <v>-0.33900000000000002</v>
      </c>
      <c r="Q623">
        <v>-0.245</v>
      </c>
      <c r="W623" t="s">
        <v>884</v>
      </c>
    </row>
    <row r="624" spans="1:23" hidden="1" x14ac:dyDescent="0.25">
      <c r="A624" t="s">
        <v>456</v>
      </c>
      <c r="B624" t="s">
        <v>273</v>
      </c>
      <c r="C624">
        <v>1474</v>
      </c>
      <c r="D624">
        <v>-0.223</v>
      </c>
      <c r="E624">
        <v>4.5999999999999999E-2</v>
      </c>
      <c r="F624">
        <v>-1160</v>
      </c>
      <c r="G624">
        <v>315</v>
      </c>
      <c r="H624">
        <v>-159</v>
      </c>
      <c r="I624">
        <v>155</v>
      </c>
      <c r="J624">
        <v>-0.38900000000000001</v>
      </c>
      <c r="K624">
        <v>0.44400000000000001</v>
      </c>
      <c r="L624">
        <v>-30</v>
      </c>
      <c r="M624">
        <v>124</v>
      </c>
      <c r="N624">
        <v>102</v>
      </c>
      <c r="O624">
        <v>101</v>
      </c>
      <c r="P624">
        <v>-0.34599999999999997</v>
      </c>
      <c r="Q624">
        <v>0.61899999999999999</v>
      </c>
      <c r="W624" t="s">
        <v>679</v>
      </c>
    </row>
    <row r="625" spans="1:23" hidden="1" x14ac:dyDescent="0.25">
      <c r="A625" t="s">
        <v>457</v>
      </c>
      <c r="B625" t="s">
        <v>273</v>
      </c>
      <c r="C625">
        <v>1409</v>
      </c>
      <c r="D625">
        <v>-0.18</v>
      </c>
      <c r="E625">
        <v>-0.182</v>
      </c>
      <c r="F625">
        <v>-1125</v>
      </c>
      <c r="G625">
        <v>285</v>
      </c>
      <c r="H625">
        <v>-177</v>
      </c>
      <c r="I625">
        <v>108</v>
      </c>
      <c r="J625">
        <v>-0.45900000000000002</v>
      </c>
      <c r="K625">
        <v>-0.17199999999999999</v>
      </c>
      <c r="L625">
        <v>-33</v>
      </c>
      <c r="M625">
        <v>76</v>
      </c>
      <c r="N625">
        <v>62</v>
      </c>
      <c r="O625">
        <v>63</v>
      </c>
      <c r="P625">
        <v>-0.55400000000000005</v>
      </c>
      <c r="Q625">
        <v>-0.16900000000000001</v>
      </c>
      <c r="W625" t="s">
        <v>668</v>
      </c>
    </row>
    <row r="626" spans="1:23" hidden="1" x14ac:dyDescent="0.25">
      <c r="A626" t="s">
        <v>458</v>
      </c>
      <c r="B626" t="s">
        <v>273</v>
      </c>
      <c r="C626">
        <v>1723</v>
      </c>
      <c r="D626">
        <v>-2.1000000000000001E-2</v>
      </c>
      <c r="E626">
        <v>0.114</v>
      </c>
      <c r="F626">
        <v>-1389</v>
      </c>
      <c r="G626">
        <v>334</v>
      </c>
      <c r="H626">
        <v>-204</v>
      </c>
      <c r="I626">
        <v>130</v>
      </c>
      <c r="J626">
        <v>-0.27900000000000003</v>
      </c>
      <c r="K626">
        <v>-0.183</v>
      </c>
      <c r="L626">
        <v>-24</v>
      </c>
      <c r="M626">
        <v>90</v>
      </c>
      <c r="N626">
        <v>77</v>
      </c>
      <c r="O626">
        <v>75</v>
      </c>
      <c r="P626">
        <v>-0.39600000000000002</v>
      </c>
      <c r="Q626">
        <v>-0.35</v>
      </c>
      <c r="W626" t="s">
        <v>885</v>
      </c>
    </row>
    <row r="627" spans="1:23" hidden="1" x14ac:dyDescent="0.25">
      <c r="A627" t="s">
        <v>459</v>
      </c>
      <c r="B627" t="s">
        <v>273</v>
      </c>
      <c r="C627">
        <v>1547</v>
      </c>
      <c r="D627">
        <v>-0.106</v>
      </c>
      <c r="E627">
        <v>-0.185</v>
      </c>
      <c r="F627">
        <v>-1208</v>
      </c>
      <c r="G627">
        <v>339</v>
      </c>
      <c r="H627">
        <v>-180</v>
      </c>
      <c r="I627">
        <v>159</v>
      </c>
      <c r="J627">
        <v>-0.27</v>
      </c>
      <c r="K627">
        <v>-0.374</v>
      </c>
      <c r="L627">
        <v>-34</v>
      </c>
      <c r="M627">
        <v>147</v>
      </c>
      <c r="N627">
        <v>121</v>
      </c>
      <c r="O627">
        <v>116</v>
      </c>
      <c r="P627">
        <v>-0.29899999999999999</v>
      </c>
      <c r="Q627">
        <v>-0.253</v>
      </c>
      <c r="W627" t="s">
        <v>886</v>
      </c>
    </row>
    <row r="628" spans="1:23" hidden="1" x14ac:dyDescent="0.25">
      <c r="A628" t="s">
        <v>460</v>
      </c>
      <c r="B628" t="s">
        <v>273</v>
      </c>
      <c r="C628">
        <v>1898</v>
      </c>
      <c r="D628">
        <v>0.17699999999999999</v>
      </c>
      <c r="E628">
        <v>0.104</v>
      </c>
      <c r="F628">
        <v>-1429</v>
      </c>
      <c r="G628">
        <v>469</v>
      </c>
      <c r="H628">
        <v>-214</v>
      </c>
      <c r="I628">
        <v>254</v>
      </c>
      <c r="J628">
        <v>0.60399999999999998</v>
      </c>
      <c r="K628">
        <v>0.27700000000000002</v>
      </c>
      <c r="L628">
        <v>-26</v>
      </c>
      <c r="M628">
        <v>194</v>
      </c>
      <c r="N628">
        <v>159</v>
      </c>
      <c r="O628">
        <v>155</v>
      </c>
      <c r="P628">
        <v>0.26400000000000001</v>
      </c>
      <c r="Q628">
        <v>0.104</v>
      </c>
      <c r="W628" t="s">
        <v>887</v>
      </c>
    </row>
    <row r="629" spans="1:23" hidden="1" x14ac:dyDescent="0.25">
      <c r="A629" t="s">
        <v>461</v>
      </c>
      <c r="B629" t="s">
        <v>273</v>
      </c>
      <c r="C629">
        <v>1719</v>
      </c>
      <c r="D629">
        <v>0.22500000000000001</v>
      </c>
      <c r="E629">
        <v>-2.3E-2</v>
      </c>
      <c r="F629">
        <v>-1320</v>
      </c>
      <c r="G629">
        <v>399</v>
      </c>
      <c r="H629">
        <v>-200</v>
      </c>
      <c r="I629">
        <v>199</v>
      </c>
      <c r="J629">
        <v>0.41799999999999998</v>
      </c>
      <c r="K629">
        <v>0.10299999999999999</v>
      </c>
      <c r="L629">
        <v>-30</v>
      </c>
      <c r="M629">
        <v>180</v>
      </c>
      <c r="N629">
        <v>146</v>
      </c>
      <c r="O629">
        <v>141</v>
      </c>
      <c r="P629">
        <v>0.41799999999999998</v>
      </c>
      <c r="Q629">
        <v>0.126</v>
      </c>
      <c r="W629" t="s">
        <v>888</v>
      </c>
    </row>
    <row r="630" spans="1:23" hidden="1" x14ac:dyDescent="0.25">
      <c r="A630" t="s">
        <v>462</v>
      </c>
      <c r="B630" t="s">
        <v>273</v>
      </c>
      <c r="C630">
        <v>1760</v>
      </c>
      <c r="D630">
        <v>0.104</v>
      </c>
      <c r="E630">
        <v>1.7000000000000001E-2</v>
      </c>
      <c r="F630">
        <v>-1385</v>
      </c>
      <c r="G630">
        <v>375</v>
      </c>
      <c r="H630">
        <v>-194</v>
      </c>
      <c r="I630">
        <v>180</v>
      </c>
      <c r="J630">
        <v>0.254</v>
      </c>
      <c r="K630">
        <v>-0.17199999999999999</v>
      </c>
      <c r="L630">
        <v>-30</v>
      </c>
      <c r="M630">
        <v>158</v>
      </c>
      <c r="N630">
        <v>129</v>
      </c>
      <c r="O630">
        <v>125</v>
      </c>
      <c r="P630">
        <v>6.0999999999999999E-2</v>
      </c>
      <c r="Q630">
        <v>-0.245</v>
      </c>
      <c r="W630" t="s">
        <v>889</v>
      </c>
    </row>
    <row r="631" spans="1:23" hidden="1" x14ac:dyDescent="0.25">
      <c r="A631" t="s">
        <v>463</v>
      </c>
      <c r="B631" t="s">
        <v>273</v>
      </c>
      <c r="C631">
        <v>1731</v>
      </c>
      <c r="D631">
        <v>0.19500000000000001</v>
      </c>
      <c r="E631">
        <v>7.3999999999999996E-2</v>
      </c>
      <c r="F631">
        <v>-1313</v>
      </c>
      <c r="G631">
        <v>417</v>
      </c>
      <c r="H631">
        <v>-199</v>
      </c>
      <c r="I631">
        <v>218</v>
      </c>
      <c r="J631">
        <v>0.498</v>
      </c>
      <c r="K631">
        <v>0.375</v>
      </c>
      <c r="L631">
        <v>-26</v>
      </c>
      <c r="M631">
        <v>209</v>
      </c>
      <c r="N631">
        <v>167</v>
      </c>
      <c r="O631">
        <v>165</v>
      </c>
      <c r="P631">
        <v>0.65800000000000003</v>
      </c>
      <c r="Q631">
        <v>0.34799999999999998</v>
      </c>
      <c r="W631" t="s">
        <v>716</v>
      </c>
    </row>
    <row r="632" spans="1:23" hidden="1" x14ac:dyDescent="0.25">
      <c r="A632" t="s">
        <v>454</v>
      </c>
      <c r="B632" t="s">
        <v>277</v>
      </c>
      <c r="C632">
        <v>9073</v>
      </c>
      <c r="D632">
        <v>0.14599999999999999</v>
      </c>
      <c r="E632">
        <v>0.11899999999999999</v>
      </c>
      <c r="F632">
        <v>-8124</v>
      </c>
      <c r="G632">
        <v>950</v>
      </c>
      <c r="H632">
        <v>-839</v>
      </c>
      <c r="I632">
        <v>110</v>
      </c>
      <c r="K632">
        <v>-0.748</v>
      </c>
      <c r="L632">
        <v>-25</v>
      </c>
      <c r="M632">
        <v>115</v>
      </c>
      <c r="N632">
        <v>103</v>
      </c>
      <c r="O632">
        <v>103</v>
      </c>
      <c r="Q632">
        <v>-0.76500000000000001</v>
      </c>
      <c r="W632" t="s">
        <v>890</v>
      </c>
    </row>
    <row r="633" spans="1:23" hidden="1" x14ac:dyDescent="0.25">
      <c r="A633" t="s">
        <v>455</v>
      </c>
      <c r="B633" t="s">
        <v>277</v>
      </c>
      <c r="C633">
        <v>8107</v>
      </c>
      <c r="D633">
        <v>2.1000000000000001E-2</v>
      </c>
      <c r="E633">
        <v>-6.2E-2</v>
      </c>
      <c r="F633">
        <v>-7032</v>
      </c>
      <c r="G633">
        <v>1075</v>
      </c>
      <c r="H633">
        <v>-636</v>
      </c>
      <c r="I633">
        <v>439</v>
      </c>
      <c r="K633">
        <v>6.8179999999999996</v>
      </c>
      <c r="L633">
        <v>-36</v>
      </c>
      <c r="M633">
        <v>498</v>
      </c>
      <c r="N633">
        <v>440</v>
      </c>
      <c r="O633">
        <v>440</v>
      </c>
      <c r="Q633">
        <v>30.105</v>
      </c>
      <c r="W633" t="s">
        <v>891</v>
      </c>
    </row>
    <row r="634" spans="1:23" hidden="1" x14ac:dyDescent="0.25">
      <c r="A634" t="s">
        <v>456</v>
      </c>
      <c r="B634" t="s">
        <v>277</v>
      </c>
      <c r="C634">
        <v>8646</v>
      </c>
      <c r="D634">
        <v>-0.28999999999999998</v>
      </c>
      <c r="E634">
        <v>0.23799999999999999</v>
      </c>
      <c r="F634">
        <v>-7754</v>
      </c>
      <c r="G634">
        <v>892</v>
      </c>
      <c r="H634">
        <v>-836</v>
      </c>
      <c r="I634">
        <v>56</v>
      </c>
      <c r="J634">
        <v>-0.879</v>
      </c>
      <c r="K634">
        <v>-0.79100000000000004</v>
      </c>
      <c r="L634">
        <v>-55</v>
      </c>
      <c r="M634">
        <v>12</v>
      </c>
      <c r="N634">
        <v>14</v>
      </c>
      <c r="O634">
        <v>14</v>
      </c>
      <c r="P634">
        <v>-0.94699999999999995</v>
      </c>
      <c r="Q634">
        <v>-0.94399999999999995</v>
      </c>
      <c r="W634" t="s">
        <v>876</v>
      </c>
    </row>
    <row r="635" spans="1:23" hidden="1" x14ac:dyDescent="0.25">
      <c r="A635" t="s">
        <v>457</v>
      </c>
      <c r="B635" t="s">
        <v>277</v>
      </c>
      <c r="C635">
        <v>6981</v>
      </c>
      <c r="D635">
        <v>-0.44900000000000001</v>
      </c>
      <c r="E635">
        <v>-0.11799999999999999</v>
      </c>
      <c r="F635">
        <v>-6077</v>
      </c>
      <c r="G635">
        <v>904</v>
      </c>
      <c r="H635">
        <v>-636</v>
      </c>
      <c r="I635">
        <v>268</v>
      </c>
      <c r="J635">
        <v>-0.19700000000000001</v>
      </c>
      <c r="L635">
        <v>-57</v>
      </c>
      <c r="M635">
        <v>298</v>
      </c>
      <c r="N635">
        <v>251</v>
      </c>
      <c r="O635">
        <v>251</v>
      </c>
      <c r="P635">
        <v>7.0999999999999994E-2</v>
      </c>
      <c r="W635" t="s">
        <v>892</v>
      </c>
    </row>
    <row r="636" spans="1:23" hidden="1" x14ac:dyDescent="0.25">
      <c r="A636" t="s">
        <v>458</v>
      </c>
      <c r="B636" t="s">
        <v>277</v>
      </c>
      <c r="C636">
        <v>7917</v>
      </c>
      <c r="D636">
        <v>-0.53200000000000003</v>
      </c>
      <c r="E636">
        <v>-3.0000000000000001E-3</v>
      </c>
      <c r="F636">
        <v>-7757</v>
      </c>
      <c r="G636">
        <v>160</v>
      </c>
      <c r="H636">
        <v>-768</v>
      </c>
      <c r="I636">
        <v>-608</v>
      </c>
      <c r="L636">
        <v>-48</v>
      </c>
      <c r="M636">
        <v>-667</v>
      </c>
      <c r="N636">
        <v>-680</v>
      </c>
      <c r="O636">
        <v>-680</v>
      </c>
      <c r="W636" t="s">
        <v>893</v>
      </c>
    </row>
    <row r="637" spans="1:23" hidden="1" x14ac:dyDescent="0.25">
      <c r="A637" t="s">
        <v>459</v>
      </c>
      <c r="B637" t="s">
        <v>277</v>
      </c>
      <c r="C637">
        <v>7939</v>
      </c>
      <c r="D637">
        <v>-0.497</v>
      </c>
      <c r="E637">
        <v>-0.34799999999999998</v>
      </c>
      <c r="F637">
        <v>-8148</v>
      </c>
      <c r="G637">
        <v>-209</v>
      </c>
      <c r="H637">
        <v>-768</v>
      </c>
      <c r="I637">
        <v>-977</v>
      </c>
      <c r="L637">
        <v>-74</v>
      </c>
      <c r="M637">
        <v>-976</v>
      </c>
      <c r="N637">
        <v>-887</v>
      </c>
      <c r="O637">
        <v>-887</v>
      </c>
      <c r="W637" t="s">
        <v>894</v>
      </c>
    </row>
    <row r="638" spans="1:23" hidden="1" x14ac:dyDescent="0.25">
      <c r="A638" t="s">
        <v>460</v>
      </c>
      <c r="B638" t="s">
        <v>277</v>
      </c>
      <c r="C638">
        <v>12177</v>
      </c>
      <c r="D638">
        <v>-6.2E-2</v>
      </c>
      <c r="E638">
        <v>-3.7999999999999999E-2</v>
      </c>
      <c r="F638">
        <v>-10582</v>
      </c>
      <c r="G638">
        <v>1595</v>
      </c>
      <c r="H638">
        <v>-1130</v>
      </c>
      <c r="I638">
        <v>465</v>
      </c>
      <c r="J638">
        <v>-0.76600000000000001</v>
      </c>
      <c r="K638">
        <v>0.39100000000000001</v>
      </c>
      <c r="L638">
        <v>-59</v>
      </c>
      <c r="M638">
        <v>313</v>
      </c>
      <c r="N638">
        <v>265</v>
      </c>
      <c r="O638">
        <v>265</v>
      </c>
      <c r="P638">
        <v>-0.84399999999999997</v>
      </c>
      <c r="Q638">
        <v>0.13200000000000001</v>
      </c>
      <c r="W638" t="s">
        <v>895</v>
      </c>
    </row>
    <row r="639" spans="1:23" hidden="1" x14ac:dyDescent="0.25">
      <c r="A639" t="s">
        <v>461</v>
      </c>
      <c r="B639" t="s">
        <v>277</v>
      </c>
      <c r="C639">
        <v>12661</v>
      </c>
      <c r="D639">
        <v>0.16700000000000001</v>
      </c>
      <c r="E639">
        <v>-0.252</v>
      </c>
      <c r="F639">
        <v>-11231</v>
      </c>
      <c r="G639">
        <v>1430</v>
      </c>
      <c r="H639">
        <v>-1096</v>
      </c>
      <c r="I639">
        <v>334</v>
      </c>
      <c r="J639">
        <v>-0.73</v>
      </c>
      <c r="K639">
        <v>-0.56200000000000006</v>
      </c>
      <c r="L639">
        <v>-52</v>
      </c>
      <c r="M639">
        <v>291</v>
      </c>
      <c r="N639">
        <v>234</v>
      </c>
      <c r="O639">
        <v>234</v>
      </c>
      <c r="P639">
        <v>-0.78700000000000003</v>
      </c>
      <c r="Q639">
        <v>-0.63300000000000001</v>
      </c>
      <c r="W639" t="s">
        <v>896</v>
      </c>
    </row>
    <row r="640" spans="1:23" hidden="1" x14ac:dyDescent="0.25">
      <c r="A640" t="s">
        <v>462</v>
      </c>
      <c r="B640" t="s">
        <v>277</v>
      </c>
      <c r="C640">
        <v>16934</v>
      </c>
      <c r="D640">
        <v>0.86099999999999999</v>
      </c>
      <c r="E640">
        <v>7.1999999999999995E-2</v>
      </c>
      <c r="F640">
        <v>-14810</v>
      </c>
      <c r="G640">
        <v>2123</v>
      </c>
      <c r="H640">
        <v>-1361</v>
      </c>
      <c r="I640">
        <v>762</v>
      </c>
      <c r="J640">
        <v>-4.4999999999999998E-2</v>
      </c>
      <c r="K640">
        <v>-0.29899999999999999</v>
      </c>
      <c r="L640">
        <v>-75</v>
      </c>
      <c r="M640">
        <v>750</v>
      </c>
      <c r="N640">
        <v>638</v>
      </c>
      <c r="O640">
        <v>638</v>
      </c>
      <c r="P640">
        <v>0.11600000000000001</v>
      </c>
      <c r="Q640">
        <v>-0.32100000000000001</v>
      </c>
      <c r="W640" t="s">
        <v>897</v>
      </c>
    </row>
    <row r="641" spans="1:23" hidden="1" x14ac:dyDescent="0.25">
      <c r="A641" t="s">
        <v>463</v>
      </c>
      <c r="B641" t="s">
        <v>277</v>
      </c>
      <c r="C641">
        <v>15797</v>
      </c>
      <c r="D641">
        <v>0.89400000000000002</v>
      </c>
      <c r="E641">
        <v>0.217</v>
      </c>
      <c r="F641">
        <v>-13323</v>
      </c>
      <c r="G641">
        <v>2474</v>
      </c>
      <c r="H641">
        <v>-1387</v>
      </c>
      <c r="I641">
        <v>1087</v>
      </c>
      <c r="J641">
        <v>0.65400000000000003</v>
      </c>
      <c r="K641">
        <v>-0.45300000000000001</v>
      </c>
      <c r="L641">
        <v>-107</v>
      </c>
      <c r="M641">
        <v>1049</v>
      </c>
      <c r="N641">
        <v>940</v>
      </c>
      <c r="O641">
        <v>940</v>
      </c>
      <c r="P641">
        <v>1.081</v>
      </c>
      <c r="Q641">
        <v>-0.44700000000000001</v>
      </c>
      <c r="W641" t="s">
        <v>898</v>
      </c>
    </row>
    <row r="642" spans="1:23" hidden="1" x14ac:dyDescent="0.25">
      <c r="A642" t="s">
        <v>454</v>
      </c>
      <c r="B642" t="s">
        <v>280</v>
      </c>
      <c r="C642">
        <v>4459</v>
      </c>
      <c r="D642">
        <v>3.6999999999999998E-2</v>
      </c>
      <c r="E642">
        <v>4.5999999999999999E-2</v>
      </c>
      <c r="F642">
        <v>-4186</v>
      </c>
      <c r="G642">
        <v>273</v>
      </c>
      <c r="H642">
        <v>-198</v>
      </c>
      <c r="I642">
        <v>75</v>
      </c>
      <c r="K642">
        <v>1.1299999999999999</v>
      </c>
      <c r="L642">
        <v>-60</v>
      </c>
      <c r="M642">
        <v>30</v>
      </c>
      <c r="N642">
        <v>22</v>
      </c>
      <c r="O642">
        <v>22</v>
      </c>
      <c r="Q642">
        <v>-5.0999999999999997E-2</v>
      </c>
      <c r="W642" t="s">
        <v>899</v>
      </c>
    </row>
    <row r="643" spans="1:23" hidden="1" x14ac:dyDescent="0.25">
      <c r="A643" t="s">
        <v>455</v>
      </c>
      <c r="B643" t="s">
        <v>280</v>
      </c>
      <c r="C643">
        <v>4262</v>
      </c>
      <c r="D643">
        <v>-3.6999999999999998E-2</v>
      </c>
      <c r="E643">
        <v>-0.22500000000000001</v>
      </c>
      <c r="F643">
        <v>-4057</v>
      </c>
      <c r="G643">
        <v>205</v>
      </c>
      <c r="H643">
        <v>-170</v>
      </c>
      <c r="I643">
        <v>35</v>
      </c>
      <c r="K643">
        <v>-0.85399999999999998</v>
      </c>
      <c r="L643">
        <v>-60</v>
      </c>
      <c r="M643">
        <v>30</v>
      </c>
      <c r="N643">
        <v>24</v>
      </c>
      <c r="O643">
        <v>24</v>
      </c>
      <c r="Q643">
        <v>-0.81100000000000005</v>
      </c>
      <c r="W643" t="s">
        <v>820</v>
      </c>
    </row>
    <row r="644" spans="1:23" hidden="1" x14ac:dyDescent="0.25">
      <c r="A644" t="s">
        <v>456</v>
      </c>
      <c r="B644" t="s">
        <v>280</v>
      </c>
      <c r="C644">
        <v>5500</v>
      </c>
      <c r="D644">
        <v>-0.23599999999999999</v>
      </c>
      <c r="E644">
        <v>0.25700000000000001</v>
      </c>
      <c r="F644">
        <v>-5004</v>
      </c>
      <c r="G644">
        <v>496</v>
      </c>
      <c r="H644">
        <v>-254</v>
      </c>
      <c r="I644">
        <v>242</v>
      </c>
      <c r="J644">
        <v>-0.16</v>
      </c>
      <c r="K644">
        <v>10.757999999999999</v>
      </c>
      <c r="L644">
        <v>-80</v>
      </c>
      <c r="M644">
        <v>167</v>
      </c>
      <c r="N644">
        <v>125</v>
      </c>
      <c r="O644">
        <v>125</v>
      </c>
      <c r="P644">
        <v>-0.378</v>
      </c>
      <c r="W644" t="s">
        <v>677</v>
      </c>
    </row>
    <row r="645" spans="1:23" hidden="1" x14ac:dyDescent="0.25">
      <c r="A645" t="s">
        <v>457</v>
      </c>
      <c r="B645" t="s">
        <v>280</v>
      </c>
      <c r="C645">
        <v>4375</v>
      </c>
      <c r="D645">
        <v>-0.38800000000000001</v>
      </c>
      <c r="E645">
        <v>1.7000000000000001E-2</v>
      </c>
      <c r="F645">
        <v>-4237</v>
      </c>
      <c r="G645">
        <v>138</v>
      </c>
      <c r="H645">
        <v>-117</v>
      </c>
      <c r="I645">
        <v>21</v>
      </c>
      <c r="J645">
        <v>-0.96799999999999997</v>
      </c>
      <c r="L645">
        <v>-93</v>
      </c>
      <c r="M645">
        <v>-49</v>
      </c>
      <c r="N645">
        <v>-49</v>
      </c>
      <c r="O645">
        <v>-49</v>
      </c>
      <c r="W645" t="s">
        <v>900</v>
      </c>
    </row>
    <row r="646" spans="1:23" hidden="1" x14ac:dyDescent="0.25">
      <c r="A646" t="s">
        <v>458</v>
      </c>
      <c r="B646" t="s">
        <v>280</v>
      </c>
      <c r="C646">
        <v>4300</v>
      </c>
      <c r="D646">
        <v>-0.51</v>
      </c>
      <c r="E646">
        <v>-2.8000000000000001E-2</v>
      </c>
      <c r="F646">
        <v>-4449</v>
      </c>
      <c r="G646">
        <v>-149</v>
      </c>
      <c r="H646">
        <v>-197</v>
      </c>
      <c r="I646">
        <v>-346</v>
      </c>
      <c r="L646">
        <v>-84</v>
      </c>
      <c r="M646">
        <v>-400</v>
      </c>
      <c r="N646">
        <v>-356</v>
      </c>
      <c r="O646">
        <v>-356</v>
      </c>
      <c r="W646" t="s">
        <v>901</v>
      </c>
    </row>
    <row r="647" spans="1:23" hidden="1" x14ac:dyDescent="0.25">
      <c r="A647" t="s">
        <v>459</v>
      </c>
      <c r="B647" t="s">
        <v>280</v>
      </c>
      <c r="C647">
        <v>4424</v>
      </c>
      <c r="D647">
        <v>-0.41299999999999998</v>
      </c>
      <c r="E647">
        <v>-0.38500000000000001</v>
      </c>
      <c r="F647">
        <v>-4583</v>
      </c>
      <c r="G647">
        <v>-159</v>
      </c>
      <c r="H647">
        <v>-269</v>
      </c>
      <c r="I647">
        <v>-429</v>
      </c>
      <c r="L647">
        <v>-60</v>
      </c>
      <c r="M647">
        <v>-476</v>
      </c>
      <c r="N647">
        <v>-419</v>
      </c>
      <c r="O647">
        <v>-419</v>
      </c>
      <c r="W647" t="s">
        <v>902</v>
      </c>
    </row>
    <row r="648" spans="1:23" hidden="1" x14ac:dyDescent="0.25">
      <c r="A648" t="s">
        <v>460</v>
      </c>
      <c r="B648" t="s">
        <v>280</v>
      </c>
      <c r="C648">
        <v>7196</v>
      </c>
      <c r="D648">
        <v>2.7E-2</v>
      </c>
      <c r="E648">
        <v>6.0000000000000001E-3</v>
      </c>
      <c r="F648">
        <v>-6302</v>
      </c>
      <c r="G648">
        <v>894</v>
      </c>
      <c r="H648">
        <v>-605</v>
      </c>
      <c r="I648">
        <v>288</v>
      </c>
      <c r="J648">
        <v>-0.71899999999999997</v>
      </c>
      <c r="K648">
        <v>-0.55000000000000004</v>
      </c>
      <c r="L648">
        <v>-45</v>
      </c>
      <c r="M648">
        <v>240</v>
      </c>
      <c r="N648">
        <v>201</v>
      </c>
      <c r="O648">
        <v>201</v>
      </c>
      <c r="P648">
        <v>-0.76200000000000001</v>
      </c>
      <c r="Q648">
        <v>-0.60299999999999998</v>
      </c>
      <c r="W648" t="s">
        <v>903</v>
      </c>
    </row>
    <row r="649" spans="1:23" hidden="1" x14ac:dyDescent="0.25">
      <c r="A649" t="s">
        <v>461</v>
      </c>
      <c r="B649" t="s">
        <v>280</v>
      </c>
      <c r="C649">
        <v>7151</v>
      </c>
      <c r="D649">
        <v>0.47399999999999998</v>
      </c>
      <c r="E649">
        <v>-0.185</v>
      </c>
      <c r="F649">
        <v>-6194</v>
      </c>
      <c r="G649">
        <v>957</v>
      </c>
      <c r="H649">
        <v>-316</v>
      </c>
      <c r="I649">
        <v>641</v>
      </c>
      <c r="J649">
        <v>0.56299999999999994</v>
      </c>
      <c r="K649">
        <v>0.22900000000000001</v>
      </c>
      <c r="L649">
        <v>-74</v>
      </c>
      <c r="M649">
        <v>591</v>
      </c>
      <c r="N649">
        <v>507</v>
      </c>
      <c r="O649">
        <v>507</v>
      </c>
      <c r="P649">
        <v>0.59</v>
      </c>
      <c r="Q649">
        <v>0.121</v>
      </c>
      <c r="W649" t="s">
        <v>904</v>
      </c>
    </row>
    <row r="650" spans="1:23" hidden="1" x14ac:dyDescent="0.25">
      <c r="A650" t="s">
        <v>462</v>
      </c>
      <c r="B650" t="s">
        <v>280</v>
      </c>
      <c r="C650">
        <v>8780</v>
      </c>
      <c r="D650">
        <v>1.569</v>
      </c>
      <c r="E650">
        <v>0.16600000000000001</v>
      </c>
      <c r="F650">
        <v>-7722</v>
      </c>
      <c r="G650">
        <v>1058</v>
      </c>
      <c r="H650">
        <v>-537</v>
      </c>
      <c r="I650">
        <v>521</v>
      </c>
      <c r="J650">
        <v>1.6379999999999999</v>
      </c>
      <c r="K650">
        <v>-0.34200000000000003</v>
      </c>
      <c r="L650">
        <v>-68</v>
      </c>
      <c r="M650">
        <v>514</v>
      </c>
      <c r="N650">
        <v>452</v>
      </c>
      <c r="O650">
        <v>452</v>
      </c>
      <c r="P650">
        <v>1.9379999999999999</v>
      </c>
      <c r="Q650">
        <v>-0.254</v>
      </c>
      <c r="W650" t="s">
        <v>905</v>
      </c>
    </row>
    <row r="651" spans="1:23" hidden="1" x14ac:dyDescent="0.25">
      <c r="A651" t="s">
        <v>463</v>
      </c>
      <c r="B651" t="s">
        <v>280</v>
      </c>
      <c r="C651">
        <v>7531</v>
      </c>
      <c r="D651">
        <v>1.2310000000000001</v>
      </c>
      <c r="E651">
        <v>7.3999999999999996E-2</v>
      </c>
      <c r="F651">
        <v>-6235</v>
      </c>
      <c r="G651">
        <v>1296</v>
      </c>
      <c r="H651">
        <v>-504</v>
      </c>
      <c r="I651">
        <v>792</v>
      </c>
      <c r="J651">
        <v>4.5380000000000003</v>
      </c>
      <c r="K651">
        <v>-0.22700000000000001</v>
      </c>
      <c r="L651">
        <v>-71</v>
      </c>
      <c r="M651">
        <v>706</v>
      </c>
      <c r="N651">
        <v>607</v>
      </c>
      <c r="O651">
        <v>607</v>
      </c>
      <c r="P651">
        <v>6.343</v>
      </c>
      <c r="Q651">
        <v>-0.28399999999999997</v>
      </c>
      <c r="W651" t="s">
        <v>906</v>
      </c>
    </row>
    <row r="652" spans="1:23" hidden="1" x14ac:dyDescent="0.25">
      <c r="A652" t="s">
        <v>454</v>
      </c>
      <c r="B652" t="s">
        <v>283</v>
      </c>
      <c r="C652">
        <v>2685</v>
      </c>
      <c r="D652">
        <v>-0.21199999999999999</v>
      </c>
      <c r="E652">
        <v>-0.23899999999999999</v>
      </c>
      <c r="F652">
        <v>-2375</v>
      </c>
      <c r="G652">
        <v>309</v>
      </c>
      <c r="H652">
        <v>-225</v>
      </c>
      <c r="I652">
        <v>84</v>
      </c>
      <c r="K652">
        <v>-0.17199999999999999</v>
      </c>
      <c r="L652">
        <v>-48</v>
      </c>
      <c r="M652">
        <v>108</v>
      </c>
      <c r="N652">
        <v>92</v>
      </c>
      <c r="O652">
        <v>94</v>
      </c>
      <c r="Q652">
        <v>-5.2999999999999999E-2</v>
      </c>
      <c r="W652" t="s">
        <v>907</v>
      </c>
    </row>
    <row r="653" spans="1:23" hidden="1" x14ac:dyDescent="0.25">
      <c r="A653" t="s">
        <v>455</v>
      </c>
      <c r="B653" t="s">
        <v>283</v>
      </c>
      <c r="C653">
        <v>3529</v>
      </c>
      <c r="D653">
        <v>7.5999999999999998E-2</v>
      </c>
      <c r="E653">
        <v>0.26400000000000001</v>
      </c>
      <c r="F653">
        <v>-3209</v>
      </c>
      <c r="G653">
        <v>320</v>
      </c>
      <c r="H653">
        <v>-218</v>
      </c>
      <c r="I653">
        <v>101</v>
      </c>
      <c r="J653">
        <v>-7.2999999999999995E-2</v>
      </c>
      <c r="K653">
        <v>0.8</v>
      </c>
      <c r="L653">
        <v>-47</v>
      </c>
      <c r="M653">
        <v>127</v>
      </c>
      <c r="N653">
        <v>104</v>
      </c>
      <c r="O653">
        <v>99</v>
      </c>
      <c r="P653">
        <v>0.24</v>
      </c>
      <c r="Q653">
        <v>1.343</v>
      </c>
      <c r="W653" t="s">
        <v>908</v>
      </c>
    </row>
    <row r="654" spans="1:23" hidden="1" x14ac:dyDescent="0.25">
      <c r="A654" t="s">
        <v>456</v>
      </c>
      <c r="B654" t="s">
        <v>283</v>
      </c>
      <c r="C654">
        <v>2791</v>
      </c>
      <c r="D654">
        <v>-0.39</v>
      </c>
      <c r="E654">
        <v>-0.22800000000000001</v>
      </c>
      <c r="F654">
        <v>-2556</v>
      </c>
      <c r="G654">
        <v>235</v>
      </c>
      <c r="H654">
        <v>-179</v>
      </c>
      <c r="I654">
        <v>56</v>
      </c>
      <c r="J654">
        <v>-0.46300000000000002</v>
      </c>
      <c r="K654">
        <v>-0.20399999999999999</v>
      </c>
      <c r="L654">
        <v>-47</v>
      </c>
      <c r="M654">
        <v>64</v>
      </c>
      <c r="N654">
        <v>50</v>
      </c>
      <c r="O654">
        <v>42</v>
      </c>
      <c r="P654">
        <v>-0.505</v>
      </c>
      <c r="Q654">
        <v>-0.216</v>
      </c>
      <c r="W654" t="s">
        <v>909</v>
      </c>
    </row>
    <row r="655" spans="1:23" hidden="1" x14ac:dyDescent="0.25">
      <c r="A655" t="s">
        <v>457</v>
      </c>
      <c r="B655" t="s">
        <v>283</v>
      </c>
      <c r="C655">
        <v>3617</v>
      </c>
      <c r="D655">
        <v>-0.10199999999999999</v>
      </c>
      <c r="E655">
        <v>6.2E-2</v>
      </c>
      <c r="F655">
        <v>-3371</v>
      </c>
      <c r="G655">
        <v>246</v>
      </c>
      <c r="H655">
        <v>-175</v>
      </c>
      <c r="I655">
        <v>71</v>
      </c>
      <c r="J655">
        <v>-0.435</v>
      </c>
      <c r="L655">
        <v>-45</v>
      </c>
      <c r="M655">
        <v>79</v>
      </c>
      <c r="N655">
        <v>64</v>
      </c>
      <c r="O655">
        <v>54</v>
      </c>
      <c r="P655">
        <v>-0.38800000000000001</v>
      </c>
      <c r="W655" t="s">
        <v>910</v>
      </c>
    </row>
    <row r="656" spans="1:23" hidden="1" x14ac:dyDescent="0.25">
      <c r="A656" t="s">
        <v>458</v>
      </c>
      <c r="B656" t="s">
        <v>283</v>
      </c>
      <c r="C656">
        <v>3407</v>
      </c>
      <c r="D656">
        <v>-0.189</v>
      </c>
      <c r="E656">
        <v>3.7999999999999999E-2</v>
      </c>
      <c r="F656">
        <v>-3372</v>
      </c>
      <c r="G656">
        <v>34</v>
      </c>
      <c r="H656">
        <v>-204</v>
      </c>
      <c r="I656">
        <v>-169</v>
      </c>
      <c r="L656">
        <v>-58</v>
      </c>
      <c r="M656">
        <v>-160</v>
      </c>
      <c r="N656">
        <v>-153</v>
      </c>
      <c r="O656">
        <v>-98</v>
      </c>
      <c r="W656" t="s">
        <v>911</v>
      </c>
    </row>
    <row r="657" spans="1:23" hidden="1" x14ac:dyDescent="0.25">
      <c r="A657" t="s">
        <v>459</v>
      </c>
      <c r="B657" t="s">
        <v>283</v>
      </c>
      <c r="C657">
        <v>3280</v>
      </c>
      <c r="D657">
        <v>-3.6999999999999998E-2</v>
      </c>
      <c r="E657">
        <v>-0.28299999999999997</v>
      </c>
      <c r="F657">
        <v>-2972</v>
      </c>
      <c r="G657">
        <v>308</v>
      </c>
      <c r="H657">
        <v>-199</v>
      </c>
      <c r="I657">
        <v>109</v>
      </c>
      <c r="J657">
        <v>0.501</v>
      </c>
      <c r="K657">
        <v>4.2000000000000003E-2</v>
      </c>
      <c r="L657">
        <v>-40</v>
      </c>
      <c r="M657">
        <v>105</v>
      </c>
      <c r="N657">
        <v>77</v>
      </c>
      <c r="O657">
        <v>80</v>
      </c>
      <c r="P657">
        <v>0.27800000000000002</v>
      </c>
      <c r="Q657">
        <v>-6.5000000000000002E-2</v>
      </c>
      <c r="W657" t="s">
        <v>912</v>
      </c>
    </row>
    <row r="658" spans="1:23" hidden="1" x14ac:dyDescent="0.25">
      <c r="A658" t="s">
        <v>460</v>
      </c>
      <c r="B658" t="s">
        <v>283</v>
      </c>
      <c r="C658">
        <v>4575</v>
      </c>
      <c r="D658">
        <v>0.40100000000000002</v>
      </c>
      <c r="E658">
        <v>0.13600000000000001</v>
      </c>
      <c r="F658">
        <v>-4231</v>
      </c>
      <c r="G658">
        <v>344</v>
      </c>
      <c r="H658">
        <v>-239</v>
      </c>
      <c r="I658">
        <v>105</v>
      </c>
      <c r="J658">
        <v>-0.18</v>
      </c>
      <c r="K658">
        <v>-0.16200000000000001</v>
      </c>
      <c r="L658">
        <v>-36</v>
      </c>
      <c r="M658">
        <v>115</v>
      </c>
      <c r="N658">
        <v>93</v>
      </c>
      <c r="O658">
        <v>85</v>
      </c>
      <c r="P658">
        <v>-0.01</v>
      </c>
      <c r="Q658">
        <v>-0.03</v>
      </c>
      <c r="W658" t="s">
        <v>913</v>
      </c>
    </row>
    <row r="659" spans="1:23" hidden="1" x14ac:dyDescent="0.25">
      <c r="A659" t="s">
        <v>461</v>
      </c>
      <c r="B659" t="s">
        <v>283</v>
      </c>
      <c r="C659">
        <v>4028</v>
      </c>
      <c r="D659">
        <v>0.76400000000000001</v>
      </c>
      <c r="E659">
        <v>-4.1000000000000002E-2</v>
      </c>
      <c r="F659">
        <v>-3634</v>
      </c>
      <c r="G659">
        <v>394</v>
      </c>
      <c r="H659">
        <v>-269</v>
      </c>
      <c r="I659">
        <v>125</v>
      </c>
      <c r="J659">
        <v>0.27</v>
      </c>
      <c r="K659">
        <v>0.81100000000000005</v>
      </c>
      <c r="L659">
        <v>-40</v>
      </c>
      <c r="M659">
        <v>123</v>
      </c>
      <c r="N659">
        <v>96</v>
      </c>
      <c r="O659">
        <v>88</v>
      </c>
      <c r="P659">
        <v>0.17199999999999999</v>
      </c>
      <c r="Q659">
        <v>0.45600000000000002</v>
      </c>
      <c r="W659" t="s">
        <v>914</v>
      </c>
    </row>
    <row r="660" spans="1:23" hidden="1" x14ac:dyDescent="0.25">
      <c r="A660" t="s">
        <v>462</v>
      </c>
      <c r="B660" t="s">
        <v>283</v>
      </c>
      <c r="C660">
        <v>4199</v>
      </c>
      <c r="D660">
        <v>0.98199999999999998</v>
      </c>
      <c r="E660">
        <v>0.23200000000000001</v>
      </c>
      <c r="F660">
        <v>-3818</v>
      </c>
      <c r="G660">
        <v>381</v>
      </c>
      <c r="H660">
        <v>-312</v>
      </c>
      <c r="I660">
        <v>69</v>
      </c>
      <c r="J660">
        <v>-1.0999999999999999E-2</v>
      </c>
      <c r="K660">
        <v>-5.0999999999999997E-2</v>
      </c>
      <c r="L660">
        <v>-37</v>
      </c>
      <c r="M660">
        <v>97</v>
      </c>
      <c r="N660">
        <v>70</v>
      </c>
      <c r="O660">
        <v>61</v>
      </c>
      <c r="P660">
        <v>4.9000000000000002E-2</v>
      </c>
      <c r="Q660">
        <v>-3.2000000000000001E-2</v>
      </c>
      <c r="W660" t="s">
        <v>910</v>
      </c>
    </row>
    <row r="661" spans="1:23" hidden="1" x14ac:dyDescent="0.25">
      <c r="A661" t="s">
        <v>463</v>
      </c>
      <c r="B661" t="s">
        <v>283</v>
      </c>
      <c r="C661">
        <v>3407</v>
      </c>
      <c r="D661">
        <v>0.76800000000000002</v>
      </c>
      <c r="E661">
        <v>4.3999999999999997E-2</v>
      </c>
      <c r="F661">
        <v>-3089</v>
      </c>
      <c r="G661">
        <v>318</v>
      </c>
      <c r="H661">
        <v>-245</v>
      </c>
      <c r="I661">
        <v>73</v>
      </c>
      <c r="J661">
        <v>-0.33400000000000002</v>
      </c>
      <c r="K661">
        <v>-0.43099999999999999</v>
      </c>
      <c r="L661">
        <v>-33</v>
      </c>
      <c r="M661">
        <v>94</v>
      </c>
      <c r="N661">
        <v>67</v>
      </c>
      <c r="O661">
        <v>63</v>
      </c>
      <c r="P661">
        <v>-0.20399999999999999</v>
      </c>
      <c r="Q661">
        <v>-0.27600000000000002</v>
      </c>
      <c r="W661" t="s">
        <v>915</v>
      </c>
    </row>
    <row r="662" spans="1:23" hidden="1" x14ac:dyDescent="0.25">
      <c r="A662" t="s">
        <v>454</v>
      </c>
      <c r="B662" t="s">
        <v>286</v>
      </c>
      <c r="C662">
        <v>3566</v>
      </c>
      <c r="D662">
        <v>-0.2</v>
      </c>
      <c r="E662">
        <v>0.184</v>
      </c>
      <c r="F662">
        <v>-2700</v>
      </c>
      <c r="G662">
        <v>866</v>
      </c>
      <c r="H662">
        <v>-426</v>
      </c>
      <c r="I662">
        <v>440</v>
      </c>
      <c r="J662">
        <v>-0.56000000000000005</v>
      </c>
      <c r="L662">
        <v>-4</v>
      </c>
      <c r="M662">
        <v>537</v>
      </c>
      <c r="N662">
        <v>492</v>
      </c>
      <c r="O662">
        <v>493</v>
      </c>
      <c r="P662">
        <v>-0.50700000000000001</v>
      </c>
      <c r="Q662">
        <v>5.6909999999999998</v>
      </c>
      <c r="W662" t="s">
        <v>916</v>
      </c>
    </row>
    <row r="663" spans="1:23" hidden="1" x14ac:dyDescent="0.25">
      <c r="A663" t="s">
        <v>455</v>
      </c>
      <c r="B663" t="s">
        <v>286</v>
      </c>
      <c r="C663">
        <v>3011</v>
      </c>
      <c r="D663">
        <v>-0.09</v>
      </c>
      <c r="E663">
        <v>-8.5000000000000006E-2</v>
      </c>
      <c r="F663">
        <v>-2833</v>
      </c>
      <c r="G663">
        <v>177</v>
      </c>
      <c r="H663">
        <v>-277</v>
      </c>
      <c r="I663">
        <v>-100</v>
      </c>
      <c r="L663">
        <v>-3</v>
      </c>
      <c r="M663">
        <v>105</v>
      </c>
      <c r="N663">
        <v>74</v>
      </c>
      <c r="O663">
        <v>74</v>
      </c>
      <c r="P663">
        <v>-0.89900000000000002</v>
      </c>
      <c r="Q663">
        <v>-0.76300000000000001</v>
      </c>
      <c r="W663" t="s">
        <v>917</v>
      </c>
    </row>
    <row r="664" spans="1:23" hidden="1" x14ac:dyDescent="0.25">
      <c r="A664" t="s">
        <v>456</v>
      </c>
      <c r="B664" t="s">
        <v>286</v>
      </c>
      <c r="C664">
        <v>3291</v>
      </c>
      <c r="D664">
        <v>-0.19400000000000001</v>
      </c>
      <c r="E664">
        <v>0.20300000000000001</v>
      </c>
      <c r="F664">
        <v>-2921</v>
      </c>
      <c r="G664">
        <v>370</v>
      </c>
      <c r="H664">
        <v>-171</v>
      </c>
      <c r="I664">
        <v>199</v>
      </c>
      <c r="J664">
        <v>-0.80800000000000005</v>
      </c>
      <c r="K664">
        <v>0.34899999999999998</v>
      </c>
      <c r="L664">
        <v>-4</v>
      </c>
      <c r="M664">
        <v>348</v>
      </c>
      <c r="N664">
        <v>313</v>
      </c>
      <c r="O664">
        <v>311</v>
      </c>
      <c r="P664">
        <v>-0.69399999999999995</v>
      </c>
      <c r="Q664">
        <v>0.36199999999999999</v>
      </c>
      <c r="W664" t="s">
        <v>892</v>
      </c>
    </row>
    <row r="665" spans="1:23" hidden="1" x14ac:dyDescent="0.25">
      <c r="A665" t="s">
        <v>457</v>
      </c>
      <c r="B665" t="s">
        <v>286</v>
      </c>
      <c r="C665">
        <v>2735</v>
      </c>
      <c r="D665">
        <v>-0.32900000000000001</v>
      </c>
      <c r="E665">
        <v>-0.38700000000000001</v>
      </c>
      <c r="F665">
        <v>-2166</v>
      </c>
      <c r="G665">
        <v>569</v>
      </c>
      <c r="H665">
        <v>-421</v>
      </c>
      <c r="I665">
        <v>148</v>
      </c>
      <c r="J665">
        <v>-0.90500000000000003</v>
      </c>
      <c r="K665">
        <v>-0.85199999999999998</v>
      </c>
      <c r="L665">
        <v>0</v>
      </c>
      <c r="M665">
        <v>261</v>
      </c>
      <c r="N665">
        <v>230</v>
      </c>
      <c r="O665">
        <v>229</v>
      </c>
      <c r="P665">
        <v>-0.84899999999999998</v>
      </c>
      <c r="Q665">
        <v>-0.77100000000000002</v>
      </c>
      <c r="W665" t="s">
        <v>696</v>
      </c>
    </row>
    <row r="666" spans="1:23" hidden="1" x14ac:dyDescent="0.25">
      <c r="A666" t="s">
        <v>458</v>
      </c>
      <c r="B666" t="s">
        <v>286</v>
      </c>
      <c r="C666">
        <v>4458</v>
      </c>
      <c r="D666">
        <v>0.14099999999999999</v>
      </c>
      <c r="E666">
        <v>0.34799999999999998</v>
      </c>
      <c r="F666">
        <v>-3182</v>
      </c>
      <c r="G666">
        <v>1276</v>
      </c>
      <c r="H666">
        <v>-277</v>
      </c>
      <c r="I666">
        <v>1000</v>
      </c>
      <c r="J666">
        <v>-0.11899999999999999</v>
      </c>
      <c r="K666">
        <v>0.41099999999999998</v>
      </c>
      <c r="L666">
        <v>0</v>
      </c>
      <c r="M666">
        <v>1055</v>
      </c>
      <c r="N666">
        <v>1004</v>
      </c>
      <c r="O666">
        <v>1001</v>
      </c>
      <c r="P666">
        <v>-8.5999999999999993E-2</v>
      </c>
      <c r="Q666">
        <v>0.375</v>
      </c>
      <c r="W666" t="s">
        <v>918</v>
      </c>
    </row>
    <row r="667" spans="1:23" hidden="1" x14ac:dyDescent="0.25">
      <c r="A667" t="s">
        <v>459</v>
      </c>
      <c r="B667" t="s">
        <v>286</v>
      </c>
      <c r="C667">
        <v>3307</v>
      </c>
      <c r="D667">
        <v>0.82499999999999996</v>
      </c>
      <c r="E667">
        <v>-0.19</v>
      </c>
      <c r="F667">
        <v>-2300</v>
      </c>
      <c r="G667">
        <v>1007</v>
      </c>
      <c r="H667">
        <v>-299</v>
      </c>
      <c r="I667">
        <v>708</v>
      </c>
      <c r="J667">
        <v>0.98099999999999998</v>
      </c>
      <c r="K667">
        <v>-0.317</v>
      </c>
      <c r="L667">
        <v>-2</v>
      </c>
      <c r="M667">
        <v>786</v>
      </c>
      <c r="N667">
        <v>731</v>
      </c>
      <c r="O667">
        <v>728</v>
      </c>
      <c r="P667">
        <v>0.93200000000000005</v>
      </c>
      <c r="Q667">
        <v>-0.28599999999999998</v>
      </c>
      <c r="W667" t="s">
        <v>919</v>
      </c>
    </row>
    <row r="668" spans="1:23" hidden="1" x14ac:dyDescent="0.25">
      <c r="A668" t="s">
        <v>460</v>
      </c>
      <c r="B668" t="s">
        <v>286</v>
      </c>
      <c r="C668">
        <v>4084</v>
      </c>
      <c r="D668">
        <v>0.72799999999999998</v>
      </c>
      <c r="E668">
        <v>2E-3</v>
      </c>
      <c r="F668">
        <v>-2741</v>
      </c>
      <c r="G668">
        <v>1343</v>
      </c>
      <c r="H668">
        <v>-306</v>
      </c>
      <c r="I668">
        <v>1037</v>
      </c>
      <c r="J668">
        <v>2.5150000000000001</v>
      </c>
      <c r="K668">
        <v>-0.33400000000000002</v>
      </c>
      <c r="L668">
        <v>-3</v>
      </c>
      <c r="M668">
        <v>1096</v>
      </c>
      <c r="N668">
        <v>1020</v>
      </c>
      <c r="O668">
        <v>1019</v>
      </c>
      <c r="P668">
        <v>2.4670000000000001</v>
      </c>
      <c r="Q668">
        <v>-0.32700000000000001</v>
      </c>
      <c r="W668" t="s">
        <v>920</v>
      </c>
    </row>
    <row r="669" spans="1:23" hidden="1" x14ac:dyDescent="0.25">
      <c r="A669" t="s">
        <v>461</v>
      </c>
      <c r="B669" t="s">
        <v>286</v>
      </c>
      <c r="C669">
        <v>4075</v>
      </c>
      <c r="D669">
        <v>1.1759999999999999</v>
      </c>
      <c r="E669">
        <v>4.2999999999999997E-2</v>
      </c>
      <c r="F669">
        <v>-2098</v>
      </c>
      <c r="G669">
        <v>1977</v>
      </c>
      <c r="H669">
        <v>-421</v>
      </c>
      <c r="I669">
        <v>1556</v>
      </c>
      <c r="J669">
        <v>10.683999999999999</v>
      </c>
      <c r="K669">
        <v>0.372</v>
      </c>
      <c r="L669">
        <v>-4</v>
      </c>
      <c r="M669">
        <v>1607</v>
      </c>
      <c r="N669">
        <v>1518</v>
      </c>
      <c r="O669">
        <v>1516</v>
      </c>
      <c r="P669">
        <v>8.9789999999999992</v>
      </c>
      <c r="Q669">
        <v>0.38500000000000001</v>
      </c>
      <c r="W669" t="s">
        <v>921</v>
      </c>
    </row>
    <row r="670" spans="1:23" hidden="1" x14ac:dyDescent="0.25">
      <c r="A670" t="s">
        <v>462</v>
      </c>
      <c r="B670" t="s">
        <v>286</v>
      </c>
      <c r="C670">
        <v>3907</v>
      </c>
      <c r="D670">
        <v>0.72299999999999998</v>
      </c>
      <c r="E670">
        <v>1.1559999999999999</v>
      </c>
      <c r="F670">
        <v>-2431</v>
      </c>
      <c r="G670">
        <v>1476</v>
      </c>
      <c r="H670">
        <v>-341</v>
      </c>
      <c r="I670">
        <v>1134</v>
      </c>
      <c r="J670">
        <v>4.5460000000000003</v>
      </c>
      <c r="K670">
        <v>2.173</v>
      </c>
      <c r="L670">
        <v>-2</v>
      </c>
      <c r="M670">
        <v>1176</v>
      </c>
      <c r="N670">
        <v>1096</v>
      </c>
      <c r="O670">
        <v>1095</v>
      </c>
      <c r="P670">
        <v>4.1950000000000003</v>
      </c>
      <c r="Q670">
        <v>1.9059999999999999</v>
      </c>
      <c r="W670" t="s">
        <v>922</v>
      </c>
    </row>
    <row r="671" spans="1:23" hidden="1" x14ac:dyDescent="0.25">
      <c r="A671" t="s">
        <v>463</v>
      </c>
      <c r="B671" t="s">
        <v>286</v>
      </c>
      <c r="C671">
        <v>1812</v>
      </c>
      <c r="D671">
        <v>-0.10299999999999999</v>
      </c>
      <c r="E671">
        <v>-0.23300000000000001</v>
      </c>
      <c r="F671">
        <v>-1229</v>
      </c>
      <c r="G671">
        <v>583</v>
      </c>
      <c r="H671">
        <v>-226</v>
      </c>
      <c r="I671">
        <v>357</v>
      </c>
      <c r="J671">
        <v>3.1419999999999999</v>
      </c>
      <c r="K671">
        <v>0.21199999999999999</v>
      </c>
      <c r="L671">
        <v>-1</v>
      </c>
      <c r="M671">
        <v>393</v>
      </c>
      <c r="N671">
        <v>374</v>
      </c>
      <c r="O671">
        <v>377</v>
      </c>
      <c r="P671">
        <v>2.74</v>
      </c>
      <c r="Q671">
        <v>0.28100000000000003</v>
      </c>
      <c r="W671" t="s">
        <v>923</v>
      </c>
    </row>
    <row r="672" spans="1:23" hidden="1" x14ac:dyDescent="0.25">
      <c r="A672" t="s">
        <v>454</v>
      </c>
      <c r="B672" t="s">
        <v>290</v>
      </c>
      <c r="C672">
        <v>2388</v>
      </c>
      <c r="D672">
        <v>-0.23300000000000001</v>
      </c>
      <c r="E672">
        <v>-3.1E-2</v>
      </c>
      <c r="F672">
        <v>-1603</v>
      </c>
      <c r="G672">
        <v>784</v>
      </c>
      <c r="H672">
        <v>-145</v>
      </c>
      <c r="I672">
        <v>640</v>
      </c>
      <c r="J672">
        <v>-0.40600000000000003</v>
      </c>
      <c r="K672">
        <v>-6.3E-2</v>
      </c>
      <c r="L672">
        <v>-8</v>
      </c>
      <c r="M672">
        <v>799</v>
      </c>
      <c r="N672">
        <v>746</v>
      </c>
      <c r="O672">
        <v>720</v>
      </c>
      <c r="P672">
        <v>-0.30299999999999999</v>
      </c>
      <c r="Q672">
        <v>-5.5E-2</v>
      </c>
      <c r="W672" t="s">
        <v>924</v>
      </c>
    </row>
    <row r="673" spans="1:23" hidden="1" x14ac:dyDescent="0.25">
      <c r="A673" t="s">
        <v>455</v>
      </c>
      <c r="B673" t="s">
        <v>290</v>
      </c>
      <c r="C673">
        <v>2464</v>
      </c>
      <c r="D673">
        <v>-0.33300000000000002</v>
      </c>
      <c r="E673">
        <v>2.1000000000000001E-2</v>
      </c>
      <c r="F673">
        <v>-1624</v>
      </c>
      <c r="G673">
        <v>840</v>
      </c>
      <c r="H673">
        <v>-157</v>
      </c>
      <c r="I673">
        <v>683</v>
      </c>
      <c r="J673">
        <v>-0.53500000000000003</v>
      </c>
      <c r="K673">
        <v>-0.13900000000000001</v>
      </c>
      <c r="L673">
        <v>-8</v>
      </c>
      <c r="M673">
        <v>864</v>
      </c>
      <c r="N673">
        <v>803</v>
      </c>
      <c r="O673">
        <v>761</v>
      </c>
      <c r="P673">
        <v>-0.46200000000000002</v>
      </c>
      <c r="Q673">
        <v>-9.4E-2</v>
      </c>
      <c r="W673" t="s">
        <v>711</v>
      </c>
    </row>
    <row r="674" spans="1:23" hidden="1" x14ac:dyDescent="0.25">
      <c r="A674" t="s">
        <v>456</v>
      </c>
      <c r="B674" t="s">
        <v>290</v>
      </c>
      <c r="C674">
        <v>2414</v>
      </c>
      <c r="D674">
        <v>-0.39700000000000002</v>
      </c>
      <c r="E674">
        <v>-2.8000000000000001E-2</v>
      </c>
      <c r="F674">
        <v>-1473</v>
      </c>
      <c r="G674">
        <v>940</v>
      </c>
      <c r="H674">
        <v>-147</v>
      </c>
      <c r="I674">
        <v>793</v>
      </c>
      <c r="J674">
        <v>-0.59</v>
      </c>
      <c r="K674">
        <v>7.0000000000000007E-2</v>
      </c>
      <c r="L674">
        <v>-9</v>
      </c>
      <c r="M674">
        <v>950</v>
      </c>
      <c r="N674">
        <v>879</v>
      </c>
      <c r="O674">
        <v>841</v>
      </c>
      <c r="P674">
        <v>-0.52900000000000003</v>
      </c>
      <c r="Q674">
        <v>6.8000000000000005E-2</v>
      </c>
      <c r="W674" t="s">
        <v>925</v>
      </c>
    </row>
    <row r="675" spans="1:23" hidden="1" x14ac:dyDescent="0.25">
      <c r="A675" t="s">
        <v>457</v>
      </c>
      <c r="B675" t="s">
        <v>290</v>
      </c>
      <c r="C675">
        <v>2483</v>
      </c>
      <c r="D675">
        <v>-0.317</v>
      </c>
      <c r="E675">
        <v>-0.20200000000000001</v>
      </c>
      <c r="F675">
        <v>-1593</v>
      </c>
      <c r="G675">
        <v>890</v>
      </c>
      <c r="H675">
        <v>-149</v>
      </c>
      <c r="I675">
        <v>742</v>
      </c>
      <c r="J675">
        <v>-0.51100000000000001</v>
      </c>
      <c r="K675">
        <v>-0.312</v>
      </c>
      <c r="L675">
        <v>-7</v>
      </c>
      <c r="M675">
        <v>885</v>
      </c>
      <c r="N675">
        <v>823</v>
      </c>
      <c r="O675">
        <v>787</v>
      </c>
      <c r="P675">
        <v>-0.41099999999999998</v>
      </c>
      <c r="Q675">
        <v>-0.23799999999999999</v>
      </c>
      <c r="W675" t="s">
        <v>926</v>
      </c>
    </row>
    <row r="676" spans="1:23" hidden="1" x14ac:dyDescent="0.25">
      <c r="A676" t="s">
        <v>458</v>
      </c>
      <c r="B676" t="s">
        <v>290</v>
      </c>
      <c r="C676">
        <v>3112</v>
      </c>
      <c r="D676">
        <v>-0.1</v>
      </c>
      <c r="E676">
        <v>-0.158</v>
      </c>
      <c r="F676">
        <v>-1822</v>
      </c>
      <c r="G676">
        <v>1289</v>
      </c>
      <c r="H676">
        <v>-211</v>
      </c>
      <c r="I676">
        <v>1078</v>
      </c>
      <c r="J676">
        <v>-0.24299999999999999</v>
      </c>
      <c r="K676">
        <v>-0.26500000000000001</v>
      </c>
      <c r="L676">
        <v>-6</v>
      </c>
      <c r="M676">
        <v>1195</v>
      </c>
      <c r="N676">
        <v>1124</v>
      </c>
      <c r="O676">
        <v>1032</v>
      </c>
      <c r="P676">
        <v>-0.20799999999999999</v>
      </c>
      <c r="Q676">
        <v>-0.27</v>
      </c>
      <c r="W676" t="s">
        <v>927</v>
      </c>
    </row>
    <row r="677" spans="1:23" hidden="1" x14ac:dyDescent="0.25">
      <c r="A677" t="s">
        <v>459</v>
      </c>
      <c r="B677" t="s">
        <v>290</v>
      </c>
      <c r="C677">
        <v>3696</v>
      </c>
      <c r="D677">
        <v>0.755</v>
      </c>
      <c r="E677">
        <v>-7.6999999999999999E-2</v>
      </c>
      <c r="F677">
        <v>-2050</v>
      </c>
      <c r="G677">
        <v>1646</v>
      </c>
      <c r="H677">
        <v>-179</v>
      </c>
      <c r="I677">
        <v>1467</v>
      </c>
      <c r="J677">
        <v>2.012</v>
      </c>
      <c r="K677">
        <v>-0.24199999999999999</v>
      </c>
      <c r="L677">
        <v>-5</v>
      </c>
      <c r="M677">
        <v>1596</v>
      </c>
      <c r="N677">
        <v>1514</v>
      </c>
      <c r="O677">
        <v>1414</v>
      </c>
      <c r="P677">
        <v>1.956</v>
      </c>
      <c r="Q677">
        <v>-0.20799999999999999</v>
      </c>
      <c r="W677" t="s">
        <v>928</v>
      </c>
    </row>
    <row r="678" spans="1:23" hidden="1" x14ac:dyDescent="0.25">
      <c r="A678" t="s">
        <v>460</v>
      </c>
      <c r="B678" t="s">
        <v>290</v>
      </c>
      <c r="C678">
        <v>4002</v>
      </c>
      <c r="D678">
        <v>0.96299999999999997</v>
      </c>
      <c r="E678">
        <v>0.10100000000000001</v>
      </c>
      <c r="F678">
        <v>-1874</v>
      </c>
      <c r="G678">
        <v>2128</v>
      </c>
      <c r="H678">
        <v>-191</v>
      </c>
      <c r="I678">
        <v>1937</v>
      </c>
      <c r="J678">
        <v>4.6280000000000001</v>
      </c>
      <c r="K678">
        <v>0.27800000000000002</v>
      </c>
      <c r="L678">
        <v>-3</v>
      </c>
      <c r="M678">
        <v>1999</v>
      </c>
      <c r="N678">
        <v>1896</v>
      </c>
      <c r="O678">
        <v>1786</v>
      </c>
      <c r="P678">
        <v>4.5519999999999996</v>
      </c>
      <c r="Q678">
        <v>0.33700000000000002</v>
      </c>
      <c r="W678" t="s">
        <v>48</v>
      </c>
    </row>
    <row r="679" spans="1:23" hidden="1" x14ac:dyDescent="0.25">
      <c r="A679" t="s">
        <v>461</v>
      </c>
      <c r="B679" t="s">
        <v>290</v>
      </c>
      <c r="C679">
        <v>3634</v>
      </c>
      <c r="D679">
        <v>0.86499999999999999</v>
      </c>
      <c r="E679">
        <v>5.1999999999999998E-2</v>
      </c>
      <c r="F679">
        <v>-1928</v>
      </c>
      <c r="G679">
        <v>1706</v>
      </c>
      <c r="H679">
        <v>-191</v>
      </c>
      <c r="I679">
        <v>1515</v>
      </c>
      <c r="J679">
        <v>4.2770000000000001</v>
      </c>
      <c r="K679">
        <v>6.5000000000000002E-2</v>
      </c>
      <c r="L679">
        <v>-3</v>
      </c>
      <c r="M679">
        <v>1586</v>
      </c>
      <c r="N679">
        <v>1507</v>
      </c>
      <c r="O679">
        <v>1336</v>
      </c>
      <c r="P679">
        <v>3.7040000000000002</v>
      </c>
      <c r="Q679">
        <v>2.4E-2</v>
      </c>
      <c r="W679" t="s">
        <v>929</v>
      </c>
    </row>
    <row r="680" spans="1:23" hidden="1" x14ac:dyDescent="0.25">
      <c r="A680" t="s">
        <v>462</v>
      </c>
      <c r="B680" t="s">
        <v>290</v>
      </c>
      <c r="C680">
        <v>3456</v>
      </c>
      <c r="D680">
        <v>1.1819999999999999</v>
      </c>
      <c r="E680">
        <v>0.64100000000000001</v>
      </c>
      <c r="F680">
        <v>-1840</v>
      </c>
      <c r="G680">
        <v>1616</v>
      </c>
      <c r="H680">
        <v>-192</v>
      </c>
      <c r="I680">
        <v>1423</v>
      </c>
      <c r="J680">
        <v>4.5270000000000001</v>
      </c>
      <c r="K680">
        <v>1.9219999999999999</v>
      </c>
      <c r="L680">
        <v>-3</v>
      </c>
      <c r="M680">
        <v>1457</v>
      </c>
      <c r="N680">
        <v>1400</v>
      </c>
      <c r="O680">
        <v>1304</v>
      </c>
      <c r="P680">
        <v>4.5199999999999996</v>
      </c>
      <c r="Q680">
        <v>1.726</v>
      </c>
      <c r="W680" t="s">
        <v>930</v>
      </c>
    </row>
    <row r="681" spans="1:23" hidden="1" x14ac:dyDescent="0.25">
      <c r="A681" t="s">
        <v>463</v>
      </c>
      <c r="B681" t="s">
        <v>290</v>
      </c>
      <c r="C681">
        <v>2106</v>
      </c>
      <c r="D681">
        <v>0.35399999999999998</v>
      </c>
      <c r="E681">
        <v>3.3000000000000002E-2</v>
      </c>
      <c r="F681">
        <v>-1466</v>
      </c>
      <c r="G681">
        <v>640</v>
      </c>
      <c r="H681">
        <v>-153</v>
      </c>
      <c r="I681">
        <v>487</v>
      </c>
      <c r="J681">
        <v>1.0589999999999999</v>
      </c>
      <c r="K681">
        <v>0.41499999999999998</v>
      </c>
      <c r="L681">
        <v>-3</v>
      </c>
      <c r="M681">
        <v>516</v>
      </c>
      <c r="N681">
        <v>488</v>
      </c>
      <c r="O681">
        <v>478</v>
      </c>
      <c r="P681">
        <v>1.121</v>
      </c>
      <c r="Q681">
        <v>0.48799999999999999</v>
      </c>
      <c r="W681" t="s">
        <v>931</v>
      </c>
    </row>
    <row r="682" spans="1:23" hidden="1" x14ac:dyDescent="0.25">
      <c r="A682" t="s">
        <v>454</v>
      </c>
      <c r="B682" t="s">
        <v>293</v>
      </c>
      <c r="C682">
        <v>3382</v>
      </c>
      <c r="D682">
        <v>-0.13300000000000001</v>
      </c>
      <c r="E682">
        <v>5.1999999999999998E-2</v>
      </c>
      <c r="F682">
        <v>-3050</v>
      </c>
      <c r="G682">
        <v>332</v>
      </c>
      <c r="H682">
        <v>-378</v>
      </c>
      <c r="I682">
        <v>-45</v>
      </c>
      <c r="L682">
        <v>-4</v>
      </c>
      <c r="M682">
        <v>114</v>
      </c>
      <c r="N682">
        <v>107</v>
      </c>
      <c r="O682">
        <v>108</v>
      </c>
      <c r="P682">
        <v>-0.90600000000000003</v>
      </c>
      <c r="Q682">
        <v>0.68200000000000005</v>
      </c>
      <c r="W682" t="s">
        <v>932</v>
      </c>
    </row>
    <row r="683" spans="1:23" hidden="1" x14ac:dyDescent="0.25">
      <c r="A683" t="s">
        <v>455</v>
      </c>
      <c r="B683" t="s">
        <v>293</v>
      </c>
      <c r="C683">
        <v>3216</v>
      </c>
      <c r="D683">
        <v>-0.17199999999999999</v>
      </c>
      <c r="E683">
        <v>-0.13300000000000001</v>
      </c>
      <c r="F683">
        <v>-2808</v>
      </c>
      <c r="G683">
        <v>408</v>
      </c>
      <c r="H683">
        <v>-346</v>
      </c>
      <c r="I683">
        <v>62</v>
      </c>
      <c r="J683">
        <v>-0.94499999999999995</v>
      </c>
      <c r="K683">
        <v>1.087</v>
      </c>
      <c r="L683">
        <v>-14</v>
      </c>
      <c r="M683">
        <v>75</v>
      </c>
      <c r="N683">
        <v>69</v>
      </c>
      <c r="O683">
        <v>64</v>
      </c>
      <c r="P683">
        <v>-0.93600000000000005</v>
      </c>
      <c r="Q683">
        <v>-0.36499999999999999</v>
      </c>
      <c r="W683" t="s">
        <v>680</v>
      </c>
    </row>
    <row r="684" spans="1:23" hidden="1" x14ac:dyDescent="0.25">
      <c r="A684" t="s">
        <v>456</v>
      </c>
      <c r="B684" t="s">
        <v>293</v>
      </c>
      <c r="C684">
        <v>3707</v>
      </c>
      <c r="D684">
        <v>-0.26100000000000001</v>
      </c>
      <c r="E684">
        <v>0.13600000000000001</v>
      </c>
      <c r="F684">
        <v>-3318</v>
      </c>
      <c r="G684">
        <v>389</v>
      </c>
      <c r="H684">
        <v>-359</v>
      </c>
      <c r="I684">
        <v>30</v>
      </c>
      <c r="J684">
        <v>-0.98099999999999998</v>
      </c>
      <c r="K684">
        <v>-0.88400000000000001</v>
      </c>
      <c r="L684">
        <v>-16</v>
      </c>
      <c r="M684">
        <v>201</v>
      </c>
      <c r="N684">
        <v>105</v>
      </c>
      <c r="O684">
        <v>101</v>
      </c>
      <c r="P684">
        <v>-0.92400000000000004</v>
      </c>
      <c r="Q684">
        <v>-0.61199999999999999</v>
      </c>
      <c r="W684" t="s">
        <v>933</v>
      </c>
    </row>
    <row r="685" spans="1:23" hidden="1" x14ac:dyDescent="0.25">
      <c r="A685" t="s">
        <v>457</v>
      </c>
      <c r="B685" t="s">
        <v>293</v>
      </c>
      <c r="C685">
        <v>3265</v>
      </c>
      <c r="D685">
        <v>-0.44</v>
      </c>
      <c r="E685">
        <v>-0.16300000000000001</v>
      </c>
      <c r="F685">
        <v>-2742</v>
      </c>
      <c r="G685">
        <v>523</v>
      </c>
      <c r="H685">
        <v>-268</v>
      </c>
      <c r="I685">
        <v>255</v>
      </c>
      <c r="J685">
        <v>-0.89800000000000002</v>
      </c>
      <c r="K685">
        <v>-0.77500000000000002</v>
      </c>
      <c r="L685">
        <v>-17</v>
      </c>
      <c r="M685">
        <v>301</v>
      </c>
      <c r="N685">
        <v>262</v>
      </c>
      <c r="O685">
        <v>260</v>
      </c>
      <c r="P685">
        <v>-0.877</v>
      </c>
      <c r="Q685">
        <v>-0.77300000000000002</v>
      </c>
      <c r="W685" t="s">
        <v>684</v>
      </c>
    </row>
    <row r="686" spans="1:23" hidden="1" x14ac:dyDescent="0.25">
      <c r="A686" t="s">
        <v>458</v>
      </c>
      <c r="B686" t="s">
        <v>293</v>
      </c>
      <c r="C686">
        <v>3900</v>
      </c>
      <c r="D686">
        <v>-0.23300000000000001</v>
      </c>
      <c r="E686">
        <v>4.0000000000000001E-3</v>
      </c>
      <c r="F686">
        <v>-2260</v>
      </c>
      <c r="G686">
        <v>1639</v>
      </c>
      <c r="H686">
        <v>-506</v>
      </c>
      <c r="I686">
        <v>1133</v>
      </c>
      <c r="J686">
        <v>-0.40500000000000003</v>
      </c>
      <c r="K686">
        <v>3.0000000000000001E-3</v>
      </c>
      <c r="L686">
        <v>-18</v>
      </c>
      <c r="M686">
        <v>1277</v>
      </c>
      <c r="N686">
        <v>1140</v>
      </c>
      <c r="O686">
        <v>1147</v>
      </c>
      <c r="P686">
        <v>-0.30199999999999999</v>
      </c>
      <c r="Q686">
        <v>0.15</v>
      </c>
      <c r="W686" t="s">
        <v>934</v>
      </c>
    </row>
    <row r="687" spans="1:23" hidden="1" x14ac:dyDescent="0.25">
      <c r="A687" t="s">
        <v>459</v>
      </c>
      <c r="B687" t="s">
        <v>293</v>
      </c>
      <c r="C687">
        <v>3885</v>
      </c>
      <c r="D687">
        <v>0.376</v>
      </c>
      <c r="E687">
        <v>-0.22500000000000001</v>
      </c>
      <c r="F687">
        <v>-2396</v>
      </c>
      <c r="G687">
        <v>1489</v>
      </c>
      <c r="H687">
        <v>-360</v>
      </c>
      <c r="I687">
        <v>1130</v>
      </c>
      <c r="J687">
        <v>0.54600000000000004</v>
      </c>
      <c r="K687">
        <v>-0.28499999999999998</v>
      </c>
      <c r="L687">
        <v>-15</v>
      </c>
      <c r="M687">
        <v>1213</v>
      </c>
      <c r="N687">
        <v>1001</v>
      </c>
      <c r="O687">
        <v>998</v>
      </c>
      <c r="P687">
        <v>0.61399999999999999</v>
      </c>
      <c r="Q687">
        <v>-0.248</v>
      </c>
      <c r="W687" t="s">
        <v>935</v>
      </c>
    </row>
    <row r="688" spans="1:23" hidden="1" x14ac:dyDescent="0.25">
      <c r="A688" t="s">
        <v>460</v>
      </c>
      <c r="B688" t="s">
        <v>293</v>
      </c>
      <c r="C688">
        <v>5013</v>
      </c>
      <c r="D688">
        <v>0.71099999999999997</v>
      </c>
      <c r="E688">
        <v>-0.14000000000000001</v>
      </c>
      <c r="F688">
        <v>-3083</v>
      </c>
      <c r="G688">
        <v>1930</v>
      </c>
      <c r="H688">
        <v>-349</v>
      </c>
      <c r="I688">
        <v>1581</v>
      </c>
      <c r="J688">
        <v>1.252</v>
      </c>
      <c r="K688">
        <v>-0.36799999999999999</v>
      </c>
      <c r="L688">
        <v>-16</v>
      </c>
      <c r="M688">
        <v>1634</v>
      </c>
      <c r="N688">
        <v>1338</v>
      </c>
      <c r="O688">
        <v>1327</v>
      </c>
      <c r="P688">
        <v>0.93899999999999995</v>
      </c>
      <c r="Q688">
        <v>-0.372</v>
      </c>
      <c r="W688" t="s">
        <v>936</v>
      </c>
    </row>
    <row r="689" spans="1:23" hidden="1" x14ac:dyDescent="0.25">
      <c r="A689" t="s">
        <v>461</v>
      </c>
      <c r="B689" t="s">
        <v>293</v>
      </c>
      <c r="C689">
        <v>5829</v>
      </c>
      <c r="D689">
        <v>1.9970000000000001</v>
      </c>
      <c r="E689">
        <v>0.14599999999999999</v>
      </c>
      <c r="F689">
        <v>-3006</v>
      </c>
      <c r="G689">
        <v>2823</v>
      </c>
      <c r="H689">
        <v>-321</v>
      </c>
      <c r="I689">
        <v>2502</v>
      </c>
      <c r="J689">
        <v>11.22</v>
      </c>
      <c r="K689">
        <v>0.313</v>
      </c>
      <c r="L689">
        <v>-16</v>
      </c>
      <c r="M689">
        <v>2522</v>
      </c>
      <c r="N689">
        <v>2126</v>
      </c>
      <c r="O689">
        <v>2114</v>
      </c>
      <c r="P689">
        <v>11.384</v>
      </c>
      <c r="Q689">
        <v>0.28599999999999998</v>
      </c>
      <c r="W689" t="s">
        <v>937</v>
      </c>
    </row>
    <row r="690" spans="1:23" hidden="1" x14ac:dyDescent="0.25">
      <c r="A690" t="s">
        <v>462</v>
      </c>
      <c r="B690" t="s">
        <v>293</v>
      </c>
      <c r="C690">
        <v>5086</v>
      </c>
      <c r="D690">
        <v>1.635</v>
      </c>
      <c r="E690">
        <v>0.80100000000000005</v>
      </c>
      <c r="F690">
        <v>-2715</v>
      </c>
      <c r="G690">
        <v>2372</v>
      </c>
      <c r="H690">
        <v>-467</v>
      </c>
      <c r="I690">
        <v>1905</v>
      </c>
      <c r="J690">
        <v>519.06500000000005</v>
      </c>
      <c r="K690">
        <v>1.607</v>
      </c>
      <c r="L690">
        <v>-16</v>
      </c>
      <c r="M690">
        <v>2009</v>
      </c>
      <c r="N690">
        <v>1668</v>
      </c>
      <c r="O690">
        <v>1644</v>
      </c>
      <c r="P690">
        <v>14.888</v>
      </c>
      <c r="Q690">
        <v>1.66</v>
      </c>
      <c r="W690" t="s">
        <v>938</v>
      </c>
    </row>
    <row r="691" spans="1:23" hidden="1" x14ac:dyDescent="0.25">
      <c r="A691" t="s">
        <v>463</v>
      </c>
      <c r="B691" t="s">
        <v>293</v>
      </c>
      <c r="C691">
        <v>2824</v>
      </c>
      <c r="D691">
        <v>0.44500000000000001</v>
      </c>
      <c r="E691">
        <v>-3.5999999999999997E-2</v>
      </c>
      <c r="F691">
        <v>-1783</v>
      </c>
      <c r="G691">
        <v>1041</v>
      </c>
      <c r="H691">
        <v>-310</v>
      </c>
      <c r="I691">
        <v>731</v>
      </c>
      <c r="J691">
        <v>2.6909999999999998</v>
      </c>
      <c r="K691">
        <v>4.1000000000000002E-2</v>
      </c>
      <c r="L691">
        <v>-18</v>
      </c>
      <c r="M691">
        <v>762</v>
      </c>
      <c r="N691">
        <v>630</v>
      </c>
      <c r="O691">
        <v>618</v>
      </c>
      <c r="P691">
        <v>2.3940000000000001</v>
      </c>
      <c r="Q691">
        <v>-9.7000000000000003E-2</v>
      </c>
      <c r="W691" t="s">
        <v>554</v>
      </c>
    </row>
    <row r="692" spans="1:23" hidden="1" x14ac:dyDescent="0.25">
      <c r="A692" t="s">
        <v>454</v>
      </c>
      <c r="B692" t="s">
        <v>296</v>
      </c>
      <c r="C692">
        <v>461</v>
      </c>
      <c r="D692">
        <v>-0.20100000000000001</v>
      </c>
      <c r="E692">
        <v>1.7999999999999999E-2</v>
      </c>
      <c r="F692">
        <v>-373</v>
      </c>
      <c r="G692">
        <v>88</v>
      </c>
      <c r="H692">
        <v>-46</v>
      </c>
      <c r="I692">
        <v>42</v>
      </c>
      <c r="J692">
        <v>-0.46400000000000002</v>
      </c>
      <c r="K692">
        <v>-0.624</v>
      </c>
      <c r="L692">
        <v>-5</v>
      </c>
      <c r="M692">
        <v>187</v>
      </c>
      <c r="N692">
        <v>158</v>
      </c>
      <c r="O692">
        <v>151</v>
      </c>
      <c r="P692">
        <v>-0.64100000000000001</v>
      </c>
      <c r="Q692">
        <v>0.248</v>
      </c>
      <c r="W692" t="s">
        <v>719</v>
      </c>
    </row>
    <row r="693" spans="1:23" hidden="1" x14ac:dyDescent="0.25">
      <c r="A693" t="s">
        <v>455</v>
      </c>
      <c r="B693" t="s">
        <v>296</v>
      </c>
      <c r="C693">
        <v>453</v>
      </c>
      <c r="D693">
        <v>-0.13400000000000001</v>
      </c>
      <c r="E693">
        <v>3.089</v>
      </c>
      <c r="F693">
        <v>-304</v>
      </c>
      <c r="G693">
        <v>149</v>
      </c>
      <c r="H693">
        <v>-36</v>
      </c>
      <c r="I693">
        <v>113</v>
      </c>
      <c r="J693">
        <v>-7.1999999999999995E-2</v>
      </c>
      <c r="K693">
        <v>3.9660000000000002</v>
      </c>
      <c r="L693">
        <v>-3</v>
      </c>
      <c r="M693">
        <v>170</v>
      </c>
      <c r="N693">
        <v>144</v>
      </c>
      <c r="O693">
        <v>121</v>
      </c>
      <c r="P693">
        <v>-3.0000000000000001E-3</v>
      </c>
      <c r="Q693">
        <v>-3.0000000000000001E-3</v>
      </c>
      <c r="W693" t="s">
        <v>939</v>
      </c>
    </row>
    <row r="694" spans="1:23" hidden="1" x14ac:dyDescent="0.25">
      <c r="A694" t="s">
        <v>456</v>
      </c>
      <c r="B694" t="s">
        <v>296</v>
      </c>
      <c r="C694">
        <v>111</v>
      </c>
      <c r="D694">
        <v>-0.54500000000000004</v>
      </c>
      <c r="E694">
        <v>-0.66100000000000003</v>
      </c>
      <c r="F694">
        <v>-64</v>
      </c>
      <c r="G694">
        <v>47</v>
      </c>
      <c r="H694">
        <v>-25</v>
      </c>
      <c r="I694">
        <v>23</v>
      </c>
      <c r="J694">
        <v>0.434</v>
      </c>
      <c r="K694">
        <v>0.28799999999999998</v>
      </c>
      <c r="L694">
        <v>-5</v>
      </c>
      <c r="M694">
        <v>154</v>
      </c>
      <c r="N694">
        <v>127</v>
      </c>
      <c r="O694">
        <v>122</v>
      </c>
      <c r="P694">
        <v>1.3640000000000001</v>
      </c>
      <c r="Q694">
        <v>-0.46600000000000003</v>
      </c>
      <c r="W694" t="s">
        <v>784</v>
      </c>
    </row>
    <row r="695" spans="1:23" hidden="1" x14ac:dyDescent="0.25">
      <c r="A695" t="s">
        <v>457</v>
      </c>
      <c r="B695" t="s">
        <v>296</v>
      </c>
      <c r="C695">
        <v>326</v>
      </c>
      <c r="D695">
        <v>-0.107</v>
      </c>
      <c r="E695">
        <v>-0.434</v>
      </c>
      <c r="F695">
        <v>-280</v>
      </c>
      <c r="G695">
        <v>46</v>
      </c>
      <c r="H695">
        <v>-29</v>
      </c>
      <c r="I695">
        <v>18</v>
      </c>
      <c r="J695">
        <v>-0.38300000000000001</v>
      </c>
      <c r="K695">
        <v>-0.77700000000000002</v>
      </c>
      <c r="L695">
        <v>-5</v>
      </c>
      <c r="M695">
        <v>284</v>
      </c>
      <c r="N695">
        <v>234</v>
      </c>
      <c r="O695">
        <v>228</v>
      </c>
      <c r="P695">
        <v>-0.22700000000000001</v>
      </c>
      <c r="Q695">
        <v>-0.45900000000000002</v>
      </c>
      <c r="W695" t="s">
        <v>830</v>
      </c>
    </row>
    <row r="696" spans="1:23" hidden="1" x14ac:dyDescent="0.25">
      <c r="A696" t="s">
        <v>458</v>
      </c>
      <c r="B696" t="s">
        <v>296</v>
      </c>
      <c r="C696">
        <v>577</v>
      </c>
      <c r="D696">
        <v>-0.13</v>
      </c>
      <c r="E696">
        <v>0.10299999999999999</v>
      </c>
      <c r="F696">
        <v>-433</v>
      </c>
      <c r="G696">
        <v>143</v>
      </c>
      <c r="H696">
        <v>-64</v>
      </c>
      <c r="I696">
        <v>79</v>
      </c>
      <c r="J696">
        <v>-0.36299999999999999</v>
      </c>
      <c r="K696">
        <v>-0.35</v>
      </c>
      <c r="L696">
        <v>-6</v>
      </c>
      <c r="M696">
        <v>537</v>
      </c>
      <c r="N696">
        <v>434</v>
      </c>
      <c r="O696">
        <v>421</v>
      </c>
      <c r="P696">
        <v>0.77900000000000003</v>
      </c>
      <c r="Q696">
        <v>2.4649999999999999</v>
      </c>
      <c r="W696" t="s">
        <v>940</v>
      </c>
    </row>
    <row r="697" spans="1:23" hidden="1" x14ac:dyDescent="0.25">
      <c r="A697" t="s">
        <v>459</v>
      </c>
      <c r="B697" t="s">
        <v>296</v>
      </c>
      <c r="C697">
        <v>523</v>
      </c>
      <c r="D697">
        <v>2E-3</v>
      </c>
      <c r="E697">
        <v>1.1459999999999999</v>
      </c>
      <c r="F697">
        <v>-362</v>
      </c>
      <c r="G697">
        <v>161</v>
      </c>
      <c r="H697">
        <v>-39</v>
      </c>
      <c r="I697">
        <v>122</v>
      </c>
      <c r="J697">
        <v>-0.27800000000000002</v>
      </c>
      <c r="K697">
        <v>6.673</v>
      </c>
      <c r="L697">
        <v>-3</v>
      </c>
      <c r="M697">
        <v>167</v>
      </c>
      <c r="N697">
        <v>140</v>
      </c>
      <c r="O697">
        <v>122</v>
      </c>
      <c r="P697">
        <v>-0.16200000000000001</v>
      </c>
      <c r="Q697">
        <v>1.363</v>
      </c>
      <c r="W697" t="s">
        <v>915</v>
      </c>
    </row>
    <row r="698" spans="1:23" hidden="1" x14ac:dyDescent="0.25">
      <c r="A698" t="s">
        <v>460</v>
      </c>
      <c r="B698" t="s">
        <v>296</v>
      </c>
      <c r="C698">
        <v>244</v>
      </c>
      <c r="D698">
        <v>-0.49</v>
      </c>
      <c r="E698">
        <v>-0.33400000000000002</v>
      </c>
      <c r="F698">
        <v>-203</v>
      </c>
      <c r="G698">
        <v>40</v>
      </c>
      <c r="H698">
        <v>-25</v>
      </c>
      <c r="I698">
        <v>16</v>
      </c>
      <c r="J698">
        <v>-0.63100000000000001</v>
      </c>
      <c r="K698">
        <v>-0.44600000000000001</v>
      </c>
      <c r="L698">
        <v>-3</v>
      </c>
      <c r="M698">
        <v>66</v>
      </c>
      <c r="N698">
        <v>56</v>
      </c>
      <c r="O698">
        <v>51</v>
      </c>
      <c r="P698">
        <v>-0.32600000000000001</v>
      </c>
      <c r="Q698">
        <v>-0.82599999999999996</v>
      </c>
      <c r="W698" t="s">
        <v>941</v>
      </c>
    </row>
    <row r="699" spans="1:23" hidden="1" x14ac:dyDescent="0.25">
      <c r="A699" t="s">
        <v>461</v>
      </c>
      <c r="B699" t="s">
        <v>296</v>
      </c>
      <c r="C699">
        <v>366</v>
      </c>
      <c r="D699">
        <v>0.30499999999999999</v>
      </c>
      <c r="E699">
        <v>-0.44900000000000001</v>
      </c>
      <c r="F699">
        <v>-308</v>
      </c>
      <c r="G699">
        <v>57</v>
      </c>
      <c r="H699">
        <v>-29</v>
      </c>
      <c r="I699">
        <v>29</v>
      </c>
      <c r="J699">
        <v>-0.21</v>
      </c>
      <c r="K699">
        <v>-0.76900000000000002</v>
      </c>
      <c r="L699">
        <v>-4</v>
      </c>
      <c r="M699">
        <v>362</v>
      </c>
      <c r="N699">
        <v>299</v>
      </c>
      <c r="O699">
        <v>295</v>
      </c>
      <c r="P699">
        <v>2.5230000000000001</v>
      </c>
      <c r="Q699">
        <v>0.246</v>
      </c>
      <c r="W699" t="s">
        <v>942</v>
      </c>
    </row>
    <row r="700" spans="1:23" hidden="1" x14ac:dyDescent="0.25">
      <c r="A700" t="s">
        <v>462</v>
      </c>
      <c r="B700" t="s">
        <v>296</v>
      </c>
      <c r="C700">
        <v>663</v>
      </c>
      <c r="D700">
        <v>-0.112</v>
      </c>
      <c r="E700">
        <v>0.27100000000000002</v>
      </c>
      <c r="F700">
        <v>-479</v>
      </c>
      <c r="G700">
        <v>184</v>
      </c>
      <c r="H700">
        <v>-60</v>
      </c>
      <c r="I700">
        <v>124</v>
      </c>
      <c r="J700">
        <v>-0.113</v>
      </c>
      <c r="K700">
        <v>-0.26300000000000001</v>
      </c>
      <c r="L700">
        <v>-4</v>
      </c>
      <c r="M700">
        <v>262</v>
      </c>
      <c r="N700">
        <v>237</v>
      </c>
      <c r="O700">
        <v>237</v>
      </c>
      <c r="P700">
        <v>-0.376</v>
      </c>
      <c r="Q700">
        <v>0.63300000000000001</v>
      </c>
      <c r="W700" t="s">
        <v>943</v>
      </c>
    </row>
    <row r="701" spans="1:23" hidden="1" x14ac:dyDescent="0.25">
      <c r="A701" t="s">
        <v>463</v>
      </c>
      <c r="B701" t="s">
        <v>296</v>
      </c>
      <c r="C701">
        <v>522</v>
      </c>
      <c r="D701">
        <v>0.33500000000000002</v>
      </c>
      <c r="E701">
        <v>9.1999999999999998E-2</v>
      </c>
      <c r="F701">
        <v>-321</v>
      </c>
      <c r="G701">
        <v>200</v>
      </c>
      <c r="H701">
        <v>-32</v>
      </c>
      <c r="I701">
        <v>168</v>
      </c>
      <c r="J701">
        <v>4.0149999999999997</v>
      </c>
      <c r="K701">
        <v>2.9180000000000001</v>
      </c>
      <c r="L701">
        <v>-4</v>
      </c>
      <c r="M701">
        <v>205</v>
      </c>
      <c r="N701">
        <v>171</v>
      </c>
      <c r="O701">
        <v>145</v>
      </c>
      <c r="P701">
        <v>-0.121</v>
      </c>
      <c r="Q701">
        <v>0.9</v>
      </c>
      <c r="W701" t="s">
        <v>944</v>
      </c>
    </row>
    <row r="702" spans="1:23" hidden="1" x14ac:dyDescent="0.25">
      <c r="A702" t="s">
        <v>454</v>
      </c>
      <c r="B702" t="s">
        <v>299</v>
      </c>
      <c r="C702">
        <v>1111</v>
      </c>
      <c r="D702">
        <v>-2.9000000000000001E-2</v>
      </c>
      <c r="E702">
        <v>1.0999999999999999E-2</v>
      </c>
      <c r="F702">
        <v>-997</v>
      </c>
      <c r="G702">
        <v>114</v>
      </c>
      <c r="H702">
        <v>-72</v>
      </c>
      <c r="I702">
        <v>43</v>
      </c>
      <c r="J702">
        <v>-0.70799999999999996</v>
      </c>
      <c r="K702">
        <v>0.373</v>
      </c>
      <c r="L702">
        <v>-32</v>
      </c>
      <c r="M702">
        <v>4</v>
      </c>
      <c r="N702">
        <v>-1</v>
      </c>
      <c r="O702">
        <v>-1</v>
      </c>
      <c r="W702" t="s">
        <v>721</v>
      </c>
    </row>
    <row r="703" spans="1:23" hidden="1" x14ac:dyDescent="0.25">
      <c r="A703" t="s">
        <v>455</v>
      </c>
      <c r="B703" t="s">
        <v>299</v>
      </c>
      <c r="C703">
        <v>1099</v>
      </c>
      <c r="D703">
        <v>-0.113</v>
      </c>
      <c r="E703">
        <v>2.3E-2</v>
      </c>
      <c r="F703">
        <v>-1014</v>
      </c>
      <c r="G703">
        <v>85</v>
      </c>
      <c r="H703">
        <v>-54</v>
      </c>
      <c r="I703">
        <v>31</v>
      </c>
      <c r="J703">
        <v>-0.81499999999999995</v>
      </c>
      <c r="L703">
        <v>-29</v>
      </c>
      <c r="M703">
        <v>7</v>
      </c>
      <c r="N703">
        <v>1</v>
      </c>
      <c r="O703">
        <v>1</v>
      </c>
      <c r="P703">
        <v>-0.99099999999999999</v>
      </c>
      <c r="W703" t="s">
        <v>945</v>
      </c>
    </row>
    <row r="704" spans="1:23" hidden="1" x14ac:dyDescent="0.25">
      <c r="A704" t="s">
        <v>456</v>
      </c>
      <c r="B704" t="s">
        <v>299</v>
      </c>
      <c r="C704">
        <v>1074</v>
      </c>
      <c r="D704">
        <v>-0.17</v>
      </c>
      <c r="E704">
        <v>-7.0000000000000007E-2</v>
      </c>
      <c r="F704">
        <v>-1026</v>
      </c>
      <c r="G704">
        <v>48</v>
      </c>
      <c r="H704">
        <v>-66</v>
      </c>
      <c r="I704">
        <v>-18</v>
      </c>
      <c r="L704">
        <v>-43</v>
      </c>
      <c r="M704">
        <v>-52</v>
      </c>
      <c r="N704">
        <v>-51</v>
      </c>
      <c r="O704">
        <v>-51</v>
      </c>
      <c r="W704" t="s">
        <v>946</v>
      </c>
    </row>
    <row r="705" spans="1:23" hidden="1" x14ac:dyDescent="0.25">
      <c r="A705" t="s">
        <v>457</v>
      </c>
      <c r="B705" t="s">
        <v>299</v>
      </c>
      <c r="C705">
        <v>1155</v>
      </c>
      <c r="D705">
        <v>-5.1999999999999998E-2</v>
      </c>
      <c r="E705">
        <v>0.01</v>
      </c>
      <c r="F705">
        <v>-952</v>
      </c>
      <c r="G705">
        <v>203</v>
      </c>
      <c r="H705">
        <v>-73</v>
      </c>
      <c r="I705">
        <v>130</v>
      </c>
      <c r="J705">
        <v>-0.47499999999999998</v>
      </c>
      <c r="K705">
        <v>-0.112</v>
      </c>
      <c r="L705">
        <v>-33</v>
      </c>
      <c r="M705">
        <v>108</v>
      </c>
      <c r="N705">
        <v>92</v>
      </c>
      <c r="O705">
        <v>92</v>
      </c>
      <c r="P705">
        <v>-0.55300000000000005</v>
      </c>
      <c r="Q705">
        <v>-0.13300000000000001</v>
      </c>
      <c r="W705" t="s">
        <v>828</v>
      </c>
    </row>
    <row r="706" spans="1:23" hidden="1" x14ac:dyDescent="0.25">
      <c r="A706" t="s">
        <v>458</v>
      </c>
      <c r="B706" t="s">
        <v>299</v>
      </c>
      <c r="C706">
        <v>1144</v>
      </c>
      <c r="D706">
        <v>8.2000000000000003E-2</v>
      </c>
      <c r="E706">
        <v>-7.5999999999999998E-2</v>
      </c>
      <c r="F706">
        <v>-909</v>
      </c>
      <c r="G706">
        <v>235</v>
      </c>
      <c r="H706">
        <v>-89</v>
      </c>
      <c r="I706">
        <v>147</v>
      </c>
      <c r="J706">
        <v>0.57299999999999995</v>
      </c>
      <c r="K706">
        <v>-0.129</v>
      </c>
      <c r="L706">
        <v>-33</v>
      </c>
      <c r="M706">
        <v>126</v>
      </c>
      <c r="N706">
        <v>107</v>
      </c>
      <c r="O706">
        <v>107</v>
      </c>
      <c r="P706">
        <v>0.99099999999999999</v>
      </c>
      <c r="Q706">
        <v>-0.112</v>
      </c>
      <c r="W706" t="s">
        <v>947</v>
      </c>
    </row>
    <row r="707" spans="1:23" hidden="1" x14ac:dyDescent="0.25">
      <c r="A707" t="s">
        <v>459</v>
      </c>
      <c r="B707" t="s">
        <v>299</v>
      </c>
      <c r="C707">
        <v>1239</v>
      </c>
      <c r="D707">
        <v>0.88900000000000001</v>
      </c>
      <c r="E707">
        <v>-4.2999999999999997E-2</v>
      </c>
      <c r="F707">
        <v>-952</v>
      </c>
      <c r="G707">
        <v>287</v>
      </c>
      <c r="H707">
        <v>-118</v>
      </c>
      <c r="I707">
        <v>168</v>
      </c>
      <c r="K707">
        <v>-0.439</v>
      </c>
      <c r="L707">
        <v>-26</v>
      </c>
      <c r="M707">
        <v>138</v>
      </c>
      <c r="N707">
        <v>120</v>
      </c>
      <c r="O707">
        <v>120</v>
      </c>
      <c r="Q707">
        <v>-0.502</v>
      </c>
      <c r="W707" t="s">
        <v>948</v>
      </c>
    </row>
    <row r="708" spans="1:23" hidden="1" x14ac:dyDescent="0.25">
      <c r="A708" t="s">
        <v>460</v>
      </c>
      <c r="B708" t="s">
        <v>299</v>
      </c>
      <c r="C708">
        <v>1295</v>
      </c>
      <c r="D708">
        <v>0.20499999999999999</v>
      </c>
      <c r="E708">
        <v>6.2E-2</v>
      </c>
      <c r="F708">
        <v>-840</v>
      </c>
      <c r="G708">
        <v>455</v>
      </c>
      <c r="H708">
        <v>-155</v>
      </c>
      <c r="I708">
        <v>300</v>
      </c>
      <c r="J708">
        <v>5.6280000000000001</v>
      </c>
      <c r="K708">
        <v>0.21</v>
      </c>
      <c r="L708">
        <v>-24</v>
      </c>
      <c r="M708">
        <v>272</v>
      </c>
      <c r="N708">
        <v>241</v>
      </c>
      <c r="O708">
        <v>241</v>
      </c>
      <c r="P708">
        <v>9.1379999999999999</v>
      </c>
      <c r="Q708">
        <v>0.16500000000000001</v>
      </c>
      <c r="W708" t="s">
        <v>949</v>
      </c>
    </row>
    <row r="709" spans="1:23" hidden="1" x14ac:dyDescent="0.25">
      <c r="A709" t="s">
        <v>461</v>
      </c>
      <c r="B709" t="s">
        <v>299</v>
      </c>
      <c r="C709">
        <v>1219</v>
      </c>
      <c r="D709">
        <v>0.72699999999999998</v>
      </c>
      <c r="E709">
        <v>0.152</v>
      </c>
      <c r="F709">
        <v>-860</v>
      </c>
      <c r="G709">
        <v>359</v>
      </c>
      <c r="H709">
        <v>-111</v>
      </c>
      <c r="I709">
        <v>248</v>
      </c>
      <c r="J709">
        <v>1.821</v>
      </c>
      <c r="K709">
        <v>1.661</v>
      </c>
      <c r="L709">
        <v>-22</v>
      </c>
      <c r="M709">
        <v>238</v>
      </c>
      <c r="N709">
        <v>207</v>
      </c>
      <c r="O709">
        <v>207</v>
      </c>
      <c r="P709">
        <v>2.2389999999999999</v>
      </c>
      <c r="Q709">
        <v>2.8620000000000001</v>
      </c>
      <c r="W709" t="s">
        <v>720</v>
      </c>
    </row>
    <row r="710" spans="1:23" hidden="1" x14ac:dyDescent="0.25">
      <c r="A710" t="s">
        <v>462</v>
      </c>
      <c r="B710" t="s">
        <v>299</v>
      </c>
      <c r="C710">
        <v>1058</v>
      </c>
      <c r="D710">
        <v>0.13</v>
      </c>
      <c r="E710">
        <v>0.61299999999999999</v>
      </c>
      <c r="F710">
        <v>-854</v>
      </c>
      <c r="G710">
        <v>204</v>
      </c>
      <c r="H710">
        <v>-111</v>
      </c>
      <c r="I710">
        <v>93</v>
      </c>
      <c r="J710">
        <v>1.2E-2</v>
      </c>
      <c r="L710">
        <v>-35</v>
      </c>
      <c r="M710">
        <v>71</v>
      </c>
      <c r="N710">
        <v>54</v>
      </c>
      <c r="O710">
        <v>54</v>
      </c>
      <c r="P710">
        <v>-0.38100000000000001</v>
      </c>
      <c r="W710" t="s">
        <v>950</v>
      </c>
    </row>
    <row r="711" spans="1:23" hidden="1" x14ac:dyDescent="0.25">
      <c r="A711" t="s">
        <v>463</v>
      </c>
      <c r="B711" t="s">
        <v>299</v>
      </c>
      <c r="C711">
        <v>656</v>
      </c>
      <c r="D711">
        <v>-0.189</v>
      </c>
      <c r="E711">
        <v>-0.39</v>
      </c>
      <c r="F711">
        <v>-587</v>
      </c>
      <c r="G711">
        <v>69</v>
      </c>
      <c r="H711">
        <v>-80</v>
      </c>
      <c r="I711">
        <v>-11</v>
      </c>
      <c r="L711">
        <v>-18</v>
      </c>
      <c r="M711">
        <v>-19</v>
      </c>
      <c r="N711">
        <v>-13</v>
      </c>
      <c r="O711">
        <v>-13</v>
      </c>
      <c r="W711" t="s">
        <v>715</v>
      </c>
    </row>
    <row r="712" spans="1:23" hidden="1" x14ac:dyDescent="0.25">
      <c r="A712" t="s">
        <v>454</v>
      </c>
      <c r="B712" t="s">
        <v>303</v>
      </c>
      <c r="C712">
        <v>2789</v>
      </c>
      <c r="D712">
        <v>-0.124</v>
      </c>
      <c r="E712">
        <v>-0.03</v>
      </c>
      <c r="F712">
        <v>-2515</v>
      </c>
      <c r="G712">
        <v>274</v>
      </c>
      <c r="H712">
        <v>-134</v>
      </c>
      <c r="I712">
        <v>140</v>
      </c>
      <c r="J712">
        <v>-0.26700000000000002</v>
      </c>
      <c r="K712">
        <v>-0.28799999999999998</v>
      </c>
      <c r="L712">
        <v>-176</v>
      </c>
      <c r="M712">
        <v>29</v>
      </c>
      <c r="N712">
        <v>16</v>
      </c>
      <c r="O712">
        <v>16</v>
      </c>
      <c r="P712">
        <v>-0.64300000000000002</v>
      </c>
      <c r="Q712">
        <v>-0.65600000000000003</v>
      </c>
      <c r="W712" t="s">
        <v>690</v>
      </c>
    </row>
    <row r="713" spans="1:23" hidden="1" x14ac:dyDescent="0.25">
      <c r="A713" t="s">
        <v>455</v>
      </c>
      <c r="B713" t="s">
        <v>303</v>
      </c>
      <c r="C713">
        <v>2875</v>
      </c>
      <c r="D713">
        <v>-0.14000000000000001</v>
      </c>
      <c r="E713">
        <v>-0.11700000000000001</v>
      </c>
      <c r="F713">
        <v>-2570</v>
      </c>
      <c r="G713">
        <v>305</v>
      </c>
      <c r="H713">
        <v>-108</v>
      </c>
      <c r="I713">
        <v>196</v>
      </c>
      <c r="J713">
        <v>-0.377</v>
      </c>
      <c r="K713">
        <v>-0.30299999999999999</v>
      </c>
      <c r="L713">
        <v>-162</v>
      </c>
      <c r="M713">
        <v>76</v>
      </c>
      <c r="N713">
        <v>66</v>
      </c>
      <c r="O713">
        <v>45</v>
      </c>
      <c r="P713">
        <v>-0.70299999999999996</v>
      </c>
      <c r="Q713">
        <v>-0.435</v>
      </c>
      <c r="W713" t="s">
        <v>951</v>
      </c>
    </row>
    <row r="714" spans="1:23" hidden="1" x14ac:dyDescent="0.25">
      <c r="A714" t="s">
        <v>456</v>
      </c>
      <c r="B714" t="s">
        <v>303</v>
      </c>
      <c r="C714">
        <v>3255</v>
      </c>
      <c r="D714">
        <v>-0.189</v>
      </c>
      <c r="E714">
        <v>6.7000000000000004E-2</v>
      </c>
      <c r="F714">
        <v>-2867</v>
      </c>
      <c r="G714">
        <v>387</v>
      </c>
      <c r="H714">
        <v>-105</v>
      </c>
      <c r="I714">
        <v>282</v>
      </c>
      <c r="J714">
        <v>-0.36199999999999999</v>
      </c>
      <c r="K714">
        <v>7.0999999999999994E-2</v>
      </c>
      <c r="L714">
        <v>-212</v>
      </c>
      <c r="M714">
        <v>119</v>
      </c>
      <c r="N714">
        <v>105</v>
      </c>
      <c r="O714">
        <v>80</v>
      </c>
      <c r="P714">
        <v>-0.64500000000000002</v>
      </c>
      <c r="Q714">
        <v>0.158</v>
      </c>
      <c r="W714" t="s">
        <v>710</v>
      </c>
    </row>
    <row r="715" spans="1:23" hidden="1" x14ac:dyDescent="0.25">
      <c r="A715" t="s">
        <v>457</v>
      </c>
      <c r="B715" t="s">
        <v>303</v>
      </c>
      <c r="C715">
        <v>3050</v>
      </c>
      <c r="D715">
        <v>-0.05</v>
      </c>
      <c r="E715">
        <v>-4.2000000000000003E-2</v>
      </c>
      <c r="F715">
        <v>-2671</v>
      </c>
      <c r="G715">
        <v>380</v>
      </c>
      <c r="H715">
        <v>-117</v>
      </c>
      <c r="I715">
        <v>263</v>
      </c>
      <c r="J715">
        <v>-0.27900000000000003</v>
      </c>
      <c r="K715">
        <v>0.38</v>
      </c>
      <c r="L715">
        <v>-192</v>
      </c>
      <c r="M715">
        <v>95</v>
      </c>
      <c r="N715">
        <v>86</v>
      </c>
      <c r="O715">
        <v>69</v>
      </c>
      <c r="P715">
        <v>-0.66800000000000004</v>
      </c>
      <c r="Q715">
        <v>0.58299999999999996</v>
      </c>
      <c r="W715" t="s">
        <v>952</v>
      </c>
    </row>
    <row r="716" spans="1:23" hidden="1" x14ac:dyDescent="0.25">
      <c r="A716" t="s">
        <v>458</v>
      </c>
      <c r="B716" t="s">
        <v>303</v>
      </c>
      <c r="C716">
        <v>3184</v>
      </c>
      <c r="D716">
        <v>0.16800000000000001</v>
      </c>
      <c r="E716">
        <v>-4.8000000000000001E-2</v>
      </c>
      <c r="F716">
        <v>-2851</v>
      </c>
      <c r="G716">
        <v>333</v>
      </c>
      <c r="H716">
        <v>-142</v>
      </c>
      <c r="I716">
        <v>191</v>
      </c>
      <c r="J716">
        <v>-0.19400000000000001</v>
      </c>
      <c r="K716">
        <v>-0.39500000000000002</v>
      </c>
      <c r="L716">
        <v>-146</v>
      </c>
      <c r="M716">
        <v>74</v>
      </c>
      <c r="N716">
        <v>66</v>
      </c>
      <c r="O716">
        <v>44</v>
      </c>
      <c r="P716">
        <v>-0.67700000000000005</v>
      </c>
      <c r="Q716">
        <v>-0.71299999999999997</v>
      </c>
      <c r="W716" t="s">
        <v>953</v>
      </c>
    </row>
    <row r="717" spans="1:23" hidden="1" x14ac:dyDescent="0.25">
      <c r="A717" t="s">
        <v>459</v>
      </c>
      <c r="B717" t="s">
        <v>303</v>
      </c>
      <c r="C717">
        <v>3344</v>
      </c>
      <c r="D717">
        <v>0.38400000000000001</v>
      </c>
      <c r="E717">
        <v>-0.16600000000000001</v>
      </c>
      <c r="F717">
        <v>-2901</v>
      </c>
      <c r="G717">
        <v>443</v>
      </c>
      <c r="H717">
        <v>-128</v>
      </c>
      <c r="I717">
        <v>315</v>
      </c>
      <c r="J717">
        <v>0.71899999999999997</v>
      </c>
      <c r="K717">
        <v>-0.28599999999999998</v>
      </c>
      <c r="L717">
        <v>-122</v>
      </c>
      <c r="M717">
        <v>253</v>
      </c>
      <c r="N717">
        <v>225</v>
      </c>
      <c r="O717">
        <v>153</v>
      </c>
      <c r="P717">
        <v>-0.41499999999999998</v>
      </c>
      <c r="Q717">
        <v>-0.32500000000000001</v>
      </c>
      <c r="W717" t="s">
        <v>954</v>
      </c>
    </row>
    <row r="718" spans="1:23" hidden="1" x14ac:dyDescent="0.25">
      <c r="A718" t="s">
        <v>460</v>
      </c>
      <c r="B718" t="s">
        <v>303</v>
      </c>
      <c r="C718">
        <v>4011</v>
      </c>
      <c r="D718">
        <v>0.154</v>
      </c>
      <c r="E718">
        <v>0.25</v>
      </c>
      <c r="F718">
        <v>-3376</v>
      </c>
      <c r="G718">
        <v>636</v>
      </c>
      <c r="H718">
        <v>-194</v>
      </c>
      <c r="I718">
        <v>441</v>
      </c>
      <c r="J718">
        <v>0.98</v>
      </c>
      <c r="K718">
        <v>0.20899999999999999</v>
      </c>
      <c r="L718">
        <v>-98</v>
      </c>
      <c r="M718">
        <v>382</v>
      </c>
      <c r="N718">
        <v>349</v>
      </c>
      <c r="O718">
        <v>226</v>
      </c>
      <c r="P718">
        <v>1.4670000000000001</v>
      </c>
      <c r="Q718">
        <v>8.2000000000000003E-2</v>
      </c>
      <c r="W718" t="s">
        <v>775</v>
      </c>
    </row>
    <row r="719" spans="1:23" hidden="1" x14ac:dyDescent="0.25">
      <c r="A719" t="s">
        <v>461</v>
      </c>
      <c r="B719" t="s">
        <v>303</v>
      </c>
      <c r="C719">
        <v>3210</v>
      </c>
      <c r="D719">
        <v>0.154</v>
      </c>
      <c r="E719">
        <v>0.17799999999999999</v>
      </c>
      <c r="F719">
        <v>-2691</v>
      </c>
      <c r="G719">
        <v>518</v>
      </c>
      <c r="H719">
        <v>-153</v>
      </c>
      <c r="I719">
        <v>365</v>
      </c>
      <c r="J719">
        <v>0.63200000000000001</v>
      </c>
      <c r="K719">
        <v>0.54400000000000004</v>
      </c>
      <c r="L719">
        <v>-105</v>
      </c>
      <c r="M719">
        <v>362</v>
      </c>
      <c r="N719">
        <v>324</v>
      </c>
      <c r="O719">
        <v>209</v>
      </c>
      <c r="P719">
        <v>0.83399999999999996</v>
      </c>
      <c r="Q719">
        <v>0.54200000000000004</v>
      </c>
      <c r="W719" t="s">
        <v>955</v>
      </c>
    </row>
    <row r="720" spans="1:23" hidden="1" x14ac:dyDescent="0.25">
      <c r="A720" t="s">
        <v>462</v>
      </c>
      <c r="B720" t="s">
        <v>303</v>
      </c>
      <c r="C720">
        <v>2725</v>
      </c>
      <c r="D720">
        <v>-0.255</v>
      </c>
      <c r="E720">
        <v>0.128</v>
      </c>
      <c r="F720">
        <v>-2386</v>
      </c>
      <c r="G720">
        <v>340</v>
      </c>
      <c r="H720">
        <v>-103</v>
      </c>
      <c r="I720">
        <v>236</v>
      </c>
      <c r="J720">
        <v>0.01</v>
      </c>
      <c r="K720">
        <v>0.28899999999999998</v>
      </c>
      <c r="L720">
        <v>-86</v>
      </c>
      <c r="M720">
        <v>207</v>
      </c>
      <c r="N720">
        <v>180</v>
      </c>
      <c r="O720">
        <v>135</v>
      </c>
      <c r="P720">
        <v>0.13400000000000001</v>
      </c>
      <c r="Q720">
        <v>-0.48099999999999998</v>
      </c>
      <c r="W720" t="s">
        <v>689</v>
      </c>
    </row>
    <row r="721" spans="1:23" hidden="1" x14ac:dyDescent="0.25">
      <c r="A721" t="s">
        <v>463</v>
      </c>
      <c r="B721" t="s">
        <v>303</v>
      </c>
      <c r="C721">
        <v>2415</v>
      </c>
      <c r="D721">
        <v>-0.14499999999999999</v>
      </c>
      <c r="E721">
        <v>-0.30499999999999999</v>
      </c>
      <c r="F721">
        <v>-2129</v>
      </c>
      <c r="G721">
        <v>287</v>
      </c>
      <c r="H721">
        <v>-103</v>
      </c>
      <c r="I721">
        <v>183</v>
      </c>
      <c r="J721">
        <v>-8.5000000000000006E-2</v>
      </c>
      <c r="K721">
        <v>-0.17699999999999999</v>
      </c>
      <c r="L721">
        <v>-116</v>
      </c>
      <c r="M721">
        <v>281</v>
      </c>
      <c r="N721">
        <v>267</v>
      </c>
      <c r="O721">
        <v>261</v>
      </c>
      <c r="P721">
        <v>1.65</v>
      </c>
      <c r="Q721">
        <v>1.847</v>
      </c>
      <c r="W721" t="s">
        <v>956</v>
      </c>
    </row>
    <row r="722" spans="1:23" hidden="1" x14ac:dyDescent="0.25">
      <c r="A722" t="s">
        <v>454</v>
      </c>
      <c r="B722" t="s">
        <v>307</v>
      </c>
      <c r="C722">
        <v>2614</v>
      </c>
      <c r="D722">
        <v>-0.108</v>
      </c>
      <c r="E722">
        <v>-3.5000000000000003E-2</v>
      </c>
      <c r="F722">
        <v>-2372</v>
      </c>
      <c r="G722">
        <v>242</v>
      </c>
      <c r="H722">
        <v>-182</v>
      </c>
      <c r="I722">
        <v>59</v>
      </c>
      <c r="K722">
        <v>-0.29799999999999999</v>
      </c>
      <c r="L722">
        <v>-63</v>
      </c>
      <c r="M722">
        <v>15</v>
      </c>
      <c r="N722">
        <v>6</v>
      </c>
      <c r="O722">
        <v>6</v>
      </c>
      <c r="Q722">
        <v>-0.48199999999999998</v>
      </c>
      <c r="W722" t="s">
        <v>957</v>
      </c>
    </row>
    <row r="723" spans="1:23" hidden="1" x14ac:dyDescent="0.25">
      <c r="A723" t="s">
        <v>455</v>
      </c>
      <c r="B723" t="s">
        <v>307</v>
      </c>
      <c r="C723">
        <v>2709</v>
      </c>
      <c r="D723">
        <v>-0.24</v>
      </c>
      <c r="E723">
        <v>-0.22</v>
      </c>
      <c r="F723">
        <v>-2428</v>
      </c>
      <c r="G723">
        <v>281</v>
      </c>
      <c r="H723">
        <v>-196</v>
      </c>
      <c r="I723">
        <v>85</v>
      </c>
      <c r="J723">
        <v>-0.70499999999999996</v>
      </c>
      <c r="K723">
        <v>-0.80400000000000005</v>
      </c>
      <c r="L723">
        <v>-61</v>
      </c>
      <c r="M723">
        <v>23</v>
      </c>
      <c r="N723">
        <v>12</v>
      </c>
      <c r="O723">
        <v>12</v>
      </c>
      <c r="P723">
        <v>-0.94</v>
      </c>
      <c r="Q723">
        <v>-0.96199999999999997</v>
      </c>
      <c r="W723" t="s">
        <v>958</v>
      </c>
    </row>
    <row r="724" spans="1:23" hidden="1" x14ac:dyDescent="0.25">
      <c r="A724" t="s">
        <v>456</v>
      </c>
      <c r="B724" t="s">
        <v>307</v>
      </c>
      <c r="C724">
        <v>3473</v>
      </c>
      <c r="D724">
        <v>0.17100000000000001</v>
      </c>
      <c r="E724">
        <v>0.501</v>
      </c>
      <c r="F724">
        <v>-2811</v>
      </c>
      <c r="G724">
        <v>662</v>
      </c>
      <c r="H724">
        <v>-230</v>
      </c>
      <c r="I724">
        <v>432</v>
      </c>
      <c r="J724">
        <v>4.2210000000000001</v>
      </c>
      <c r="L724">
        <v>-48</v>
      </c>
      <c r="M724">
        <v>370</v>
      </c>
      <c r="N724">
        <v>327</v>
      </c>
      <c r="O724">
        <v>327</v>
      </c>
      <c r="P724">
        <v>21.908000000000001</v>
      </c>
      <c r="W724" t="s">
        <v>931</v>
      </c>
    </row>
    <row r="725" spans="1:23" hidden="1" x14ac:dyDescent="0.25">
      <c r="A725" t="s">
        <v>457</v>
      </c>
      <c r="B725" t="s">
        <v>307</v>
      </c>
      <c r="C725">
        <v>2314</v>
      </c>
      <c r="D725">
        <v>-0.17499999999999999</v>
      </c>
      <c r="E725">
        <v>-0.21</v>
      </c>
      <c r="F725">
        <v>-2384</v>
      </c>
      <c r="G725">
        <v>-70</v>
      </c>
      <c r="H725">
        <v>-180</v>
      </c>
      <c r="I725">
        <v>-251</v>
      </c>
      <c r="L725">
        <v>-69</v>
      </c>
      <c r="M725">
        <v>-311</v>
      </c>
      <c r="N725">
        <v>-321</v>
      </c>
      <c r="O725">
        <v>-321</v>
      </c>
      <c r="W725" t="s">
        <v>959</v>
      </c>
    </row>
    <row r="726" spans="1:23" hidden="1" x14ac:dyDescent="0.25">
      <c r="A726" t="s">
        <v>458</v>
      </c>
      <c r="B726" t="s">
        <v>307</v>
      </c>
      <c r="C726">
        <v>2930</v>
      </c>
      <c r="D726">
        <v>-4.2999999999999997E-2</v>
      </c>
      <c r="E726">
        <v>-0.17899999999999999</v>
      </c>
      <c r="F726">
        <v>-2780</v>
      </c>
      <c r="G726">
        <v>150</v>
      </c>
      <c r="H726">
        <v>-161</v>
      </c>
      <c r="I726">
        <v>-11</v>
      </c>
      <c r="L726">
        <v>-48</v>
      </c>
      <c r="M726">
        <v>-49</v>
      </c>
      <c r="N726">
        <v>-79</v>
      </c>
      <c r="O726">
        <v>-79</v>
      </c>
      <c r="W726" t="s">
        <v>960</v>
      </c>
    </row>
    <row r="727" spans="1:23" hidden="1" x14ac:dyDescent="0.25">
      <c r="A727" t="s">
        <v>459</v>
      </c>
      <c r="B727" t="s">
        <v>307</v>
      </c>
      <c r="C727">
        <v>3567</v>
      </c>
      <c r="D727">
        <v>0.33</v>
      </c>
      <c r="E727">
        <v>0.20200000000000001</v>
      </c>
      <c r="F727">
        <v>-3081</v>
      </c>
      <c r="G727">
        <v>486</v>
      </c>
      <c r="H727">
        <v>-198</v>
      </c>
      <c r="I727">
        <v>288</v>
      </c>
      <c r="J727">
        <v>0.437</v>
      </c>
      <c r="K727">
        <v>2.4769999999999999</v>
      </c>
      <c r="L727">
        <v>-40</v>
      </c>
      <c r="M727">
        <v>250</v>
      </c>
      <c r="N727">
        <v>206</v>
      </c>
      <c r="O727">
        <v>206</v>
      </c>
      <c r="P727">
        <v>0.495</v>
      </c>
      <c r="Q727">
        <v>13.464</v>
      </c>
      <c r="W727" t="s">
        <v>961</v>
      </c>
    </row>
    <row r="728" spans="1:23" hidden="1" x14ac:dyDescent="0.25">
      <c r="A728" t="s">
        <v>460</v>
      </c>
      <c r="B728" t="s">
        <v>307</v>
      </c>
      <c r="C728">
        <v>2966</v>
      </c>
      <c r="D728">
        <v>0.14199999999999999</v>
      </c>
      <c r="E728">
        <v>5.7000000000000002E-2</v>
      </c>
      <c r="F728">
        <v>-2682</v>
      </c>
      <c r="G728">
        <v>285</v>
      </c>
      <c r="H728">
        <v>-202</v>
      </c>
      <c r="I728">
        <v>83</v>
      </c>
      <c r="J728">
        <v>-0.70299999999999996</v>
      </c>
      <c r="K728">
        <v>0.20699999999999999</v>
      </c>
      <c r="L728">
        <v>-48</v>
      </c>
      <c r="M728">
        <v>30</v>
      </c>
      <c r="N728">
        <v>14</v>
      </c>
      <c r="O728">
        <v>14</v>
      </c>
      <c r="P728">
        <v>-0.93400000000000005</v>
      </c>
      <c r="Q728">
        <v>0.65700000000000003</v>
      </c>
      <c r="W728" t="s">
        <v>962</v>
      </c>
    </row>
    <row r="729" spans="1:23" hidden="1" x14ac:dyDescent="0.25">
      <c r="A729" t="s">
        <v>461</v>
      </c>
      <c r="B729" t="s">
        <v>307</v>
      </c>
      <c r="C729">
        <v>2806</v>
      </c>
      <c r="D729">
        <v>0.13400000000000001</v>
      </c>
      <c r="E729">
        <v>-8.3000000000000004E-2</v>
      </c>
      <c r="F729">
        <v>-2552</v>
      </c>
      <c r="G729">
        <v>254</v>
      </c>
      <c r="H729">
        <v>-186</v>
      </c>
      <c r="I729">
        <v>68</v>
      </c>
      <c r="J729">
        <v>-0.84699999999999998</v>
      </c>
      <c r="K729">
        <v>-0.61199999999999999</v>
      </c>
      <c r="L729">
        <v>-46</v>
      </c>
      <c r="M729">
        <v>25</v>
      </c>
      <c r="N729">
        <v>9</v>
      </c>
      <c r="O729">
        <v>9</v>
      </c>
      <c r="P729">
        <v>-0.97599999999999998</v>
      </c>
      <c r="Q729">
        <v>-0.92300000000000004</v>
      </c>
      <c r="W729" t="s">
        <v>944</v>
      </c>
    </row>
    <row r="730" spans="1:23" hidden="1" x14ac:dyDescent="0.25">
      <c r="A730" t="s">
        <v>462</v>
      </c>
      <c r="B730" t="s">
        <v>307</v>
      </c>
      <c r="C730">
        <v>3061</v>
      </c>
      <c r="D730">
        <v>6.8000000000000005E-2</v>
      </c>
      <c r="E730">
        <v>0.14099999999999999</v>
      </c>
      <c r="F730">
        <v>-2691</v>
      </c>
      <c r="G730">
        <v>370</v>
      </c>
      <c r="H730">
        <v>-193</v>
      </c>
      <c r="I730">
        <v>177</v>
      </c>
      <c r="J730">
        <v>-0.52900000000000003</v>
      </c>
      <c r="K730">
        <v>-0.11700000000000001</v>
      </c>
      <c r="L730">
        <v>-46</v>
      </c>
      <c r="M730">
        <v>164</v>
      </c>
      <c r="N730">
        <v>112</v>
      </c>
      <c r="O730">
        <v>112</v>
      </c>
      <c r="P730">
        <v>-0.57599999999999996</v>
      </c>
      <c r="Q730">
        <v>-0.191</v>
      </c>
      <c r="W730" t="s">
        <v>963</v>
      </c>
    </row>
    <row r="731" spans="1:23" hidden="1" x14ac:dyDescent="0.25">
      <c r="A731" t="s">
        <v>463</v>
      </c>
      <c r="B731" t="s">
        <v>307</v>
      </c>
      <c r="C731">
        <v>2682</v>
      </c>
      <c r="D731">
        <v>5.1999999999999998E-2</v>
      </c>
      <c r="E731">
        <v>3.3000000000000002E-2</v>
      </c>
      <c r="F731">
        <v>-2298</v>
      </c>
      <c r="G731">
        <v>384</v>
      </c>
      <c r="H731">
        <v>-184</v>
      </c>
      <c r="I731">
        <v>200</v>
      </c>
      <c r="J731">
        <v>-0.60199999999999998</v>
      </c>
      <c r="K731">
        <v>-0.28100000000000003</v>
      </c>
      <c r="L731">
        <v>-40</v>
      </c>
      <c r="M731">
        <v>169</v>
      </c>
      <c r="N731">
        <v>138</v>
      </c>
      <c r="O731">
        <v>138</v>
      </c>
      <c r="P731">
        <v>-0.64300000000000002</v>
      </c>
      <c r="Q731">
        <v>-0.35799999999999998</v>
      </c>
      <c r="W731" t="s">
        <v>964</v>
      </c>
    </row>
    <row r="732" spans="1:23" hidden="1" x14ac:dyDescent="0.25">
      <c r="A732" t="s">
        <v>454</v>
      </c>
      <c r="B732" t="s">
        <v>310</v>
      </c>
      <c r="C732">
        <v>1898</v>
      </c>
      <c r="D732">
        <v>0.17899999999999999</v>
      </c>
      <c r="E732">
        <v>5.0000000000000001E-3</v>
      </c>
      <c r="F732">
        <v>-1681</v>
      </c>
      <c r="G732">
        <v>217</v>
      </c>
      <c r="H732">
        <v>-161</v>
      </c>
      <c r="I732">
        <v>56</v>
      </c>
      <c r="J732">
        <v>-0.91200000000000003</v>
      </c>
      <c r="K732">
        <v>-0.86399999999999999</v>
      </c>
      <c r="L732">
        <v>952</v>
      </c>
      <c r="M732">
        <v>1092</v>
      </c>
      <c r="N732">
        <v>1108</v>
      </c>
      <c r="O732">
        <v>1007</v>
      </c>
      <c r="P732">
        <v>2.4750000000000001</v>
      </c>
      <c r="Q732">
        <v>2.1469999999999998</v>
      </c>
    </row>
    <row r="733" spans="1:23" hidden="1" x14ac:dyDescent="0.25">
      <c r="A733" t="s">
        <v>455</v>
      </c>
      <c r="B733" t="s">
        <v>310</v>
      </c>
      <c r="C733">
        <v>1889</v>
      </c>
      <c r="D733">
        <v>0.311</v>
      </c>
      <c r="E733">
        <v>0.30499999999999999</v>
      </c>
      <c r="F733">
        <v>-1371</v>
      </c>
      <c r="G733">
        <v>519</v>
      </c>
      <c r="H733">
        <v>-106</v>
      </c>
      <c r="I733">
        <v>412</v>
      </c>
      <c r="J733">
        <v>2.1999999999999999E-2</v>
      </c>
      <c r="K733">
        <v>2.323</v>
      </c>
      <c r="L733">
        <v>-196</v>
      </c>
      <c r="M733">
        <v>342</v>
      </c>
      <c r="N733">
        <v>325</v>
      </c>
      <c r="O733">
        <v>320</v>
      </c>
      <c r="P733">
        <v>-0.113</v>
      </c>
      <c r="Q733">
        <v>2.508</v>
      </c>
      <c r="W733" t="s">
        <v>965</v>
      </c>
    </row>
    <row r="734" spans="1:23" hidden="1" x14ac:dyDescent="0.25">
      <c r="A734" t="s">
        <v>456</v>
      </c>
      <c r="B734" t="s">
        <v>310</v>
      </c>
      <c r="C734">
        <v>1448</v>
      </c>
      <c r="D734">
        <v>0.18</v>
      </c>
      <c r="E734">
        <v>-0.14699999999999999</v>
      </c>
      <c r="F734">
        <v>-1232</v>
      </c>
      <c r="G734">
        <v>216</v>
      </c>
      <c r="H734">
        <v>-92</v>
      </c>
      <c r="I734">
        <v>124</v>
      </c>
      <c r="J734">
        <v>-0.88</v>
      </c>
      <c r="K734">
        <v>-0.60799999999999998</v>
      </c>
      <c r="L734">
        <v>-315</v>
      </c>
      <c r="M734">
        <v>68</v>
      </c>
      <c r="N734">
        <v>82</v>
      </c>
      <c r="O734">
        <v>91</v>
      </c>
      <c r="P734">
        <v>-0.67400000000000004</v>
      </c>
      <c r="Q734">
        <v>-0.68700000000000006</v>
      </c>
      <c r="W734" t="s">
        <v>966</v>
      </c>
    </row>
    <row r="735" spans="1:23" hidden="1" x14ac:dyDescent="0.25">
      <c r="A735" t="s">
        <v>457</v>
      </c>
      <c r="B735" t="s">
        <v>310</v>
      </c>
      <c r="C735">
        <v>1697</v>
      </c>
      <c r="D735">
        <v>1.1140000000000001</v>
      </c>
      <c r="E735">
        <v>5.3999999999999999E-2</v>
      </c>
      <c r="F735">
        <v>-1285</v>
      </c>
      <c r="G735">
        <v>412</v>
      </c>
      <c r="H735">
        <v>-96</v>
      </c>
      <c r="I735">
        <v>317</v>
      </c>
      <c r="J735">
        <v>0.30399999999999999</v>
      </c>
      <c r="K735">
        <v>-0.501</v>
      </c>
      <c r="L735">
        <v>-168</v>
      </c>
      <c r="M735">
        <v>304</v>
      </c>
      <c r="N735">
        <v>303</v>
      </c>
      <c r="O735">
        <v>291</v>
      </c>
      <c r="P735">
        <v>0.16400000000000001</v>
      </c>
      <c r="Q735">
        <v>5.0000000000000001E-3</v>
      </c>
      <c r="W735" t="s">
        <v>967</v>
      </c>
    </row>
    <row r="736" spans="1:23" hidden="1" x14ac:dyDescent="0.25">
      <c r="A736" t="s">
        <v>458</v>
      </c>
      <c r="B736" t="s">
        <v>310</v>
      </c>
      <c r="C736">
        <v>1610</v>
      </c>
      <c r="D736">
        <v>1.1639999999999999</v>
      </c>
      <c r="E736">
        <v>0.11700000000000001</v>
      </c>
      <c r="F736">
        <v>-1191</v>
      </c>
      <c r="G736">
        <v>419</v>
      </c>
      <c r="H736">
        <v>215</v>
      </c>
      <c r="I736">
        <v>634</v>
      </c>
      <c r="K736">
        <v>0.57199999999999995</v>
      </c>
      <c r="L736">
        <v>-225</v>
      </c>
      <c r="M736">
        <v>278</v>
      </c>
      <c r="N736">
        <v>288</v>
      </c>
      <c r="O736">
        <v>290</v>
      </c>
      <c r="P736">
        <v>1.0369999999999999</v>
      </c>
      <c r="Q736">
        <v>-0.19700000000000001</v>
      </c>
      <c r="W736" t="s">
        <v>968</v>
      </c>
    </row>
    <row r="737" spans="1:23" hidden="1" x14ac:dyDescent="0.25">
      <c r="A737" t="s">
        <v>459</v>
      </c>
      <c r="B737" t="s">
        <v>310</v>
      </c>
      <c r="C737">
        <v>1441</v>
      </c>
      <c r="D737">
        <v>1.601</v>
      </c>
      <c r="E737">
        <v>0.17399999999999999</v>
      </c>
      <c r="F737">
        <v>-1161</v>
      </c>
      <c r="G737">
        <v>281</v>
      </c>
      <c r="H737">
        <v>122</v>
      </c>
      <c r="I737">
        <v>403</v>
      </c>
      <c r="J737">
        <v>-0.32200000000000001</v>
      </c>
      <c r="K737">
        <v>-0.61099999999999999</v>
      </c>
      <c r="L737">
        <v>-167</v>
      </c>
      <c r="M737">
        <v>350</v>
      </c>
      <c r="N737">
        <v>370</v>
      </c>
      <c r="O737">
        <v>361</v>
      </c>
      <c r="P737">
        <v>14.217000000000001</v>
      </c>
      <c r="Q737">
        <v>0.28999999999999998</v>
      </c>
      <c r="W737" t="s">
        <v>969</v>
      </c>
    </row>
    <row r="738" spans="1:23" hidden="1" x14ac:dyDescent="0.25">
      <c r="A738" t="s">
        <v>460</v>
      </c>
      <c r="B738" t="s">
        <v>310</v>
      </c>
      <c r="C738">
        <v>1227</v>
      </c>
      <c r="D738">
        <v>1.2549999999999999</v>
      </c>
      <c r="E738">
        <v>0.52900000000000003</v>
      </c>
      <c r="F738">
        <v>-1052</v>
      </c>
      <c r="G738">
        <v>176</v>
      </c>
      <c r="H738">
        <v>860</v>
      </c>
      <c r="I738">
        <v>1036</v>
      </c>
      <c r="J738">
        <v>3.149</v>
      </c>
      <c r="K738">
        <v>3.2650000000000001</v>
      </c>
      <c r="L738">
        <v>-224</v>
      </c>
      <c r="M738">
        <v>224</v>
      </c>
      <c r="N738">
        <v>265</v>
      </c>
      <c r="O738">
        <v>280</v>
      </c>
      <c r="P738">
        <v>2.65</v>
      </c>
      <c r="Q738">
        <v>0.11899999999999999</v>
      </c>
      <c r="W738" t="s">
        <v>970</v>
      </c>
    </row>
    <row r="739" spans="1:23" hidden="1" x14ac:dyDescent="0.25">
      <c r="A739" t="s">
        <v>461</v>
      </c>
      <c r="B739" t="s">
        <v>310</v>
      </c>
      <c r="C739">
        <v>803</v>
      </c>
      <c r="D739">
        <v>2.0190000000000001</v>
      </c>
      <c r="E739">
        <v>7.9000000000000001E-2</v>
      </c>
      <c r="F739">
        <v>-513</v>
      </c>
      <c r="G739">
        <v>290</v>
      </c>
      <c r="H739">
        <v>-47</v>
      </c>
      <c r="I739">
        <v>243</v>
      </c>
      <c r="L739">
        <v>-163</v>
      </c>
      <c r="M739">
        <v>240</v>
      </c>
      <c r="N739">
        <v>258</v>
      </c>
      <c r="O739">
        <v>250</v>
      </c>
      <c r="Q739">
        <v>0.75800000000000001</v>
      </c>
      <c r="W739" t="s">
        <v>971</v>
      </c>
    </row>
    <row r="740" spans="1:23" hidden="1" x14ac:dyDescent="0.25">
      <c r="A740" t="s">
        <v>462</v>
      </c>
      <c r="B740" t="s">
        <v>310</v>
      </c>
      <c r="C740">
        <v>744</v>
      </c>
      <c r="D740">
        <v>-0.186</v>
      </c>
      <c r="E740">
        <v>0.34200000000000003</v>
      </c>
      <c r="F740">
        <v>-511</v>
      </c>
      <c r="G740">
        <v>232</v>
      </c>
      <c r="H740">
        <v>-447</v>
      </c>
      <c r="I740">
        <v>-215</v>
      </c>
      <c r="L740">
        <v>-167</v>
      </c>
      <c r="M740">
        <v>68</v>
      </c>
      <c r="N740">
        <v>96</v>
      </c>
      <c r="O740">
        <v>142</v>
      </c>
      <c r="Q740">
        <v>5</v>
      </c>
      <c r="W740" t="s">
        <v>972</v>
      </c>
    </row>
    <row r="741" spans="1:23" hidden="1" x14ac:dyDescent="0.25">
      <c r="A741" t="s">
        <v>463</v>
      </c>
      <c r="B741" t="s">
        <v>310</v>
      </c>
      <c r="C741">
        <v>554</v>
      </c>
      <c r="D741">
        <v>-0.20899999999999999</v>
      </c>
      <c r="E741">
        <v>1.7999999999999999E-2</v>
      </c>
      <c r="F741">
        <v>-378</v>
      </c>
      <c r="G741">
        <v>177</v>
      </c>
      <c r="H741">
        <v>418</v>
      </c>
      <c r="I741">
        <v>595</v>
      </c>
      <c r="K741">
        <v>1.383</v>
      </c>
      <c r="L741">
        <v>-166</v>
      </c>
      <c r="M741">
        <v>20</v>
      </c>
      <c r="N741">
        <v>22</v>
      </c>
      <c r="O741">
        <v>24</v>
      </c>
      <c r="Q741">
        <v>-0.69099999999999995</v>
      </c>
      <c r="W741" t="s">
        <v>973</v>
      </c>
    </row>
    <row r="742" spans="1:23" hidden="1" x14ac:dyDescent="0.25">
      <c r="A742" t="s">
        <v>454</v>
      </c>
      <c r="B742" t="s">
        <v>313</v>
      </c>
      <c r="C742">
        <v>1983</v>
      </c>
      <c r="D742">
        <v>-0.32800000000000001</v>
      </c>
      <c r="E742">
        <v>-0.13900000000000001</v>
      </c>
      <c r="F742">
        <v>-1603</v>
      </c>
      <c r="G742">
        <v>380</v>
      </c>
      <c r="H742">
        <v>-258</v>
      </c>
      <c r="I742">
        <v>122</v>
      </c>
      <c r="K742">
        <v>0.26900000000000002</v>
      </c>
      <c r="L742">
        <v>-39</v>
      </c>
      <c r="M742">
        <v>-578</v>
      </c>
      <c r="N742">
        <v>-544</v>
      </c>
      <c r="O742">
        <v>-565</v>
      </c>
      <c r="W742" t="s">
        <v>974</v>
      </c>
    </row>
    <row r="743" spans="1:23" hidden="1" x14ac:dyDescent="0.25">
      <c r="A743" t="s">
        <v>455</v>
      </c>
      <c r="B743" t="s">
        <v>313</v>
      </c>
      <c r="C743">
        <v>2303</v>
      </c>
      <c r="D743">
        <v>-0.28599999999999998</v>
      </c>
      <c r="E743">
        <v>-2E-3</v>
      </c>
      <c r="F743">
        <v>-1860</v>
      </c>
      <c r="G743">
        <v>443</v>
      </c>
      <c r="H743">
        <v>-347</v>
      </c>
      <c r="I743">
        <v>96</v>
      </c>
      <c r="J743">
        <v>1.2999999999999999E-2</v>
      </c>
      <c r="L743">
        <v>-47</v>
      </c>
      <c r="M743">
        <v>115</v>
      </c>
      <c r="N743">
        <v>82</v>
      </c>
      <c r="O743">
        <v>74</v>
      </c>
      <c r="P743">
        <v>2.0289999999999999</v>
      </c>
      <c r="Q743">
        <v>-0.92</v>
      </c>
      <c r="W743" t="s">
        <v>915</v>
      </c>
    </row>
    <row r="744" spans="1:23" hidden="1" x14ac:dyDescent="0.25">
      <c r="A744" t="s">
        <v>456</v>
      </c>
      <c r="B744" t="s">
        <v>313</v>
      </c>
      <c r="C744">
        <v>2307</v>
      </c>
      <c r="D744">
        <v>-0.33400000000000002</v>
      </c>
      <c r="E744">
        <v>0.12</v>
      </c>
      <c r="F744">
        <v>-1986</v>
      </c>
      <c r="G744">
        <v>321</v>
      </c>
      <c r="H744">
        <v>-616</v>
      </c>
      <c r="I744">
        <v>-295</v>
      </c>
      <c r="L744">
        <v>-69</v>
      </c>
      <c r="M744">
        <v>750</v>
      </c>
      <c r="N744">
        <v>715</v>
      </c>
      <c r="O744">
        <v>918</v>
      </c>
      <c r="P744">
        <v>3.456</v>
      </c>
      <c r="W744" t="s">
        <v>975</v>
      </c>
    </row>
    <row r="745" spans="1:23" hidden="1" x14ac:dyDescent="0.25">
      <c r="A745" t="s">
        <v>457</v>
      </c>
      <c r="B745" t="s">
        <v>313</v>
      </c>
      <c r="C745">
        <v>2060</v>
      </c>
      <c r="D745">
        <v>-0.28499999999999998</v>
      </c>
      <c r="E745">
        <v>-0.30199999999999999</v>
      </c>
      <c r="F745">
        <v>-1672</v>
      </c>
      <c r="G745">
        <v>388</v>
      </c>
      <c r="H745">
        <v>-401</v>
      </c>
      <c r="I745">
        <v>-13</v>
      </c>
      <c r="L745">
        <v>-87</v>
      </c>
      <c r="M745">
        <v>6</v>
      </c>
      <c r="N745">
        <v>-151</v>
      </c>
      <c r="O745">
        <v>-319</v>
      </c>
      <c r="W745" t="s">
        <v>976</v>
      </c>
    </row>
    <row r="746" spans="1:23" hidden="1" x14ac:dyDescent="0.25">
      <c r="A746" t="s">
        <v>458</v>
      </c>
      <c r="B746" t="s">
        <v>313</v>
      </c>
      <c r="C746">
        <v>2951</v>
      </c>
      <c r="D746">
        <v>-3.5000000000000003E-2</v>
      </c>
      <c r="E746">
        <v>-8.5999999999999993E-2</v>
      </c>
      <c r="F746">
        <v>-2664</v>
      </c>
      <c r="G746">
        <v>287</v>
      </c>
      <c r="H746">
        <v>-397</v>
      </c>
      <c r="I746">
        <v>-110</v>
      </c>
      <c r="L746">
        <v>-75</v>
      </c>
      <c r="M746">
        <v>25</v>
      </c>
      <c r="N746">
        <v>5</v>
      </c>
      <c r="O746">
        <v>14</v>
      </c>
      <c r="P746">
        <v>-0.89300000000000002</v>
      </c>
      <c r="Q746">
        <v>-0.42599999999999999</v>
      </c>
      <c r="W746" t="s">
        <v>977</v>
      </c>
    </row>
    <row r="747" spans="1:23" hidden="1" x14ac:dyDescent="0.25">
      <c r="A747" t="s">
        <v>459</v>
      </c>
      <c r="B747" t="s">
        <v>313</v>
      </c>
      <c r="C747">
        <v>3227</v>
      </c>
      <c r="D747">
        <v>0.26200000000000001</v>
      </c>
      <c r="E747">
        <v>-6.8000000000000005E-2</v>
      </c>
      <c r="F747">
        <v>-2671</v>
      </c>
      <c r="G747">
        <v>556</v>
      </c>
      <c r="H747">
        <v>-461</v>
      </c>
      <c r="I747">
        <v>95</v>
      </c>
      <c r="J747">
        <v>0.23799999999999999</v>
      </c>
      <c r="K747">
        <v>-0.66</v>
      </c>
      <c r="L747">
        <v>-57</v>
      </c>
      <c r="M747">
        <v>60</v>
      </c>
      <c r="N747">
        <v>30</v>
      </c>
      <c r="O747">
        <v>24</v>
      </c>
      <c r="P747">
        <v>-0.78700000000000003</v>
      </c>
      <c r="Q747">
        <v>-0.88200000000000001</v>
      </c>
      <c r="W747" t="s">
        <v>978</v>
      </c>
    </row>
    <row r="748" spans="1:23" hidden="1" x14ac:dyDescent="0.25">
      <c r="A748" t="s">
        <v>460</v>
      </c>
      <c r="B748" t="s">
        <v>313</v>
      </c>
      <c r="C748">
        <v>3463</v>
      </c>
      <c r="D748">
        <v>0.35</v>
      </c>
      <c r="E748">
        <v>0.20300000000000001</v>
      </c>
      <c r="F748">
        <v>-2574</v>
      </c>
      <c r="G748">
        <v>889</v>
      </c>
      <c r="H748">
        <v>-610</v>
      </c>
      <c r="I748">
        <v>279</v>
      </c>
      <c r="J748">
        <v>0.26600000000000001</v>
      </c>
      <c r="K748">
        <v>0.84499999999999997</v>
      </c>
      <c r="L748">
        <v>-51</v>
      </c>
      <c r="M748">
        <v>273</v>
      </c>
      <c r="N748">
        <v>218</v>
      </c>
      <c r="O748">
        <v>206</v>
      </c>
      <c r="P748">
        <v>-0.17499999999999999</v>
      </c>
      <c r="Q748">
        <v>0.92900000000000005</v>
      </c>
      <c r="W748" t="s">
        <v>979</v>
      </c>
    </row>
    <row r="749" spans="1:23" hidden="1" x14ac:dyDescent="0.25">
      <c r="A749" t="s">
        <v>461</v>
      </c>
      <c r="B749" t="s">
        <v>313</v>
      </c>
      <c r="C749">
        <v>2879</v>
      </c>
      <c r="D749">
        <v>0.24</v>
      </c>
      <c r="E749">
        <v>-5.8000000000000003E-2</v>
      </c>
      <c r="F749">
        <v>-2331</v>
      </c>
      <c r="G749">
        <v>548</v>
      </c>
      <c r="H749">
        <v>-397</v>
      </c>
      <c r="I749">
        <v>151</v>
      </c>
      <c r="J749">
        <v>0.20300000000000001</v>
      </c>
      <c r="K749">
        <v>-0.182</v>
      </c>
      <c r="L749">
        <v>-51</v>
      </c>
      <c r="M749">
        <v>152</v>
      </c>
      <c r="N749">
        <v>121</v>
      </c>
      <c r="O749">
        <v>107</v>
      </c>
      <c r="P749">
        <v>0.13700000000000001</v>
      </c>
      <c r="Q749">
        <v>-0.183</v>
      </c>
      <c r="W749" t="s">
        <v>980</v>
      </c>
    </row>
    <row r="750" spans="1:23" hidden="1" x14ac:dyDescent="0.25">
      <c r="A750" t="s">
        <v>462</v>
      </c>
      <c r="B750" t="s">
        <v>313</v>
      </c>
      <c r="C750">
        <v>3057</v>
      </c>
      <c r="D750">
        <v>0.30599999999999999</v>
      </c>
      <c r="E750">
        <v>0.19600000000000001</v>
      </c>
      <c r="F750">
        <v>-2436</v>
      </c>
      <c r="G750">
        <v>621</v>
      </c>
      <c r="H750">
        <v>-436</v>
      </c>
      <c r="I750">
        <v>185</v>
      </c>
      <c r="J750">
        <v>2.7879999999999998</v>
      </c>
      <c r="K750">
        <v>1.4119999999999999</v>
      </c>
      <c r="L750">
        <v>-49</v>
      </c>
      <c r="M750">
        <v>200</v>
      </c>
      <c r="N750">
        <v>161</v>
      </c>
      <c r="O750">
        <v>131</v>
      </c>
      <c r="P750">
        <v>1.581</v>
      </c>
      <c r="Q750">
        <v>0.14299999999999999</v>
      </c>
      <c r="W750" t="s">
        <v>981</v>
      </c>
    </row>
    <row r="751" spans="1:23" hidden="1" x14ac:dyDescent="0.25">
      <c r="A751" t="s">
        <v>463</v>
      </c>
      <c r="B751" t="s">
        <v>313</v>
      </c>
      <c r="C751">
        <v>2556</v>
      </c>
      <c r="D751">
        <v>0.104</v>
      </c>
      <c r="E751">
        <v>-3.0000000000000001E-3</v>
      </c>
      <c r="F751">
        <v>-2065</v>
      </c>
      <c r="G751">
        <v>491</v>
      </c>
      <c r="H751">
        <v>-415</v>
      </c>
      <c r="I751">
        <v>77</v>
      </c>
      <c r="J751">
        <v>-0.436</v>
      </c>
      <c r="K751">
        <v>-0.65200000000000002</v>
      </c>
      <c r="L751">
        <v>-43</v>
      </c>
      <c r="M751">
        <v>143</v>
      </c>
      <c r="N751">
        <v>125</v>
      </c>
      <c r="O751">
        <v>114</v>
      </c>
      <c r="P751">
        <v>9.8000000000000004E-2</v>
      </c>
      <c r="Q751">
        <v>-0.54200000000000004</v>
      </c>
      <c r="W751" t="s">
        <v>982</v>
      </c>
    </row>
    <row r="752" spans="1:23" hidden="1" x14ac:dyDescent="0.25">
      <c r="A752" t="s">
        <v>454</v>
      </c>
      <c r="B752" t="s">
        <v>316</v>
      </c>
      <c r="C752">
        <v>4196</v>
      </c>
      <c r="D752">
        <v>7.3999999999999996E-2</v>
      </c>
      <c r="E752">
        <v>0.13300000000000001</v>
      </c>
      <c r="F752">
        <v>-3198</v>
      </c>
      <c r="G752">
        <v>998</v>
      </c>
      <c r="H752">
        <v>-589</v>
      </c>
      <c r="I752">
        <v>409</v>
      </c>
      <c r="J752">
        <v>0.38700000000000001</v>
      </c>
      <c r="K752">
        <v>0.91100000000000003</v>
      </c>
      <c r="L752">
        <v>-117</v>
      </c>
      <c r="M752">
        <v>424</v>
      </c>
      <c r="N752">
        <v>363</v>
      </c>
      <c r="O752">
        <v>207</v>
      </c>
      <c r="P752">
        <v>0.57699999999999996</v>
      </c>
      <c r="Q752">
        <v>1.0900000000000001</v>
      </c>
      <c r="W752" t="s">
        <v>983</v>
      </c>
    </row>
    <row r="753" spans="1:23" hidden="1" x14ac:dyDescent="0.25">
      <c r="A753" t="s">
        <v>455</v>
      </c>
      <c r="B753" t="s">
        <v>316</v>
      </c>
      <c r="C753">
        <v>3703</v>
      </c>
      <c r="D753">
        <v>3.3000000000000002E-2</v>
      </c>
      <c r="E753">
        <v>0.33500000000000002</v>
      </c>
      <c r="F753">
        <v>-3015</v>
      </c>
      <c r="G753">
        <v>688</v>
      </c>
      <c r="H753">
        <v>-474</v>
      </c>
      <c r="I753">
        <v>214</v>
      </c>
      <c r="J753">
        <v>0.153</v>
      </c>
      <c r="K753">
        <v>0.122</v>
      </c>
      <c r="L753">
        <v>-133</v>
      </c>
      <c r="M753">
        <v>218</v>
      </c>
      <c r="N753">
        <v>193</v>
      </c>
      <c r="O753">
        <v>99</v>
      </c>
      <c r="P753">
        <v>0.78200000000000003</v>
      </c>
      <c r="Q753">
        <v>0.58799999999999997</v>
      </c>
      <c r="W753" t="s">
        <v>742</v>
      </c>
    </row>
    <row r="754" spans="1:23" hidden="1" x14ac:dyDescent="0.25">
      <c r="A754" t="s">
        <v>456</v>
      </c>
      <c r="B754" t="s">
        <v>316</v>
      </c>
      <c r="C754">
        <v>2774</v>
      </c>
      <c r="D754">
        <v>-0.13900000000000001</v>
      </c>
      <c r="E754">
        <v>9.6000000000000002E-2</v>
      </c>
      <c r="F754">
        <v>-2233</v>
      </c>
      <c r="G754">
        <v>541</v>
      </c>
      <c r="H754">
        <v>-350</v>
      </c>
      <c r="I754">
        <v>191</v>
      </c>
      <c r="J754">
        <v>-0.28399999999999997</v>
      </c>
      <c r="K754">
        <v>0.55200000000000005</v>
      </c>
      <c r="L754">
        <v>-109</v>
      </c>
      <c r="M754">
        <v>185</v>
      </c>
      <c r="N754">
        <v>156</v>
      </c>
      <c r="O754">
        <v>62</v>
      </c>
      <c r="P754">
        <v>-0.372</v>
      </c>
      <c r="Q754">
        <v>0.55500000000000005</v>
      </c>
      <c r="W754" t="s">
        <v>810</v>
      </c>
    </row>
    <row r="755" spans="1:23" hidden="1" x14ac:dyDescent="0.25">
      <c r="A755" t="s">
        <v>457</v>
      </c>
      <c r="B755" t="s">
        <v>316</v>
      </c>
      <c r="C755">
        <v>2531</v>
      </c>
      <c r="D755">
        <v>-0.14099999999999999</v>
      </c>
      <c r="E755">
        <v>-0.35199999999999998</v>
      </c>
      <c r="F755">
        <v>-2097</v>
      </c>
      <c r="G755">
        <v>434</v>
      </c>
      <c r="H755">
        <v>-311</v>
      </c>
      <c r="I755">
        <v>123</v>
      </c>
      <c r="J755">
        <v>0.153</v>
      </c>
      <c r="K755">
        <v>-0.58399999999999996</v>
      </c>
      <c r="L755">
        <v>-98</v>
      </c>
      <c r="M755">
        <v>131</v>
      </c>
      <c r="N755">
        <v>107</v>
      </c>
      <c r="O755">
        <v>40</v>
      </c>
      <c r="P755">
        <v>-0.48199999999999998</v>
      </c>
      <c r="Q755">
        <v>-0.69399999999999995</v>
      </c>
      <c r="W755" t="s">
        <v>984</v>
      </c>
    </row>
    <row r="756" spans="1:23" hidden="1" x14ac:dyDescent="0.25">
      <c r="A756" t="s">
        <v>458</v>
      </c>
      <c r="B756" t="s">
        <v>316</v>
      </c>
      <c r="C756">
        <v>3907</v>
      </c>
      <c r="D756">
        <v>9.4E-2</v>
      </c>
      <c r="E756">
        <v>0.09</v>
      </c>
      <c r="F756">
        <v>-3013</v>
      </c>
      <c r="G756">
        <v>894</v>
      </c>
      <c r="H756">
        <v>-599</v>
      </c>
      <c r="I756">
        <v>295</v>
      </c>
      <c r="J756">
        <v>0.377</v>
      </c>
      <c r="K756">
        <v>0.58899999999999997</v>
      </c>
      <c r="L756">
        <v>-62</v>
      </c>
      <c r="M756">
        <v>275</v>
      </c>
      <c r="N756">
        <v>235</v>
      </c>
      <c r="O756">
        <v>131</v>
      </c>
      <c r="P756">
        <v>-0.247</v>
      </c>
      <c r="Q756">
        <v>1.3620000000000001</v>
      </c>
      <c r="W756" t="s">
        <v>985</v>
      </c>
    </row>
    <row r="757" spans="1:23" hidden="1" x14ac:dyDescent="0.25">
      <c r="A757" t="s">
        <v>459</v>
      </c>
      <c r="B757" t="s">
        <v>316</v>
      </c>
      <c r="C757">
        <v>3585</v>
      </c>
      <c r="D757">
        <v>0.40300000000000002</v>
      </c>
      <c r="E757">
        <v>0.112</v>
      </c>
      <c r="F757">
        <v>-2920</v>
      </c>
      <c r="G757">
        <v>665</v>
      </c>
      <c r="H757">
        <v>-479</v>
      </c>
      <c r="I757">
        <v>186</v>
      </c>
      <c r="J757">
        <v>1.591</v>
      </c>
      <c r="K757">
        <v>-0.30299999999999999</v>
      </c>
      <c r="L757">
        <v>-45</v>
      </c>
      <c r="M757">
        <v>177</v>
      </c>
      <c r="N757">
        <v>142</v>
      </c>
      <c r="O757">
        <v>55</v>
      </c>
      <c r="P757">
        <v>0.433</v>
      </c>
      <c r="Q757">
        <v>-0.44</v>
      </c>
      <c r="W757" t="s">
        <v>986</v>
      </c>
    </row>
    <row r="758" spans="1:23" hidden="1" x14ac:dyDescent="0.25">
      <c r="A758" t="s">
        <v>460</v>
      </c>
      <c r="B758" t="s">
        <v>316</v>
      </c>
      <c r="C758">
        <v>3223</v>
      </c>
      <c r="D758">
        <v>0.48699999999999999</v>
      </c>
      <c r="E758">
        <v>9.2999999999999999E-2</v>
      </c>
      <c r="F758">
        <v>-2547</v>
      </c>
      <c r="G758">
        <v>676</v>
      </c>
      <c r="H758">
        <v>-410</v>
      </c>
      <c r="I758">
        <v>266</v>
      </c>
      <c r="J758">
        <v>1.2969999999999999</v>
      </c>
      <c r="K758">
        <v>1.4990000000000001</v>
      </c>
      <c r="L758">
        <v>-78</v>
      </c>
      <c r="M758">
        <v>255</v>
      </c>
      <c r="N758">
        <v>229</v>
      </c>
      <c r="O758">
        <v>99</v>
      </c>
      <c r="P758">
        <v>0.64300000000000002</v>
      </c>
      <c r="Q758">
        <v>0.28199999999999997</v>
      </c>
      <c r="W758" t="s">
        <v>987</v>
      </c>
    </row>
    <row r="759" spans="1:23" hidden="1" x14ac:dyDescent="0.25">
      <c r="A759" t="s">
        <v>461</v>
      </c>
      <c r="B759" t="s">
        <v>316</v>
      </c>
      <c r="C759">
        <v>2949</v>
      </c>
      <c r="D759">
        <v>0.755</v>
      </c>
      <c r="E759">
        <v>-0.17399999999999999</v>
      </c>
      <c r="F759">
        <v>-2443</v>
      </c>
      <c r="G759">
        <v>506</v>
      </c>
      <c r="H759">
        <v>-399</v>
      </c>
      <c r="I759">
        <v>107</v>
      </c>
      <c r="J759">
        <v>1.381</v>
      </c>
      <c r="K759">
        <v>-0.503</v>
      </c>
      <c r="L759">
        <v>-62</v>
      </c>
      <c r="M759">
        <v>210</v>
      </c>
      <c r="N759">
        <v>168</v>
      </c>
      <c r="O759">
        <v>77</v>
      </c>
      <c r="P759">
        <v>2.4489999999999998</v>
      </c>
      <c r="Q759">
        <v>-0.55600000000000005</v>
      </c>
      <c r="W759" t="s">
        <v>988</v>
      </c>
    </row>
    <row r="760" spans="1:23" hidden="1" x14ac:dyDescent="0.25">
      <c r="A760" t="s">
        <v>462</v>
      </c>
      <c r="B760" t="s">
        <v>316</v>
      </c>
      <c r="C760">
        <v>3571</v>
      </c>
      <c r="D760">
        <v>0.40200000000000002</v>
      </c>
      <c r="E760">
        <v>0.39800000000000002</v>
      </c>
      <c r="F760">
        <v>-2862</v>
      </c>
      <c r="G760">
        <v>709</v>
      </c>
      <c r="H760">
        <v>-495</v>
      </c>
      <c r="I760">
        <v>214</v>
      </c>
      <c r="J760">
        <v>0.26500000000000001</v>
      </c>
      <c r="K760">
        <v>1.99</v>
      </c>
      <c r="L760">
        <v>-57</v>
      </c>
      <c r="M760">
        <v>308</v>
      </c>
      <c r="N760">
        <v>278</v>
      </c>
      <c r="O760">
        <v>174</v>
      </c>
      <c r="P760">
        <v>0.96</v>
      </c>
      <c r="Q760">
        <v>3.4940000000000002</v>
      </c>
      <c r="W760" t="s">
        <v>989</v>
      </c>
    </row>
    <row r="761" spans="1:23" hidden="1" x14ac:dyDescent="0.25">
      <c r="A761" t="s">
        <v>463</v>
      </c>
      <c r="B761" t="s">
        <v>316</v>
      </c>
      <c r="C761">
        <v>2555</v>
      </c>
      <c r="D761">
        <v>-4.2999999999999997E-2</v>
      </c>
      <c r="E761">
        <v>0.17899999999999999</v>
      </c>
      <c r="F761">
        <v>-2087</v>
      </c>
      <c r="G761">
        <v>467</v>
      </c>
      <c r="H761">
        <v>-396</v>
      </c>
      <c r="I761">
        <v>72</v>
      </c>
      <c r="J761">
        <v>-0.16</v>
      </c>
      <c r="K761">
        <v>-0.38200000000000001</v>
      </c>
      <c r="L761">
        <v>-53</v>
      </c>
      <c r="M761">
        <v>78</v>
      </c>
      <c r="N761">
        <v>73</v>
      </c>
      <c r="O761">
        <v>39</v>
      </c>
      <c r="P761">
        <v>-0.17699999999999999</v>
      </c>
      <c r="Q761">
        <v>-0.35799999999999998</v>
      </c>
      <c r="W761" t="s">
        <v>990</v>
      </c>
    </row>
    <row r="762" spans="1:23" hidden="1" x14ac:dyDescent="0.25">
      <c r="A762" t="s">
        <v>464</v>
      </c>
      <c r="B762" t="s">
        <v>319</v>
      </c>
      <c r="C762">
        <v>7020</v>
      </c>
      <c r="D762">
        <v>0</v>
      </c>
      <c r="F762">
        <v>-6275</v>
      </c>
      <c r="G762">
        <v>745</v>
      </c>
      <c r="H762">
        <v>-400</v>
      </c>
      <c r="I762">
        <v>345</v>
      </c>
      <c r="J762">
        <v>0</v>
      </c>
      <c r="L762">
        <v>-440</v>
      </c>
      <c r="M762">
        <v>225</v>
      </c>
      <c r="N762">
        <v>169</v>
      </c>
      <c r="O762">
        <v>143</v>
      </c>
      <c r="P762">
        <v>0</v>
      </c>
    </row>
    <row r="763" spans="1:23" hidden="1" x14ac:dyDescent="0.25">
      <c r="A763" t="s">
        <v>454</v>
      </c>
      <c r="B763" t="s">
        <v>319</v>
      </c>
      <c r="C763">
        <v>7020</v>
      </c>
      <c r="D763">
        <v>1.2999999999999999E-2</v>
      </c>
      <c r="E763">
        <v>0.10299999999999999</v>
      </c>
      <c r="F763">
        <v>-6275</v>
      </c>
      <c r="G763">
        <v>745</v>
      </c>
      <c r="H763">
        <v>-400</v>
      </c>
      <c r="I763">
        <v>345</v>
      </c>
      <c r="J763">
        <v>0.50600000000000001</v>
      </c>
      <c r="K763">
        <v>-0.14799999999999999</v>
      </c>
      <c r="L763">
        <v>-440</v>
      </c>
      <c r="M763">
        <v>225</v>
      </c>
      <c r="N763">
        <v>169</v>
      </c>
      <c r="O763">
        <v>143</v>
      </c>
      <c r="P763">
        <v>0.496</v>
      </c>
      <c r="Q763">
        <v>-0.26800000000000002</v>
      </c>
      <c r="W763" t="s">
        <v>991</v>
      </c>
    </row>
    <row r="764" spans="1:23" hidden="1" x14ac:dyDescent="0.25">
      <c r="A764" t="s">
        <v>455</v>
      </c>
      <c r="B764" t="s">
        <v>319</v>
      </c>
      <c r="C764">
        <v>6366</v>
      </c>
      <c r="D764">
        <v>0.19900000000000001</v>
      </c>
      <c r="E764">
        <v>-6.3E-2</v>
      </c>
      <c r="F764">
        <v>-5670</v>
      </c>
      <c r="G764">
        <v>697</v>
      </c>
      <c r="H764">
        <v>-292</v>
      </c>
      <c r="I764">
        <v>405</v>
      </c>
      <c r="J764">
        <v>9.4E-2</v>
      </c>
      <c r="K764">
        <v>-0.2</v>
      </c>
      <c r="L764">
        <v>-444</v>
      </c>
      <c r="M764">
        <v>253</v>
      </c>
      <c r="N764">
        <v>217</v>
      </c>
      <c r="O764">
        <v>195</v>
      </c>
      <c r="P764">
        <v>-0.13800000000000001</v>
      </c>
      <c r="Q764">
        <v>1.9219999999999999</v>
      </c>
      <c r="W764" t="s">
        <v>992</v>
      </c>
    </row>
    <row r="765" spans="1:23" hidden="1" x14ac:dyDescent="0.25">
      <c r="A765" t="s">
        <v>456</v>
      </c>
      <c r="B765" t="s">
        <v>319</v>
      </c>
      <c r="C765">
        <v>6797</v>
      </c>
      <c r="D765">
        <v>0.23499999999999999</v>
      </c>
      <c r="E765">
        <v>0.19</v>
      </c>
      <c r="F765">
        <v>-5931</v>
      </c>
      <c r="G765">
        <v>866</v>
      </c>
      <c r="H765">
        <v>-359</v>
      </c>
      <c r="I765">
        <v>506</v>
      </c>
      <c r="J765">
        <v>1.663</v>
      </c>
      <c r="K765">
        <v>0.49099999999999999</v>
      </c>
      <c r="L765">
        <v>-578</v>
      </c>
      <c r="M765">
        <v>134</v>
      </c>
      <c r="N765">
        <v>71</v>
      </c>
      <c r="O765">
        <v>67</v>
      </c>
      <c r="P765">
        <v>-0.68700000000000006</v>
      </c>
      <c r="Q765">
        <v>-0.55400000000000005</v>
      </c>
      <c r="W765" t="s">
        <v>993</v>
      </c>
    </row>
    <row r="766" spans="1:23" hidden="1" x14ac:dyDescent="0.25">
      <c r="A766" t="s">
        <v>457</v>
      </c>
      <c r="B766" t="s">
        <v>319</v>
      </c>
      <c r="C766">
        <v>5710</v>
      </c>
      <c r="D766">
        <v>0.624</v>
      </c>
      <c r="E766">
        <v>-0.17599999999999999</v>
      </c>
      <c r="F766">
        <v>-5051</v>
      </c>
      <c r="G766">
        <v>659</v>
      </c>
      <c r="H766">
        <v>-320</v>
      </c>
      <c r="I766">
        <v>340</v>
      </c>
      <c r="J766">
        <v>0.126</v>
      </c>
      <c r="K766">
        <v>0.48399999999999999</v>
      </c>
      <c r="L766">
        <v>-359</v>
      </c>
      <c r="M766">
        <v>152</v>
      </c>
      <c r="N766">
        <v>153</v>
      </c>
      <c r="O766">
        <v>149</v>
      </c>
      <c r="P766">
        <v>-0.27200000000000002</v>
      </c>
      <c r="Q766">
        <v>0.56799999999999995</v>
      </c>
      <c r="W766" t="s">
        <v>994</v>
      </c>
    </row>
    <row r="767" spans="1:23" hidden="1" x14ac:dyDescent="0.25">
      <c r="A767" t="s">
        <v>458</v>
      </c>
      <c r="B767" t="s">
        <v>319</v>
      </c>
      <c r="C767">
        <v>6927</v>
      </c>
      <c r="D767">
        <v>0.38800000000000001</v>
      </c>
      <c r="E767">
        <v>0.30499999999999999</v>
      </c>
      <c r="F767">
        <v>-6397</v>
      </c>
      <c r="G767">
        <v>530</v>
      </c>
      <c r="H767">
        <v>-301</v>
      </c>
      <c r="I767">
        <v>229</v>
      </c>
      <c r="J767">
        <v>-0.25800000000000001</v>
      </c>
      <c r="K767">
        <v>-0.38200000000000001</v>
      </c>
      <c r="L767">
        <v>-330</v>
      </c>
      <c r="M767">
        <v>150</v>
      </c>
      <c r="N767">
        <v>119</v>
      </c>
      <c r="O767">
        <v>95</v>
      </c>
      <c r="P767">
        <v>-0.55600000000000005</v>
      </c>
      <c r="Q767">
        <v>-0.57799999999999996</v>
      </c>
      <c r="W767" t="s">
        <v>995</v>
      </c>
    </row>
    <row r="768" spans="1:23" hidden="1" x14ac:dyDescent="0.25">
      <c r="A768" t="s">
        <v>459</v>
      </c>
      <c r="B768" t="s">
        <v>319</v>
      </c>
      <c r="C768">
        <v>5309</v>
      </c>
      <c r="D768">
        <v>0.23100000000000001</v>
      </c>
      <c r="E768">
        <v>-3.5000000000000003E-2</v>
      </c>
      <c r="F768">
        <v>-4643</v>
      </c>
      <c r="G768">
        <v>666</v>
      </c>
      <c r="H768">
        <v>-296</v>
      </c>
      <c r="I768">
        <v>370</v>
      </c>
      <c r="J768">
        <v>0.80500000000000005</v>
      </c>
      <c r="K768">
        <v>0.94699999999999995</v>
      </c>
      <c r="L768">
        <v>-232</v>
      </c>
      <c r="M768">
        <v>282</v>
      </c>
      <c r="N768">
        <v>262</v>
      </c>
      <c r="O768">
        <v>226</v>
      </c>
      <c r="P768">
        <v>0.158</v>
      </c>
      <c r="Q768">
        <v>0.06</v>
      </c>
      <c r="W768" t="s">
        <v>969</v>
      </c>
    </row>
    <row r="769" spans="1:23" hidden="1" x14ac:dyDescent="0.25">
      <c r="A769" t="s">
        <v>460</v>
      </c>
      <c r="B769" t="s">
        <v>319</v>
      </c>
      <c r="C769">
        <v>5502</v>
      </c>
      <c r="D769">
        <v>0.317</v>
      </c>
      <c r="E769">
        <v>0.56499999999999995</v>
      </c>
      <c r="F769">
        <v>-4969</v>
      </c>
      <c r="G769">
        <v>532</v>
      </c>
      <c r="H769">
        <v>-342</v>
      </c>
      <c r="I769">
        <v>190</v>
      </c>
      <c r="J769">
        <v>-0.35599999999999998</v>
      </c>
      <c r="K769">
        <v>-0.37</v>
      </c>
      <c r="L769">
        <v>-250</v>
      </c>
      <c r="M769">
        <v>244</v>
      </c>
      <c r="N769">
        <v>226</v>
      </c>
      <c r="O769">
        <v>213</v>
      </c>
      <c r="P769">
        <v>0.23100000000000001</v>
      </c>
      <c r="Q769">
        <v>3.7999999999999999E-2</v>
      </c>
      <c r="W769" t="s">
        <v>996</v>
      </c>
    </row>
    <row r="770" spans="1:23" hidden="1" x14ac:dyDescent="0.25">
      <c r="A770" t="s">
        <v>461</v>
      </c>
      <c r="B770" t="s">
        <v>319</v>
      </c>
      <c r="C770">
        <v>3516</v>
      </c>
      <c r="D770">
        <v>0.105</v>
      </c>
      <c r="E770">
        <v>-0.29499999999999998</v>
      </c>
      <c r="F770">
        <v>-2904</v>
      </c>
      <c r="G770">
        <v>612</v>
      </c>
      <c r="H770">
        <v>-310</v>
      </c>
      <c r="I770">
        <v>302</v>
      </c>
      <c r="J770">
        <v>6.6000000000000003E-2</v>
      </c>
      <c r="K770">
        <v>-2.1999999999999999E-2</v>
      </c>
      <c r="L770">
        <v>-183</v>
      </c>
      <c r="M770">
        <v>221</v>
      </c>
      <c r="N770">
        <v>207</v>
      </c>
      <c r="O770">
        <v>205</v>
      </c>
      <c r="P770">
        <v>6.9000000000000006E-2</v>
      </c>
      <c r="Q770">
        <v>-4.4999999999999998E-2</v>
      </c>
      <c r="W770" t="s">
        <v>997</v>
      </c>
    </row>
    <row r="771" spans="1:23" hidden="1" x14ac:dyDescent="0.25">
      <c r="A771" t="s">
        <v>462</v>
      </c>
      <c r="B771" t="s">
        <v>319</v>
      </c>
      <c r="C771">
        <v>4990</v>
      </c>
      <c r="D771">
        <v>0.29599999999999999</v>
      </c>
      <c r="E771">
        <v>0.157</v>
      </c>
      <c r="F771">
        <v>-4326</v>
      </c>
      <c r="G771">
        <v>664</v>
      </c>
      <c r="H771">
        <v>-356</v>
      </c>
      <c r="I771">
        <v>308</v>
      </c>
      <c r="J771">
        <v>0.35399999999999998</v>
      </c>
      <c r="K771">
        <v>0.504</v>
      </c>
      <c r="L771">
        <v>-177</v>
      </c>
      <c r="M771">
        <v>311</v>
      </c>
      <c r="N771">
        <v>241</v>
      </c>
      <c r="O771">
        <v>215</v>
      </c>
      <c r="P771">
        <v>0.55400000000000005</v>
      </c>
      <c r="Q771">
        <v>0.10100000000000001</v>
      </c>
      <c r="W771" t="s">
        <v>998</v>
      </c>
    </row>
    <row r="772" spans="1:23" hidden="1" x14ac:dyDescent="0.25">
      <c r="A772" t="s">
        <v>454</v>
      </c>
      <c r="B772" t="s">
        <v>322</v>
      </c>
      <c r="C772">
        <v>2396</v>
      </c>
      <c r="D772">
        <v>-3.5999999999999997E-2</v>
      </c>
      <c r="E772">
        <v>-0.112</v>
      </c>
      <c r="F772">
        <v>-2200</v>
      </c>
      <c r="G772">
        <v>195</v>
      </c>
      <c r="H772">
        <v>-148</v>
      </c>
      <c r="I772">
        <v>47</v>
      </c>
      <c r="J772">
        <v>-0.81399999999999995</v>
      </c>
      <c r="K772">
        <v>-0.68799999999999994</v>
      </c>
      <c r="L772">
        <v>-19</v>
      </c>
      <c r="M772">
        <v>99</v>
      </c>
      <c r="N772">
        <v>66</v>
      </c>
      <c r="O772">
        <v>48</v>
      </c>
      <c r="P772">
        <v>-0.749</v>
      </c>
      <c r="Q772">
        <v>-0.75</v>
      </c>
      <c r="W772" t="s">
        <v>843</v>
      </c>
    </row>
    <row r="773" spans="1:23" hidden="1" x14ac:dyDescent="0.25">
      <c r="A773" t="s">
        <v>455</v>
      </c>
      <c r="B773" t="s">
        <v>322</v>
      </c>
      <c r="C773">
        <v>2698</v>
      </c>
      <c r="D773">
        <v>-0.17299999999999999</v>
      </c>
      <c r="E773">
        <v>-0.01</v>
      </c>
      <c r="F773">
        <v>-2413</v>
      </c>
      <c r="G773">
        <v>285</v>
      </c>
      <c r="H773">
        <v>-134</v>
      </c>
      <c r="I773">
        <v>150</v>
      </c>
      <c r="J773">
        <v>-0.68600000000000005</v>
      </c>
      <c r="K773">
        <v>-0.67700000000000005</v>
      </c>
      <c r="L773">
        <v>-35</v>
      </c>
      <c r="M773">
        <v>229</v>
      </c>
      <c r="N773">
        <v>201</v>
      </c>
      <c r="O773">
        <v>191</v>
      </c>
      <c r="P773">
        <v>-0.57699999999999996</v>
      </c>
      <c r="Q773">
        <v>-0.56599999999999995</v>
      </c>
      <c r="W773" t="s">
        <v>999</v>
      </c>
    </row>
    <row r="774" spans="1:23" hidden="1" x14ac:dyDescent="0.25">
      <c r="A774" t="s">
        <v>456</v>
      </c>
      <c r="B774" t="s">
        <v>322</v>
      </c>
      <c r="C774">
        <v>2724</v>
      </c>
      <c r="D774">
        <v>-0.35599999999999998</v>
      </c>
      <c r="E774">
        <v>0.22600000000000001</v>
      </c>
      <c r="F774">
        <v>-2144</v>
      </c>
      <c r="G774">
        <v>580</v>
      </c>
      <c r="H774">
        <v>-115</v>
      </c>
      <c r="I774">
        <v>465</v>
      </c>
      <c r="J774">
        <v>-0.47399999999999998</v>
      </c>
      <c r="K774">
        <v>0.75600000000000001</v>
      </c>
      <c r="L774">
        <v>-43</v>
      </c>
      <c r="M774">
        <v>521</v>
      </c>
      <c r="N774">
        <v>457</v>
      </c>
      <c r="O774">
        <v>439</v>
      </c>
      <c r="P774">
        <v>-0.443</v>
      </c>
      <c r="Q774">
        <v>1.006</v>
      </c>
      <c r="W774" t="s">
        <v>1000</v>
      </c>
    </row>
    <row r="775" spans="1:23" hidden="1" x14ac:dyDescent="0.25">
      <c r="A775" t="s">
        <v>457</v>
      </c>
      <c r="B775" t="s">
        <v>322</v>
      </c>
      <c r="C775">
        <v>2222</v>
      </c>
      <c r="D775">
        <v>-0.32</v>
      </c>
      <c r="E775">
        <v>-0.106</v>
      </c>
      <c r="F775">
        <v>-1837</v>
      </c>
      <c r="G775">
        <v>384</v>
      </c>
      <c r="H775">
        <v>-120</v>
      </c>
      <c r="I775">
        <v>265</v>
      </c>
      <c r="J775">
        <v>-0.58299999999999996</v>
      </c>
      <c r="K775">
        <v>4.8000000000000001E-2</v>
      </c>
      <c r="L775">
        <v>-37</v>
      </c>
      <c r="M775">
        <v>260</v>
      </c>
      <c r="N775">
        <v>226</v>
      </c>
      <c r="O775">
        <v>219</v>
      </c>
      <c r="P775">
        <v>-0.6</v>
      </c>
      <c r="Q775">
        <v>0.153</v>
      </c>
      <c r="W775" t="s">
        <v>684</v>
      </c>
    </row>
    <row r="776" spans="1:23" hidden="1" x14ac:dyDescent="0.25">
      <c r="A776" t="s">
        <v>458</v>
      </c>
      <c r="B776" t="s">
        <v>322</v>
      </c>
      <c r="C776">
        <v>2484</v>
      </c>
      <c r="D776">
        <v>-7.8E-2</v>
      </c>
      <c r="E776">
        <v>-0.23799999999999999</v>
      </c>
      <c r="F776">
        <v>-2010</v>
      </c>
      <c r="G776">
        <v>474</v>
      </c>
      <c r="H776">
        <v>-221</v>
      </c>
      <c r="I776">
        <v>253</v>
      </c>
      <c r="J776">
        <v>-0.47899999999999998</v>
      </c>
      <c r="K776">
        <v>-0.47299999999999998</v>
      </c>
      <c r="L776">
        <v>-33</v>
      </c>
      <c r="M776">
        <v>233</v>
      </c>
      <c r="N776">
        <v>200</v>
      </c>
      <c r="O776">
        <v>190</v>
      </c>
      <c r="P776">
        <v>-0.58199999999999996</v>
      </c>
      <c r="Q776">
        <v>-0.57799999999999996</v>
      </c>
      <c r="W776" t="s">
        <v>1001</v>
      </c>
    </row>
    <row r="777" spans="1:23" hidden="1" x14ac:dyDescent="0.25">
      <c r="A777" t="s">
        <v>459</v>
      </c>
      <c r="B777" t="s">
        <v>322</v>
      </c>
      <c r="C777">
        <v>3261</v>
      </c>
      <c r="D777">
        <v>0.46200000000000002</v>
      </c>
      <c r="E777">
        <v>-0.22800000000000001</v>
      </c>
      <c r="F777">
        <v>-2637</v>
      </c>
      <c r="G777">
        <v>625</v>
      </c>
      <c r="H777">
        <v>-145</v>
      </c>
      <c r="I777">
        <v>480</v>
      </c>
      <c r="J777">
        <v>0.61699999999999999</v>
      </c>
      <c r="K777">
        <v>-0.45800000000000002</v>
      </c>
      <c r="L777">
        <v>-25</v>
      </c>
      <c r="M777">
        <v>546</v>
      </c>
      <c r="N777">
        <v>460</v>
      </c>
      <c r="O777">
        <v>450</v>
      </c>
      <c r="P777">
        <v>0.76200000000000001</v>
      </c>
      <c r="Q777">
        <v>-0.42899999999999999</v>
      </c>
      <c r="W777" t="s">
        <v>1000</v>
      </c>
    </row>
    <row r="778" spans="1:23" hidden="1" x14ac:dyDescent="0.25">
      <c r="A778" t="s">
        <v>460</v>
      </c>
      <c r="B778" t="s">
        <v>322</v>
      </c>
      <c r="C778">
        <v>4226</v>
      </c>
      <c r="D778">
        <v>0.80400000000000005</v>
      </c>
      <c r="E778">
        <v>0.29299999999999998</v>
      </c>
      <c r="F778">
        <v>-3130</v>
      </c>
      <c r="G778">
        <v>1097</v>
      </c>
      <c r="H778">
        <v>-212</v>
      </c>
      <c r="I778">
        <v>885</v>
      </c>
      <c r="J778">
        <v>2.1419999999999999</v>
      </c>
      <c r="K778">
        <v>0.39200000000000002</v>
      </c>
      <c r="L778">
        <v>-20</v>
      </c>
      <c r="M778">
        <v>879</v>
      </c>
      <c r="N778">
        <v>802</v>
      </c>
      <c r="O778">
        <v>789</v>
      </c>
      <c r="P778">
        <v>2.0329999999999999</v>
      </c>
      <c r="Q778">
        <v>0.44</v>
      </c>
      <c r="W778" t="s">
        <v>1002</v>
      </c>
    </row>
    <row r="779" spans="1:23" hidden="1" x14ac:dyDescent="0.25">
      <c r="A779" t="s">
        <v>461</v>
      </c>
      <c r="B779" t="s">
        <v>322</v>
      </c>
      <c r="C779">
        <v>3268</v>
      </c>
      <c r="D779">
        <v>0.82699999999999996</v>
      </c>
      <c r="E779">
        <v>0.21299999999999999</v>
      </c>
      <c r="F779">
        <v>-2489</v>
      </c>
      <c r="G779">
        <v>778</v>
      </c>
      <c r="H779">
        <v>-143</v>
      </c>
      <c r="I779">
        <v>636</v>
      </c>
      <c r="J779">
        <v>3.77</v>
      </c>
      <c r="K779">
        <v>0.312</v>
      </c>
      <c r="L779">
        <v>-19</v>
      </c>
      <c r="M779">
        <v>663</v>
      </c>
      <c r="N779">
        <v>553</v>
      </c>
      <c r="O779">
        <v>548</v>
      </c>
      <c r="P779">
        <v>3.18</v>
      </c>
      <c r="Q779">
        <v>0.20499999999999999</v>
      </c>
      <c r="W779" t="s">
        <v>1003</v>
      </c>
    </row>
    <row r="780" spans="1:23" hidden="1" x14ac:dyDescent="0.25">
      <c r="A780" t="s">
        <v>462</v>
      </c>
      <c r="B780" t="s">
        <v>322</v>
      </c>
      <c r="C780">
        <v>2693</v>
      </c>
      <c r="D780">
        <v>0.38500000000000001</v>
      </c>
      <c r="E780">
        <v>0.20699999999999999</v>
      </c>
      <c r="F780">
        <v>-2054</v>
      </c>
      <c r="G780">
        <v>639</v>
      </c>
      <c r="H780">
        <v>-154</v>
      </c>
      <c r="I780">
        <v>485</v>
      </c>
      <c r="J780">
        <v>2.766</v>
      </c>
      <c r="K780">
        <v>0.63400000000000001</v>
      </c>
      <c r="L780">
        <v>-9</v>
      </c>
      <c r="M780">
        <v>542</v>
      </c>
      <c r="N780">
        <v>461</v>
      </c>
      <c r="O780">
        <v>455</v>
      </c>
      <c r="P780">
        <v>1.9670000000000001</v>
      </c>
      <c r="Q780">
        <v>0.78</v>
      </c>
      <c r="W780" t="s">
        <v>931</v>
      </c>
    </row>
    <row r="781" spans="1:23" hidden="1" x14ac:dyDescent="0.25">
      <c r="A781" t="s">
        <v>463</v>
      </c>
      <c r="B781" t="s">
        <v>322</v>
      </c>
      <c r="C781">
        <v>2231</v>
      </c>
      <c r="D781">
        <v>0.23899999999999999</v>
      </c>
      <c r="E781">
        <v>-4.8000000000000001E-2</v>
      </c>
      <c r="F781">
        <v>-1822</v>
      </c>
      <c r="G781">
        <v>409</v>
      </c>
      <c r="H781">
        <v>-112</v>
      </c>
      <c r="I781">
        <v>297</v>
      </c>
      <c r="J781">
        <v>0.85899999999999999</v>
      </c>
      <c r="K781">
        <v>5.2999999999999999E-2</v>
      </c>
      <c r="L781">
        <v>-12</v>
      </c>
      <c r="M781">
        <v>293</v>
      </c>
      <c r="N781">
        <v>256</v>
      </c>
      <c r="O781">
        <v>255</v>
      </c>
      <c r="P781">
        <v>0.45600000000000002</v>
      </c>
      <c r="Q781">
        <v>-1.7999999999999999E-2</v>
      </c>
      <c r="W781" t="s">
        <v>849</v>
      </c>
    </row>
    <row r="782" spans="1:23" hidden="1" x14ac:dyDescent="0.25">
      <c r="A782" t="s">
        <v>454</v>
      </c>
      <c r="B782" t="s">
        <v>325</v>
      </c>
      <c r="C782">
        <v>9760</v>
      </c>
      <c r="D782">
        <v>0.17599999999999999</v>
      </c>
      <c r="E782">
        <v>0.41099999999999998</v>
      </c>
      <c r="F782">
        <v>-8009</v>
      </c>
      <c r="G782">
        <v>1751</v>
      </c>
      <c r="H782">
        <v>-950</v>
      </c>
      <c r="I782">
        <v>801</v>
      </c>
      <c r="J782">
        <v>0.31</v>
      </c>
      <c r="K782">
        <v>1.4630000000000001</v>
      </c>
      <c r="L782">
        <v>-23</v>
      </c>
      <c r="M782">
        <v>797</v>
      </c>
      <c r="N782">
        <v>632</v>
      </c>
      <c r="O782">
        <v>632</v>
      </c>
      <c r="P782">
        <v>0.35499999999999998</v>
      </c>
      <c r="Q782">
        <v>1.4950000000000001</v>
      </c>
      <c r="W782" t="s">
        <v>926</v>
      </c>
    </row>
    <row r="783" spans="1:23" hidden="1" x14ac:dyDescent="0.25">
      <c r="A783" t="s">
        <v>455</v>
      </c>
      <c r="B783" t="s">
        <v>325</v>
      </c>
      <c r="C783">
        <v>6918</v>
      </c>
      <c r="D783">
        <v>-6.0999999999999999E-2</v>
      </c>
      <c r="E783">
        <v>3.7999999999999999E-2</v>
      </c>
      <c r="F783">
        <v>-5720</v>
      </c>
      <c r="G783">
        <v>1198</v>
      </c>
      <c r="H783">
        <v>-872</v>
      </c>
      <c r="I783">
        <v>325</v>
      </c>
      <c r="J783">
        <v>-8.4000000000000005E-2</v>
      </c>
      <c r="K783">
        <v>-0.25600000000000001</v>
      </c>
      <c r="L783">
        <v>-29</v>
      </c>
      <c r="M783">
        <v>313</v>
      </c>
      <c r="N783">
        <v>253</v>
      </c>
      <c r="O783">
        <v>253</v>
      </c>
      <c r="P783">
        <v>4.0000000000000001E-3</v>
      </c>
      <c r="Q783">
        <v>-0.25</v>
      </c>
      <c r="W783" t="s">
        <v>979</v>
      </c>
    </row>
    <row r="784" spans="1:23" hidden="1" x14ac:dyDescent="0.25">
      <c r="A784" t="s">
        <v>456</v>
      </c>
      <c r="B784" t="s">
        <v>325</v>
      </c>
      <c r="C784">
        <v>6663</v>
      </c>
      <c r="D784">
        <v>-0.17399999999999999</v>
      </c>
      <c r="E784">
        <v>-0.32</v>
      </c>
      <c r="F784">
        <v>-5454</v>
      </c>
      <c r="G784">
        <v>1210</v>
      </c>
      <c r="H784">
        <v>-772</v>
      </c>
      <c r="I784">
        <v>437</v>
      </c>
      <c r="J784">
        <v>-0.15</v>
      </c>
      <c r="K784">
        <v>-0.54700000000000004</v>
      </c>
      <c r="L784">
        <v>-33</v>
      </c>
      <c r="M784">
        <v>436</v>
      </c>
      <c r="N784">
        <v>338</v>
      </c>
      <c r="O784">
        <v>338</v>
      </c>
      <c r="P784">
        <v>-0.08</v>
      </c>
      <c r="Q784">
        <v>-0.54900000000000004</v>
      </c>
      <c r="W784" t="s">
        <v>1004</v>
      </c>
    </row>
    <row r="785" spans="1:23" hidden="1" x14ac:dyDescent="0.25">
      <c r="A785" t="s">
        <v>457</v>
      </c>
      <c r="B785" t="s">
        <v>325</v>
      </c>
      <c r="C785">
        <v>9796</v>
      </c>
      <c r="D785">
        <v>-3.4000000000000002E-2</v>
      </c>
      <c r="E785">
        <v>0.18</v>
      </c>
      <c r="F785">
        <v>-7896</v>
      </c>
      <c r="G785">
        <v>1900</v>
      </c>
      <c r="H785">
        <v>-935</v>
      </c>
      <c r="I785">
        <v>965</v>
      </c>
      <c r="J785">
        <v>2.4E-2</v>
      </c>
      <c r="K785">
        <v>0.57899999999999996</v>
      </c>
      <c r="L785">
        <v>-34</v>
      </c>
      <c r="M785">
        <v>943</v>
      </c>
      <c r="N785">
        <v>749</v>
      </c>
      <c r="O785">
        <v>749</v>
      </c>
      <c r="P785">
        <v>3.7999999999999999E-2</v>
      </c>
      <c r="Q785">
        <v>0.60499999999999998</v>
      </c>
      <c r="W785" t="s">
        <v>1005</v>
      </c>
    </row>
    <row r="786" spans="1:23" hidden="1" x14ac:dyDescent="0.25">
      <c r="A786" t="s">
        <v>458</v>
      </c>
      <c r="B786" t="s">
        <v>325</v>
      </c>
      <c r="C786">
        <v>8302</v>
      </c>
      <c r="D786">
        <v>0.16900000000000001</v>
      </c>
      <c r="E786">
        <v>0.127</v>
      </c>
      <c r="F786">
        <v>-6833</v>
      </c>
      <c r="G786">
        <v>1469</v>
      </c>
      <c r="H786">
        <v>-857</v>
      </c>
      <c r="I786">
        <v>611</v>
      </c>
      <c r="J786">
        <v>-8.0000000000000002E-3</v>
      </c>
      <c r="K786">
        <v>0.72299999999999998</v>
      </c>
      <c r="L786">
        <v>-33</v>
      </c>
      <c r="M786">
        <v>591</v>
      </c>
      <c r="N786">
        <v>466</v>
      </c>
      <c r="O786">
        <v>466</v>
      </c>
      <c r="P786">
        <v>0.02</v>
      </c>
      <c r="Q786">
        <v>0.84899999999999998</v>
      </c>
      <c r="W786" t="s">
        <v>1006</v>
      </c>
    </row>
    <row r="787" spans="1:23" hidden="1" x14ac:dyDescent="0.25">
      <c r="A787" t="s">
        <v>459</v>
      </c>
      <c r="B787" t="s">
        <v>325</v>
      </c>
      <c r="C787">
        <v>7364</v>
      </c>
      <c r="D787">
        <v>7.3970000000000002</v>
      </c>
      <c r="E787">
        <v>-8.6999999999999994E-2</v>
      </c>
      <c r="F787">
        <v>-6116</v>
      </c>
      <c r="G787">
        <v>1248</v>
      </c>
      <c r="H787">
        <v>-893</v>
      </c>
      <c r="I787">
        <v>355</v>
      </c>
      <c r="K787">
        <v>-0.31</v>
      </c>
      <c r="L787">
        <v>-17</v>
      </c>
      <c r="M787">
        <v>330</v>
      </c>
      <c r="N787">
        <v>252</v>
      </c>
      <c r="O787">
        <v>252</v>
      </c>
      <c r="Q787">
        <v>-0.313</v>
      </c>
      <c r="W787" t="s">
        <v>1007</v>
      </c>
    </row>
    <row r="788" spans="1:23" hidden="1" x14ac:dyDescent="0.25">
      <c r="A788" t="s">
        <v>460</v>
      </c>
      <c r="B788" t="s">
        <v>325</v>
      </c>
      <c r="C788">
        <v>8068</v>
      </c>
      <c r="D788">
        <v>0.81100000000000005</v>
      </c>
      <c r="E788">
        <v>-0.20499999999999999</v>
      </c>
      <c r="F788">
        <v>-6619</v>
      </c>
      <c r="G788">
        <v>1449</v>
      </c>
      <c r="H788">
        <v>-934</v>
      </c>
      <c r="I788">
        <v>515</v>
      </c>
      <c r="J788">
        <v>0.77700000000000002</v>
      </c>
      <c r="K788">
        <v>-0.45400000000000001</v>
      </c>
      <c r="L788">
        <v>-13</v>
      </c>
      <c r="M788">
        <v>477</v>
      </c>
      <c r="N788">
        <v>367</v>
      </c>
      <c r="O788">
        <v>367</v>
      </c>
      <c r="P788">
        <v>0.64800000000000002</v>
      </c>
      <c r="Q788">
        <v>-0.49099999999999999</v>
      </c>
      <c r="W788" t="s">
        <v>1008</v>
      </c>
    </row>
    <row r="789" spans="1:23" hidden="1" x14ac:dyDescent="0.25">
      <c r="A789" t="s">
        <v>461</v>
      </c>
      <c r="B789" t="s">
        <v>325</v>
      </c>
      <c r="C789">
        <v>10143</v>
      </c>
      <c r="D789">
        <v>0.41199999999999998</v>
      </c>
      <c r="E789">
        <v>0.42899999999999999</v>
      </c>
      <c r="F789">
        <v>-8382</v>
      </c>
      <c r="G789">
        <v>1761</v>
      </c>
      <c r="H789">
        <v>-818</v>
      </c>
      <c r="I789">
        <v>943</v>
      </c>
      <c r="J789">
        <v>0.40899999999999997</v>
      </c>
      <c r="K789">
        <v>0.52900000000000003</v>
      </c>
      <c r="L789">
        <v>-31</v>
      </c>
      <c r="M789">
        <v>913</v>
      </c>
      <c r="N789">
        <v>721</v>
      </c>
      <c r="O789">
        <v>721</v>
      </c>
      <c r="P789">
        <v>0.40699999999999997</v>
      </c>
      <c r="Q789">
        <v>0.57699999999999996</v>
      </c>
      <c r="W789" t="s">
        <v>1009</v>
      </c>
    </row>
    <row r="790" spans="1:23" hidden="1" x14ac:dyDescent="0.25">
      <c r="A790" t="s">
        <v>462</v>
      </c>
      <c r="B790" t="s">
        <v>325</v>
      </c>
      <c r="C790">
        <v>7099</v>
      </c>
      <c r="D790">
        <v>0.215</v>
      </c>
      <c r="E790">
        <v>7.0949999999999998</v>
      </c>
      <c r="F790">
        <v>-5842</v>
      </c>
      <c r="G790">
        <v>1257</v>
      </c>
      <c r="H790">
        <v>-640</v>
      </c>
      <c r="I790">
        <v>617</v>
      </c>
      <c r="J790">
        <v>9.1999999999999998E-2</v>
      </c>
      <c r="L790">
        <v>-33</v>
      </c>
      <c r="M790">
        <v>559</v>
      </c>
      <c r="N790">
        <v>457</v>
      </c>
      <c r="O790">
        <v>457</v>
      </c>
      <c r="P790">
        <v>7.0000000000000007E-2</v>
      </c>
      <c r="W790" t="s">
        <v>1010</v>
      </c>
    </row>
    <row r="791" spans="1:23" hidden="1" x14ac:dyDescent="0.25">
      <c r="A791" t="s">
        <v>463</v>
      </c>
      <c r="B791" t="s">
        <v>325</v>
      </c>
      <c r="C791">
        <v>877</v>
      </c>
      <c r="D791">
        <v>-0.77600000000000002</v>
      </c>
      <c r="E791">
        <v>-0.80300000000000005</v>
      </c>
      <c r="F791">
        <v>-721</v>
      </c>
      <c r="G791">
        <v>156</v>
      </c>
      <c r="H791">
        <v>-324</v>
      </c>
      <c r="I791">
        <v>-168</v>
      </c>
      <c r="L791">
        <v>-28</v>
      </c>
      <c r="M791">
        <v>-194</v>
      </c>
      <c r="N791">
        <v>-160</v>
      </c>
      <c r="O791">
        <v>-160</v>
      </c>
      <c r="W791" t="s">
        <v>1011</v>
      </c>
    </row>
    <row r="792" spans="1:23" hidden="1" x14ac:dyDescent="0.25">
      <c r="A792" t="s">
        <v>454</v>
      </c>
      <c r="B792" t="s">
        <v>331</v>
      </c>
      <c r="C792">
        <v>199</v>
      </c>
      <c r="D792">
        <v>1.7000000000000001E-2</v>
      </c>
      <c r="E792">
        <v>0.159</v>
      </c>
      <c r="F792">
        <v>-54</v>
      </c>
      <c r="G792">
        <v>144</v>
      </c>
      <c r="H792">
        <v>-16</v>
      </c>
      <c r="I792">
        <v>128</v>
      </c>
      <c r="J792">
        <v>-0.16</v>
      </c>
      <c r="K792">
        <v>5.2999999999999999E-2</v>
      </c>
      <c r="L792">
        <v>0</v>
      </c>
      <c r="M792">
        <v>146</v>
      </c>
      <c r="N792">
        <v>128</v>
      </c>
      <c r="O792">
        <v>128</v>
      </c>
      <c r="P792">
        <v>-0.184</v>
      </c>
      <c r="Q792">
        <v>6.0000000000000001E-3</v>
      </c>
      <c r="W792" t="s">
        <v>1012</v>
      </c>
    </row>
    <row r="793" spans="1:23" hidden="1" x14ac:dyDescent="0.25">
      <c r="A793" t="s">
        <v>455</v>
      </c>
      <c r="B793" t="s">
        <v>331</v>
      </c>
      <c r="C793">
        <v>172</v>
      </c>
      <c r="D793">
        <v>-0.14499999999999999</v>
      </c>
      <c r="E793">
        <v>-5.0000000000000001E-3</v>
      </c>
      <c r="F793">
        <v>-38</v>
      </c>
      <c r="G793">
        <v>134</v>
      </c>
      <c r="H793">
        <v>-12</v>
      </c>
      <c r="I793">
        <v>122</v>
      </c>
      <c r="J793">
        <v>-0.17</v>
      </c>
      <c r="K793">
        <v>-0.01</v>
      </c>
      <c r="L793">
        <v>0</v>
      </c>
      <c r="M793">
        <v>146</v>
      </c>
      <c r="N793">
        <v>128</v>
      </c>
      <c r="O793">
        <v>128</v>
      </c>
      <c r="P793">
        <v>-0.14000000000000001</v>
      </c>
      <c r="Q793">
        <v>-1.2E-2</v>
      </c>
      <c r="W793" t="s">
        <v>1013</v>
      </c>
    </row>
    <row r="794" spans="1:23" hidden="1" x14ac:dyDescent="0.25">
      <c r="A794" t="s">
        <v>456</v>
      </c>
      <c r="B794" t="s">
        <v>331</v>
      </c>
      <c r="C794">
        <v>172</v>
      </c>
      <c r="D794">
        <v>-0.17399999999999999</v>
      </c>
      <c r="E794">
        <v>6.4000000000000001E-2</v>
      </c>
      <c r="F794">
        <v>-38</v>
      </c>
      <c r="G794">
        <v>134</v>
      </c>
      <c r="H794">
        <v>-11</v>
      </c>
      <c r="I794">
        <v>123</v>
      </c>
      <c r="J794">
        <v>-0.188</v>
      </c>
      <c r="K794">
        <v>0.11600000000000001</v>
      </c>
      <c r="L794">
        <v>0</v>
      </c>
      <c r="M794">
        <v>147</v>
      </c>
      <c r="N794">
        <v>129</v>
      </c>
      <c r="O794">
        <v>129</v>
      </c>
      <c r="P794">
        <v>-0.156</v>
      </c>
      <c r="Q794">
        <v>0.14099999999999999</v>
      </c>
      <c r="W794" t="s">
        <v>1014</v>
      </c>
    </row>
    <row r="795" spans="1:23" hidden="1" x14ac:dyDescent="0.25">
      <c r="A795" t="s">
        <v>457</v>
      </c>
      <c r="B795" t="s">
        <v>331</v>
      </c>
      <c r="C795">
        <v>162</v>
      </c>
      <c r="D795">
        <v>-0.34100000000000003</v>
      </c>
      <c r="E795">
        <v>-0.17100000000000001</v>
      </c>
      <c r="F795">
        <v>-39</v>
      </c>
      <c r="G795">
        <v>123</v>
      </c>
      <c r="H795">
        <v>-12</v>
      </c>
      <c r="I795">
        <v>110</v>
      </c>
      <c r="J795">
        <v>-0.41899999999999998</v>
      </c>
      <c r="K795">
        <v>-0.27800000000000002</v>
      </c>
      <c r="L795">
        <v>0</v>
      </c>
      <c r="M795">
        <v>129</v>
      </c>
      <c r="N795">
        <v>113</v>
      </c>
      <c r="O795">
        <v>113</v>
      </c>
      <c r="P795">
        <v>-0.39600000000000002</v>
      </c>
      <c r="Q795">
        <v>-0.28100000000000003</v>
      </c>
      <c r="W795" t="s">
        <v>730</v>
      </c>
    </row>
    <row r="796" spans="1:23" hidden="1" x14ac:dyDescent="0.25">
      <c r="A796" t="s">
        <v>458</v>
      </c>
      <c r="B796" t="s">
        <v>331</v>
      </c>
      <c r="C796">
        <v>196</v>
      </c>
      <c r="D796">
        <v>-0.25600000000000001</v>
      </c>
      <c r="E796">
        <v>-2.5999999999999999E-2</v>
      </c>
      <c r="F796">
        <v>-31</v>
      </c>
      <c r="G796">
        <v>165</v>
      </c>
      <c r="H796">
        <v>-12</v>
      </c>
      <c r="I796">
        <v>153</v>
      </c>
      <c r="J796">
        <v>-0.05</v>
      </c>
      <c r="K796">
        <v>0.04</v>
      </c>
      <c r="L796">
        <v>0</v>
      </c>
      <c r="M796">
        <v>170</v>
      </c>
      <c r="N796">
        <v>157</v>
      </c>
      <c r="O796">
        <v>157</v>
      </c>
      <c r="P796">
        <v>-1.0999999999999999E-2</v>
      </c>
      <c r="Q796">
        <v>6.0999999999999999E-2</v>
      </c>
      <c r="W796" t="s">
        <v>978</v>
      </c>
    </row>
    <row r="797" spans="1:23" hidden="1" x14ac:dyDescent="0.25">
      <c r="A797" t="s">
        <v>459</v>
      </c>
      <c r="B797" t="s">
        <v>331</v>
      </c>
      <c r="C797">
        <v>201</v>
      </c>
      <c r="D797">
        <v>0.16900000000000001</v>
      </c>
      <c r="E797">
        <v>-3.7999999999999999E-2</v>
      </c>
      <c r="F797">
        <v>-39</v>
      </c>
      <c r="G797">
        <v>161</v>
      </c>
      <c r="H797">
        <v>-15</v>
      </c>
      <c r="I797">
        <v>147</v>
      </c>
      <c r="J797">
        <v>0.2</v>
      </c>
      <c r="K797">
        <v>-3.1E-2</v>
      </c>
      <c r="L797">
        <v>0</v>
      </c>
      <c r="M797">
        <v>161</v>
      </c>
      <c r="N797">
        <v>148</v>
      </c>
      <c r="O797">
        <v>148</v>
      </c>
      <c r="P797">
        <v>0.22600000000000001</v>
      </c>
      <c r="Q797">
        <v>-0.03</v>
      </c>
      <c r="W797" t="s">
        <v>943</v>
      </c>
    </row>
    <row r="798" spans="1:23" hidden="1" x14ac:dyDescent="0.25">
      <c r="A798" t="s">
        <v>460</v>
      </c>
      <c r="B798" t="s">
        <v>331</v>
      </c>
      <c r="C798">
        <v>209</v>
      </c>
      <c r="D798">
        <v>1E-3</v>
      </c>
      <c r="E798">
        <v>-0.151</v>
      </c>
      <c r="F798">
        <v>-42</v>
      </c>
      <c r="G798">
        <v>167</v>
      </c>
      <c r="H798">
        <v>-15</v>
      </c>
      <c r="I798">
        <v>152</v>
      </c>
      <c r="J798">
        <v>8.0000000000000002E-3</v>
      </c>
      <c r="K798">
        <v>-0.20200000000000001</v>
      </c>
      <c r="L798">
        <v>0</v>
      </c>
      <c r="M798">
        <v>165</v>
      </c>
      <c r="N798">
        <v>153</v>
      </c>
      <c r="O798">
        <v>153</v>
      </c>
      <c r="P798">
        <v>3.9E-2</v>
      </c>
      <c r="Q798">
        <v>-0.184</v>
      </c>
      <c r="W798" t="s">
        <v>1015</v>
      </c>
    </row>
    <row r="799" spans="1:23" hidden="1" x14ac:dyDescent="0.25">
      <c r="A799" t="s">
        <v>461</v>
      </c>
      <c r="B799" t="s">
        <v>331</v>
      </c>
      <c r="C799">
        <v>246</v>
      </c>
      <c r="D799">
        <v>0.254</v>
      </c>
      <c r="E799">
        <v>-6.4000000000000001E-2</v>
      </c>
      <c r="F799">
        <v>-41</v>
      </c>
      <c r="G799">
        <v>205</v>
      </c>
      <c r="H799">
        <v>-15</v>
      </c>
      <c r="I799">
        <v>190</v>
      </c>
      <c r="J799">
        <v>0.35199999999999998</v>
      </c>
      <c r="K799">
        <v>0.18099999999999999</v>
      </c>
      <c r="L799">
        <v>0</v>
      </c>
      <c r="M799">
        <v>202</v>
      </c>
      <c r="N799">
        <v>188</v>
      </c>
      <c r="O799">
        <v>188</v>
      </c>
      <c r="P799">
        <v>0.36599999999999999</v>
      </c>
      <c r="Q799">
        <v>0.17899999999999999</v>
      </c>
      <c r="W799" t="s">
        <v>646</v>
      </c>
    </row>
    <row r="800" spans="1:23" hidden="1" x14ac:dyDescent="0.25">
      <c r="A800" t="s">
        <v>462</v>
      </c>
      <c r="B800" t="s">
        <v>331</v>
      </c>
      <c r="C800">
        <v>263</v>
      </c>
      <c r="D800">
        <v>0.33</v>
      </c>
      <c r="E800">
        <v>0.53</v>
      </c>
      <c r="F800">
        <v>-69</v>
      </c>
      <c r="G800">
        <v>193</v>
      </c>
      <c r="H800">
        <v>-33</v>
      </c>
      <c r="I800">
        <v>161</v>
      </c>
      <c r="J800">
        <v>0.22900000000000001</v>
      </c>
      <c r="K800">
        <v>0.314</v>
      </c>
      <c r="L800">
        <v>0</v>
      </c>
      <c r="M800">
        <v>171</v>
      </c>
      <c r="N800">
        <v>159</v>
      </c>
      <c r="O800">
        <v>159</v>
      </c>
      <c r="P800">
        <v>0.23799999999999999</v>
      </c>
      <c r="Q800">
        <v>0.314</v>
      </c>
      <c r="W800" t="s">
        <v>797</v>
      </c>
    </row>
    <row r="801" spans="1:23" hidden="1" x14ac:dyDescent="0.25">
      <c r="A801" t="s">
        <v>463</v>
      </c>
      <c r="B801" t="s">
        <v>331</v>
      </c>
      <c r="C801">
        <v>172</v>
      </c>
      <c r="D801">
        <v>2.5000000000000001E-2</v>
      </c>
      <c r="E801">
        <v>-0.17699999999999999</v>
      </c>
      <c r="F801">
        <v>-35</v>
      </c>
      <c r="G801">
        <v>137</v>
      </c>
      <c r="H801">
        <v>-14</v>
      </c>
      <c r="I801">
        <v>122</v>
      </c>
      <c r="J801">
        <v>5.3999999999999999E-2</v>
      </c>
      <c r="K801">
        <v>-0.186</v>
      </c>
      <c r="L801">
        <v>0</v>
      </c>
      <c r="M801">
        <v>130</v>
      </c>
      <c r="N801">
        <v>121</v>
      </c>
      <c r="O801">
        <v>121</v>
      </c>
      <c r="P801">
        <v>5.5E-2</v>
      </c>
      <c r="Q801">
        <v>-0.17799999999999999</v>
      </c>
      <c r="W801" t="s">
        <v>909</v>
      </c>
    </row>
    <row r="802" spans="1:23" hidden="1" x14ac:dyDescent="0.25">
      <c r="A802" t="s">
        <v>454</v>
      </c>
      <c r="B802" t="s">
        <v>334</v>
      </c>
      <c r="C802">
        <v>4849</v>
      </c>
      <c r="D802">
        <v>0.19</v>
      </c>
      <c r="E802">
        <v>-0.104</v>
      </c>
      <c r="F802">
        <v>-4328</v>
      </c>
      <c r="G802">
        <v>521</v>
      </c>
      <c r="H802">
        <v>-435</v>
      </c>
      <c r="I802">
        <v>86</v>
      </c>
      <c r="J802">
        <v>-0.58199999999999996</v>
      </c>
      <c r="K802">
        <v>-0.29899999999999999</v>
      </c>
      <c r="L802">
        <v>-23</v>
      </c>
      <c r="M802">
        <v>118</v>
      </c>
      <c r="N802">
        <v>90</v>
      </c>
      <c r="O802">
        <v>90</v>
      </c>
      <c r="P802">
        <v>-0.42499999999999999</v>
      </c>
      <c r="Q802">
        <v>-0.125</v>
      </c>
      <c r="W802" t="s">
        <v>813</v>
      </c>
    </row>
    <row r="803" spans="1:23" hidden="1" x14ac:dyDescent="0.25">
      <c r="A803" t="s">
        <v>455</v>
      </c>
      <c r="B803" t="s">
        <v>334</v>
      </c>
      <c r="C803">
        <v>5413</v>
      </c>
      <c r="D803">
        <v>-0.108</v>
      </c>
      <c r="E803">
        <v>0.17799999999999999</v>
      </c>
      <c r="F803">
        <v>-5028</v>
      </c>
      <c r="G803">
        <v>385</v>
      </c>
      <c r="H803">
        <v>-262</v>
      </c>
      <c r="I803">
        <v>123</v>
      </c>
      <c r="J803">
        <v>-0.437</v>
      </c>
      <c r="K803">
        <v>0.10299999999999999</v>
      </c>
      <c r="L803">
        <v>-31</v>
      </c>
      <c r="M803">
        <v>134</v>
      </c>
      <c r="N803">
        <v>103</v>
      </c>
      <c r="O803">
        <v>102</v>
      </c>
      <c r="P803">
        <v>-0.432</v>
      </c>
      <c r="Q803">
        <v>0.23400000000000001</v>
      </c>
      <c r="W803" t="s">
        <v>1013</v>
      </c>
    </row>
    <row r="804" spans="1:23" hidden="1" x14ac:dyDescent="0.25">
      <c r="A804" t="s">
        <v>456</v>
      </c>
      <c r="B804" t="s">
        <v>334</v>
      </c>
      <c r="C804">
        <v>4596</v>
      </c>
      <c r="D804">
        <v>-6.4000000000000001E-2</v>
      </c>
      <c r="E804">
        <v>0.161</v>
      </c>
      <c r="F804">
        <v>-4203</v>
      </c>
      <c r="G804">
        <v>393</v>
      </c>
      <c r="H804">
        <v>-281</v>
      </c>
      <c r="I804">
        <v>111</v>
      </c>
      <c r="J804">
        <v>-0.34499999999999997</v>
      </c>
      <c r="K804">
        <v>0.152</v>
      </c>
      <c r="L804">
        <v>-45</v>
      </c>
      <c r="M804">
        <v>112</v>
      </c>
      <c r="N804">
        <v>87</v>
      </c>
      <c r="O804">
        <v>83</v>
      </c>
      <c r="P804">
        <v>-0.39400000000000002</v>
      </c>
      <c r="Q804">
        <v>4.5999999999999999E-2</v>
      </c>
      <c r="W804" t="s">
        <v>730</v>
      </c>
    </row>
    <row r="805" spans="1:23" hidden="1" x14ac:dyDescent="0.25">
      <c r="A805" t="s">
        <v>457</v>
      </c>
      <c r="B805" t="s">
        <v>334</v>
      </c>
      <c r="C805">
        <v>3960</v>
      </c>
      <c r="D805">
        <v>-0.435</v>
      </c>
      <c r="E805">
        <v>-2.8000000000000001E-2</v>
      </c>
      <c r="F805">
        <v>-3699</v>
      </c>
      <c r="G805">
        <v>261</v>
      </c>
      <c r="H805">
        <v>-164</v>
      </c>
      <c r="I805">
        <v>97</v>
      </c>
      <c r="J805">
        <v>-0.53900000000000003</v>
      </c>
      <c r="K805">
        <v>-0.53100000000000003</v>
      </c>
      <c r="L805">
        <v>-24</v>
      </c>
      <c r="M805">
        <v>107</v>
      </c>
      <c r="N805">
        <v>82</v>
      </c>
      <c r="O805">
        <v>79</v>
      </c>
      <c r="P805">
        <v>-0.623</v>
      </c>
      <c r="Q805">
        <v>-0.49</v>
      </c>
      <c r="W805" t="s">
        <v>1016</v>
      </c>
    </row>
    <row r="806" spans="1:23" hidden="1" x14ac:dyDescent="0.25">
      <c r="A806" t="s">
        <v>458</v>
      </c>
      <c r="B806" t="s">
        <v>334</v>
      </c>
      <c r="C806">
        <v>4075</v>
      </c>
      <c r="D806">
        <v>-0.48599999999999999</v>
      </c>
      <c r="E806">
        <v>-0.32800000000000001</v>
      </c>
      <c r="F806">
        <v>-3605</v>
      </c>
      <c r="G806">
        <v>470</v>
      </c>
      <c r="H806">
        <v>-263</v>
      </c>
      <c r="I806">
        <v>206</v>
      </c>
      <c r="J806">
        <v>-0.42599999999999999</v>
      </c>
      <c r="K806">
        <v>-5.5E-2</v>
      </c>
      <c r="L806">
        <v>-42</v>
      </c>
      <c r="M806">
        <v>198</v>
      </c>
      <c r="N806">
        <v>156</v>
      </c>
      <c r="O806">
        <v>156</v>
      </c>
      <c r="P806">
        <v>-0.52400000000000002</v>
      </c>
      <c r="Q806">
        <v>-0.13600000000000001</v>
      </c>
      <c r="W806" t="s">
        <v>844</v>
      </c>
    </row>
    <row r="807" spans="1:23" hidden="1" x14ac:dyDescent="0.25">
      <c r="A807" t="s">
        <v>459</v>
      </c>
      <c r="B807" t="s">
        <v>334</v>
      </c>
      <c r="C807">
        <v>6065</v>
      </c>
      <c r="D807">
        <v>0.58599999999999997</v>
      </c>
      <c r="E807">
        <v>0.23499999999999999</v>
      </c>
      <c r="F807">
        <v>-5659</v>
      </c>
      <c r="G807">
        <v>406</v>
      </c>
      <c r="H807">
        <v>-188</v>
      </c>
      <c r="I807">
        <v>218</v>
      </c>
      <c r="J807">
        <v>1.272</v>
      </c>
      <c r="K807">
        <v>0.28199999999999997</v>
      </c>
      <c r="L807">
        <v>-22</v>
      </c>
      <c r="M807">
        <v>227</v>
      </c>
      <c r="N807">
        <v>180</v>
      </c>
      <c r="O807">
        <v>180</v>
      </c>
      <c r="P807">
        <v>0.68200000000000005</v>
      </c>
      <c r="Q807">
        <v>0.317</v>
      </c>
      <c r="W807" t="s">
        <v>957</v>
      </c>
    </row>
    <row r="808" spans="1:23" hidden="1" x14ac:dyDescent="0.25">
      <c r="A808" t="s">
        <v>460</v>
      </c>
      <c r="B808" t="s">
        <v>334</v>
      </c>
      <c r="C808">
        <v>4910</v>
      </c>
      <c r="D808">
        <v>0.16400000000000001</v>
      </c>
      <c r="E808">
        <v>-0.29899999999999999</v>
      </c>
      <c r="F808">
        <v>-4590</v>
      </c>
      <c r="G808">
        <v>320</v>
      </c>
      <c r="H808">
        <v>-150</v>
      </c>
      <c r="I808">
        <v>170</v>
      </c>
      <c r="J808">
        <v>0.46500000000000002</v>
      </c>
      <c r="K808">
        <v>-0.188</v>
      </c>
      <c r="L808">
        <v>-22</v>
      </c>
      <c r="M808">
        <v>173</v>
      </c>
      <c r="N808">
        <v>137</v>
      </c>
      <c r="O808">
        <v>137</v>
      </c>
      <c r="P808">
        <v>0.17599999999999999</v>
      </c>
      <c r="Q808">
        <v>-0.35099999999999998</v>
      </c>
      <c r="W808" t="s">
        <v>1017</v>
      </c>
    </row>
    <row r="809" spans="1:23" hidden="1" x14ac:dyDescent="0.25">
      <c r="A809" t="s">
        <v>461</v>
      </c>
      <c r="B809" t="s">
        <v>334</v>
      </c>
      <c r="C809">
        <v>7009</v>
      </c>
      <c r="D809">
        <v>0.4</v>
      </c>
      <c r="E809">
        <v>-0.115</v>
      </c>
      <c r="F809">
        <v>-6542</v>
      </c>
      <c r="G809">
        <v>466</v>
      </c>
      <c r="H809">
        <v>-257</v>
      </c>
      <c r="I809">
        <v>210</v>
      </c>
      <c r="J809">
        <v>0.79400000000000004</v>
      </c>
      <c r="K809">
        <v>-0.41699999999999998</v>
      </c>
      <c r="L809">
        <v>-14</v>
      </c>
      <c r="M809">
        <v>265</v>
      </c>
      <c r="N809">
        <v>211</v>
      </c>
      <c r="O809">
        <v>211</v>
      </c>
      <c r="P809">
        <v>0.97599999999999998</v>
      </c>
      <c r="Q809">
        <v>-0.35499999999999998</v>
      </c>
      <c r="W809" t="s">
        <v>682</v>
      </c>
    </row>
    <row r="810" spans="1:23" hidden="1" x14ac:dyDescent="0.25">
      <c r="A810" t="s">
        <v>462</v>
      </c>
      <c r="B810" t="s">
        <v>334</v>
      </c>
      <c r="C810">
        <v>7922</v>
      </c>
      <c r="D810">
        <v>0.97199999999999998</v>
      </c>
      <c r="E810">
        <v>1.071</v>
      </c>
      <c r="F810">
        <v>-7309</v>
      </c>
      <c r="G810">
        <v>613</v>
      </c>
      <c r="H810">
        <v>-253</v>
      </c>
      <c r="I810">
        <v>360</v>
      </c>
      <c r="J810">
        <v>2.778</v>
      </c>
      <c r="K810">
        <v>2.742</v>
      </c>
      <c r="L810">
        <v>-12</v>
      </c>
      <c r="M810">
        <v>407</v>
      </c>
      <c r="N810">
        <v>327</v>
      </c>
      <c r="O810">
        <v>327</v>
      </c>
      <c r="P810">
        <v>2.8519999999999999</v>
      </c>
      <c r="Q810">
        <v>2.0499999999999998</v>
      </c>
      <c r="W810" t="s">
        <v>1018</v>
      </c>
    </row>
    <row r="811" spans="1:23" hidden="1" x14ac:dyDescent="0.25">
      <c r="A811" t="s">
        <v>463</v>
      </c>
      <c r="B811" t="s">
        <v>334</v>
      </c>
      <c r="C811">
        <v>3825</v>
      </c>
      <c r="D811">
        <v>5.5E-2</v>
      </c>
      <c r="E811">
        <v>-9.2999999999999999E-2</v>
      </c>
      <c r="F811">
        <v>-3551</v>
      </c>
      <c r="G811">
        <v>274</v>
      </c>
      <c r="H811">
        <v>-178</v>
      </c>
      <c r="I811">
        <v>96</v>
      </c>
      <c r="J811">
        <v>8.2000000000000003E-2</v>
      </c>
      <c r="K811">
        <v>-0.17299999999999999</v>
      </c>
      <c r="L811">
        <v>-8</v>
      </c>
      <c r="M811">
        <v>134</v>
      </c>
      <c r="N811">
        <v>107</v>
      </c>
      <c r="O811">
        <v>107</v>
      </c>
      <c r="P811">
        <v>0.42799999999999999</v>
      </c>
      <c r="Q811">
        <v>-7.9000000000000001E-2</v>
      </c>
      <c r="W811" t="s">
        <v>739</v>
      </c>
    </row>
    <row r="812" spans="1:23" hidden="1" x14ac:dyDescent="0.25">
      <c r="A812" t="s">
        <v>454</v>
      </c>
      <c r="B812" t="s">
        <v>337</v>
      </c>
      <c r="C812">
        <v>8690</v>
      </c>
      <c r="D812">
        <v>2.7E-2</v>
      </c>
      <c r="E812">
        <v>5.5E-2</v>
      </c>
      <c r="F812">
        <v>-7167</v>
      </c>
      <c r="G812">
        <v>1523</v>
      </c>
      <c r="H812">
        <v>-1585</v>
      </c>
      <c r="I812">
        <v>-62</v>
      </c>
      <c r="L812">
        <v>-64</v>
      </c>
      <c r="M812">
        <v>-97</v>
      </c>
      <c r="N812">
        <v>-103</v>
      </c>
      <c r="O812">
        <v>-101</v>
      </c>
      <c r="W812" t="s">
        <v>798</v>
      </c>
    </row>
    <row r="813" spans="1:23" hidden="1" x14ac:dyDescent="0.25">
      <c r="A813" t="s">
        <v>455</v>
      </c>
      <c r="B813" t="s">
        <v>337</v>
      </c>
      <c r="C813">
        <v>8236</v>
      </c>
      <c r="D813">
        <v>6.8000000000000005E-2</v>
      </c>
      <c r="E813">
        <v>0.14899999999999999</v>
      </c>
      <c r="F813">
        <v>-6865</v>
      </c>
      <c r="G813">
        <v>1371</v>
      </c>
      <c r="H813">
        <v>-1326</v>
      </c>
      <c r="I813">
        <v>45</v>
      </c>
      <c r="J813">
        <v>-0.625</v>
      </c>
      <c r="L813">
        <v>-63</v>
      </c>
      <c r="M813">
        <v>1</v>
      </c>
      <c r="N813">
        <v>-13</v>
      </c>
      <c r="O813">
        <v>-21</v>
      </c>
      <c r="W813" t="s">
        <v>1019</v>
      </c>
    </row>
    <row r="814" spans="1:23" hidden="1" x14ac:dyDescent="0.25">
      <c r="A814" t="s">
        <v>456</v>
      </c>
      <c r="B814" t="s">
        <v>337</v>
      </c>
      <c r="C814">
        <v>7171</v>
      </c>
      <c r="D814">
        <v>0.154</v>
      </c>
      <c r="E814">
        <v>-7.4999999999999997E-2</v>
      </c>
      <c r="F814">
        <v>-6089</v>
      </c>
      <c r="G814">
        <v>1081</v>
      </c>
      <c r="H814">
        <v>-1217</v>
      </c>
      <c r="I814">
        <v>-135</v>
      </c>
      <c r="L814">
        <v>-73</v>
      </c>
      <c r="M814">
        <v>-200</v>
      </c>
      <c r="N814">
        <v>-215</v>
      </c>
      <c r="O814">
        <v>-219</v>
      </c>
      <c r="W814" t="s">
        <v>1020</v>
      </c>
    </row>
    <row r="815" spans="1:23" hidden="1" x14ac:dyDescent="0.25">
      <c r="A815" t="s">
        <v>457</v>
      </c>
      <c r="B815" t="s">
        <v>337</v>
      </c>
      <c r="C815">
        <v>7753</v>
      </c>
      <c r="D815">
        <v>-4.0000000000000001E-3</v>
      </c>
      <c r="E815">
        <v>-8.3000000000000004E-2</v>
      </c>
      <c r="F815">
        <v>-6566</v>
      </c>
      <c r="G815">
        <v>1186</v>
      </c>
      <c r="H815">
        <v>-1119</v>
      </c>
      <c r="I815">
        <v>68</v>
      </c>
      <c r="J815">
        <v>-0.67200000000000004</v>
      </c>
      <c r="K815">
        <v>-0.56599999999999995</v>
      </c>
      <c r="L815">
        <v>-85</v>
      </c>
      <c r="M815">
        <v>2</v>
      </c>
      <c r="N815">
        <v>2</v>
      </c>
      <c r="O815">
        <v>-5</v>
      </c>
      <c r="W815" t="s">
        <v>947</v>
      </c>
    </row>
    <row r="816" spans="1:23" hidden="1" x14ac:dyDescent="0.25">
      <c r="A816" t="s">
        <v>458</v>
      </c>
      <c r="B816" t="s">
        <v>337</v>
      </c>
      <c r="C816">
        <v>8458</v>
      </c>
      <c r="D816">
        <v>-2E-3</v>
      </c>
      <c r="E816">
        <v>9.7000000000000003E-2</v>
      </c>
      <c r="F816">
        <v>-7127</v>
      </c>
      <c r="G816">
        <v>1331</v>
      </c>
      <c r="H816">
        <v>-1174</v>
      </c>
      <c r="I816">
        <v>156</v>
      </c>
      <c r="J816">
        <v>-0.60599999999999998</v>
      </c>
      <c r="K816">
        <v>0.29099999999999998</v>
      </c>
      <c r="L816">
        <v>-76</v>
      </c>
      <c r="M816">
        <v>117</v>
      </c>
      <c r="N816">
        <v>97</v>
      </c>
      <c r="O816">
        <v>95</v>
      </c>
      <c r="P816">
        <v>-0.71799999999999997</v>
      </c>
      <c r="Q816">
        <v>0.11799999999999999</v>
      </c>
      <c r="W816" t="s">
        <v>1021</v>
      </c>
    </row>
    <row r="817" spans="1:23" hidden="1" x14ac:dyDescent="0.25">
      <c r="A817" t="s">
        <v>459</v>
      </c>
      <c r="B817" t="s">
        <v>337</v>
      </c>
      <c r="C817">
        <v>7709</v>
      </c>
      <c r="D817">
        <v>0.54400000000000004</v>
      </c>
      <c r="E817">
        <v>0.24099999999999999</v>
      </c>
      <c r="F817">
        <v>-6513</v>
      </c>
      <c r="G817">
        <v>1197</v>
      </c>
      <c r="H817">
        <v>-1075</v>
      </c>
      <c r="I817">
        <v>121</v>
      </c>
      <c r="J817">
        <v>1.7250000000000001</v>
      </c>
      <c r="K817">
        <v>0.68</v>
      </c>
      <c r="L817">
        <v>-60</v>
      </c>
      <c r="M817">
        <v>106</v>
      </c>
      <c r="N817">
        <v>85</v>
      </c>
      <c r="O817">
        <v>85</v>
      </c>
      <c r="P817">
        <v>0.78200000000000003</v>
      </c>
      <c r="Q817">
        <v>0.81100000000000005</v>
      </c>
      <c r="W817" t="s">
        <v>1022</v>
      </c>
    </row>
    <row r="818" spans="1:23" hidden="1" x14ac:dyDescent="0.25">
      <c r="A818" t="s">
        <v>460</v>
      </c>
      <c r="B818" t="s">
        <v>337</v>
      </c>
      <c r="C818">
        <v>6213</v>
      </c>
      <c r="D818">
        <v>0.42499999999999999</v>
      </c>
      <c r="E818">
        <v>-0.20200000000000001</v>
      </c>
      <c r="F818">
        <v>-5270</v>
      </c>
      <c r="G818">
        <v>943</v>
      </c>
      <c r="H818">
        <v>-871</v>
      </c>
      <c r="I818">
        <v>72</v>
      </c>
      <c r="J818">
        <v>2.5169999999999999</v>
      </c>
      <c r="K818">
        <v>-0.65100000000000002</v>
      </c>
      <c r="L818">
        <v>-49</v>
      </c>
      <c r="M818">
        <v>59</v>
      </c>
      <c r="N818">
        <v>47</v>
      </c>
      <c r="O818">
        <v>47</v>
      </c>
      <c r="P818">
        <v>0.55100000000000005</v>
      </c>
      <c r="Q818">
        <v>-0.71599999999999997</v>
      </c>
      <c r="W818" t="s">
        <v>1023</v>
      </c>
    </row>
    <row r="819" spans="1:23" hidden="1" x14ac:dyDescent="0.25">
      <c r="A819" t="s">
        <v>461</v>
      </c>
      <c r="B819" t="s">
        <v>337</v>
      </c>
      <c r="C819">
        <v>7786</v>
      </c>
      <c r="D819">
        <v>0.66900000000000004</v>
      </c>
      <c r="E819">
        <v>-8.2000000000000003E-2</v>
      </c>
      <c r="F819">
        <v>-6553</v>
      </c>
      <c r="G819">
        <v>1233</v>
      </c>
      <c r="H819">
        <v>-1026</v>
      </c>
      <c r="I819">
        <v>207</v>
      </c>
      <c r="J819">
        <v>5.3250000000000002</v>
      </c>
      <c r="K819">
        <v>-0.47899999999999998</v>
      </c>
      <c r="L819">
        <v>-46</v>
      </c>
      <c r="M819">
        <v>204</v>
      </c>
      <c r="N819">
        <v>169</v>
      </c>
      <c r="O819">
        <v>165</v>
      </c>
      <c r="P819">
        <v>4.3209999999999997</v>
      </c>
      <c r="Q819">
        <v>-0.50900000000000001</v>
      </c>
      <c r="W819" t="s">
        <v>1024</v>
      </c>
    </row>
    <row r="820" spans="1:23" hidden="1" x14ac:dyDescent="0.25">
      <c r="A820" t="s">
        <v>462</v>
      </c>
      <c r="B820" t="s">
        <v>337</v>
      </c>
      <c r="C820">
        <v>8477</v>
      </c>
      <c r="D820">
        <v>1.153</v>
      </c>
      <c r="E820">
        <v>0.69799999999999995</v>
      </c>
      <c r="F820">
        <v>-7211</v>
      </c>
      <c r="G820">
        <v>1266</v>
      </c>
      <c r="H820">
        <v>-869</v>
      </c>
      <c r="I820">
        <v>397</v>
      </c>
      <c r="J820">
        <v>49.716000000000001</v>
      </c>
      <c r="K820">
        <v>7.931</v>
      </c>
      <c r="L820">
        <v>-40</v>
      </c>
      <c r="M820">
        <v>417</v>
      </c>
      <c r="N820">
        <v>335</v>
      </c>
      <c r="O820">
        <v>335</v>
      </c>
      <c r="P820">
        <v>57.171999999999997</v>
      </c>
      <c r="Q820">
        <v>6.0650000000000004</v>
      </c>
      <c r="W820" t="s">
        <v>1025</v>
      </c>
    </row>
    <row r="821" spans="1:23" hidden="1" x14ac:dyDescent="0.25">
      <c r="A821" t="s">
        <v>463</v>
      </c>
      <c r="B821" t="s">
        <v>337</v>
      </c>
      <c r="C821">
        <v>4993</v>
      </c>
      <c r="D821">
        <v>0.45500000000000002</v>
      </c>
      <c r="E821">
        <v>0.14499999999999999</v>
      </c>
      <c r="F821">
        <v>-4299</v>
      </c>
      <c r="G821">
        <v>695</v>
      </c>
      <c r="H821">
        <v>-650</v>
      </c>
      <c r="I821">
        <v>44</v>
      </c>
      <c r="K821">
        <v>1.169</v>
      </c>
      <c r="L821">
        <v>-37</v>
      </c>
      <c r="M821">
        <v>61</v>
      </c>
      <c r="N821">
        <v>47</v>
      </c>
      <c r="O821">
        <v>47</v>
      </c>
      <c r="Q821">
        <v>0.57699999999999996</v>
      </c>
      <c r="W821" t="s">
        <v>1026</v>
      </c>
    </row>
    <row r="822" spans="1:23" hidden="1" x14ac:dyDescent="0.25">
      <c r="A822" t="s">
        <v>454</v>
      </c>
      <c r="B822" t="s">
        <v>340</v>
      </c>
      <c r="C822">
        <v>1747</v>
      </c>
      <c r="D822">
        <v>0.19800000000000001</v>
      </c>
      <c r="E822">
        <v>0.26500000000000001</v>
      </c>
      <c r="F822">
        <v>-1349</v>
      </c>
      <c r="G822">
        <v>398</v>
      </c>
      <c r="H822">
        <v>-165</v>
      </c>
      <c r="I822">
        <v>233</v>
      </c>
      <c r="J822">
        <v>2.2170000000000001</v>
      </c>
      <c r="K822">
        <v>0.313</v>
      </c>
      <c r="L822">
        <v>-62</v>
      </c>
      <c r="M822">
        <v>220</v>
      </c>
      <c r="N822">
        <v>194</v>
      </c>
      <c r="O822">
        <v>195</v>
      </c>
      <c r="P822">
        <v>2.621</v>
      </c>
      <c r="Q822">
        <v>0.29599999999999999</v>
      </c>
      <c r="W822" t="s">
        <v>1027</v>
      </c>
    </row>
    <row r="823" spans="1:23" hidden="1" x14ac:dyDescent="0.25">
      <c r="A823" t="s">
        <v>455</v>
      </c>
      <c r="B823" t="s">
        <v>340</v>
      </c>
      <c r="C823">
        <v>1381</v>
      </c>
      <c r="D823">
        <v>0.112</v>
      </c>
      <c r="E823">
        <v>-2.1000000000000001E-2</v>
      </c>
      <c r="F823">
        <v>-1085</v>
      </c>
      <c r="G823">
        <v>296</v>
      </c>
      <c r="H823">
        <v>-118</v>
      </c>
      <c r="I823">
        <v>178</v>
      </c>
      <c r="J823">
        <v>7.1559999999999997</v>
      </c>
      <c r="K823">
        <v>-0.17</v>
      </c>
      <c r="L823">
        <v>-62</v>
      </c>
      <c r="M823">
        <v>153</v>
      </c>
      <c r="N823">
        <v>133</v>
      </c>
      <c r="O823">
        <v>151</v>
      </c>
      <c r="Q823">
        <v>-0.08</v>
      </c>
      <c r="W823" t="s">
        <v>1028</v>
      </c>
    </row>
    <row r="824" spans="1:23" hidden="1" x14ac:dyDescent="0.25">
      <c r="A824" t="s">
        <v>456</v>
      </c>
      <c r="B824" t="s">
        <v>340</v>
      </c>
      <c r="C824">
        <v>1410</v>
      </c>
      <c r="D824">
        <v>-6.8000000000000005E-2</v>
      </c>
      <c r="E824">
        <v>0.15</v>
      </c>
      <c r="F824">
        <v>-1052</v>
      </c>
      <c r="G824">
        <v>358</v>
      </c>
      <c r="H824">
        <v>-144</v>
      </c>
      <c r="I824">
        <v>214</v>
      </c>
      <c r="K824">
        <v>0.70799999999999996</v>
      </c>
      <c r="L824">
        <v>-55</v>
      </c>
      <c r="M824">
        <v>215</v>
      </c>
      <c r="N824">
        <v>158</v>
      </c>
      <c r="O824">
        <v>164</v>
      </c>
      <c r="Q824">
        <v>1.4850000000000001</v>
      </c>
      <c r="W824" t="s">
        <v>1029</v>
      </c>
    </row>
    <row r="825" spans="1:23" hidden="1" x14ac:dyDescent="0.25">
      <c r="A825" t="s">
        <v>457</v>
      </c>
      <c r="B825" t="s">
        <v>340</v>
      </c>
      <c r="C825">
        <v>1227</v>
      </c>
      <c r="D825">
        <v>7.0000000000000007E-2</v>
      </c>
      <c r="E825">
        <v>-0.159</v>
      </c>
      <c r="F825">
        <v>-989</v>
      </c>
      <c r="G825">
        <v>238</v>
      </c>
      <c r="H825">
        <v>-113</v>
      </c>
      <c r="I825">
        <v>125</v>
      </c>
      <c r="K825">
        <v>0.72799999999999998</v>
      </c>
      <c r="L825">
        <v>-69</v>
      </c>
      <c r="M825">
        <v>63</v>
      </c>
      <c r="N825">
        <v>52</v>
      </c>
      <c r="O825">
        <v>66</v>
      </c>
      <c r="Q825">
        <v>0.222</v>
      </c>
      <c r="W825" t="s">
        <v>1030</v>
      </c>
    </row>
    <row r="826" spans="1:23" hidden="1" x14ac:dyDescent="0.25">
      <c r="A826" t="s">
        <v>458</v>
      </c>
      <c r="B826" t="s">
        <v>340</v>
      </c>
      <c r="C826">
        <v>1458</v>
      </c>
      <c r="D826">
        <v>9.4E-2</v>
      </c>
      <c r="E826">
        <v>0.17499999999999999</v>
      </c>
      <c r="F826">
        <v>-1198</v>
      </c>
      <c r="G826">
        <v>261</v>
      </c>
      <c r="H826">
        <v>-188</v>
      </c>
      <c r="I826">
        <v>73</v>
      </c>
      <c r="J826">
        <v>0.93500000000000005</v>
      </c>
      <c r="K826">
        <v>2.33</v>
      </c>
      <c r="L826">
        <v>-61</v>
      </c>
      <c r="M826">
        <v>36</v>
      </c>
      <c r="N826">
        <v>53</v>
      </c>
      <c r="O826">
        <v>54</v>
      </c>
      <c r="P826">
        <v>8.6999999999999994E-2</v>
      </c>
      <c r="W826" t="s">
        <v>1031</v>
      </c>
    </row>
    <row r="827" spans="1:23" hidden="1" x14ac:dyDescent="0.25">
      <c r="A827" t="s">
        <v>459</v>
      </c>
      <c r="B827" t="s">
        <v>340</v>
      </c>
      <c r="C827">
        <v>1242</v>
      </c>
      <c r="D827">
        <v>0.22800000000000001</v>
      </c>
      <c r="E827">
        <v>-0.18</v>
      </c>
      <c r="F827">
        <v>-1125</v>
      </c>
      <c r="G827">
        <v>117</v>
      </c>
      <c r="H827">
        <v>-95</v>
      </c>
      <c r="I827">
        <v>22</v>
      </c>
      <c r="J827">
        <v>-0.372</v>
      </c>
      <c r="L827">
        <v>-45</v>
      </c>
      <c r="M827">
        <v>-44</v>
      </c>
      <c r="N827">
        <v>-52</v>
      </c>
      <c r="O827">
        <v>-34</v>
      </c>
      <c r="W827" t="s">
        <v>747</v>
      </c>
    </row>
    <row r="828" spans="1:23" hidden="1" x14ac:dyDescent="0.25">
      <c r="A828" t="s">
        <v>460</v>
      </c>
      <c r="B828" t="s">
        <v>340</v>
      </c>
      <c r="C828">
        <v>1514</v>
      </c>
      <c r="D828">
        <v>0.371</v>
      </c>
      <c r="E828">
        <v>0.32100000000000001</v>
      </c>
      <c r="F828">
        <v>-1389</v>
      </c>
      <c r="G828">
        <v>125</v>
      </c>
      <c r="H828">
        <v>-133</v>
      </c>
      <c r="I828">
        <v>-8</v>
      </c>
      <c r="L828">
        <v>-34</v>
      </c>
      <c r="M828">
        <v>-59</v>
      </c>
      <c r="N828">
        <v>-74</v>
      </c>
      <c r="O828">
        <v>-60</v>
      </c>
      <c r="W828" t="s">
        <v>957</v>
      </c>
    </row>
    <row r="829" spans="1:23" hidden="1" x14ac:dyDescent="0.25">
      <c r="A829" t="s">
        <v>461</v>
      </c>
      <c r="B829" t="s">
        <v>340</v>
      </c>
      <c r="C829">
        <v>1146</v>
      </c>
      <c r="D829">
        <v>1.0840000000000001</v>
      </c>
      <c r="E829">
        <v>-0.14099999999999999</v>
      </c>
      <c r="F829">
        <v>-1076</v>
      </c>
      <c r="G829">
        <v>70</v>
      </c>
      <c r="H829">
        <v>-88</v>
      </c>
      <c r="I829">
        <v>-18</v>
      </c>
      <c r="L829">
        <v>-27</v>
      </c>
      <c r="M829">
        <v>-65</v>
      </c>
      <c r="N829">
        <v>-75</v>
      </c>
      <c r="O829">
        <v>-56</v>
      </c>
      <c r="W829" t="s">
        <v>1032</v>
      </c>
    </row>
    <row r="830" spans="1:23" hidden="1" x14ac:dyDescent="0.25">
      <c r="A830" t="s">
        <v>462</v>
      </c>
      <c r="B830" t="s">
        <v>340</v>
      </c>
      <c r="C830">
        <v>1334</v>
      </c>
      <c r="D830">
        <v>0.61899999999999999</v>
      </c>
      <c r="E830">
        <v>0.31900000000000001</v>
      </c>
      <c r="F830">
        <v>-1198</v>
      </c>
      <c r="G830">
        <v>136</v>
      </c>
      <c r="H830">
        <v>-98</v>
      </c>
      <c r="I830">
        <v>37</v>
      </c>
      <c r="K830">
        <v>0.08</v>
      </c>
      <c r="L830">
        <v>-27</v>
      </c>
      <c r="M830">
        <v>54</v>
      </c>
      <c r="N830">
        <v>50</v>
      </c>
      <c r="O830">
        <v>50</v>
      </c>
      <c r="P830">
        <v>-0.16800000000000001</v>
      </c>
      <c r="Q830">
        <v>-0.26</v>
      </c>
      <c r="W830" t="s">
        <v>1021</v>
      </c>
    </row>
    <row r="831" spans="1:23" hidden="1" x14ac:dyDescent="0.25">
      <c r="A831" t="s">
        <v>463</v>
      </c>
      <c r="B831" t="s">
        <v>340</v>
      </c>
      <c r="C831">
        <v>1011</v>
      </c>
      <c r="D831">
        <v>-0.20399999999999999</v>
      </c>
      <c r="E831">
        <v>-8.4000000000000005E-2</v>
      </c>
      <c r="F831">
        <v>-892</v>
      </c>
      <c r="G831">
        <v>119</v>
      </c>
      <c r="H831">
        <v>-85</v>
      </c>
      <c r="I831">
        <v>35</v>
      </c>
      <c r="J831">
        <v>1.9330000000000001</v>
      </c>
      <c r="K831">
        <v>1.7569999999999999</v>
      </c>
      <c r="L831">
        <v>-27</v>
      </c>
      <c r="M831">
        <v>69</v>
      </c>
      <c r="N831">
        <v>56</v>
      </c>
      <c r="O831">
        <v>67</v>
      </c>
      <c r="P831">
        <v>0.72599999999999998</v>
      </c>
      <c r="Q831">
        <v>9.92</v>
      </c>
      <c r="W831" t="s">
        <v>1033</v>
      </c>
    </row>
    <row r="832" spans="1:23" hidden="1" x14ac:dyDescent="0.25">
      <c r="A832" t="s">
        <v>454</v>
      </c>
      <c r="B832" t="s">
        <v>344</v>
      </c>
      <c r="C832">
        <v>608</v>
      </c>
      <c r="D832">
        <v>9.1999999999999998E-2</v>
      </c>
      <c r="E832">
        <v>0.30199999999999999</v>
      </c>
      <c r="F832">
        <v>-403</v>
      </c>
      <c r="G832">
        <v>205</v>
      </c>
      <c r="H832">
        <v>-109</v>
      </c>
      <c r="I832">
        <v>96</v>
      </c>
      <c r="J832">
        <v>-8.5999999999999993E-2</v>
      </c>
      <c r="K832">
        <v>0.1</v>
      </c>
      <c r="L832">
        <v>-1</v>
      </c>
      <c r="M832">
        <v>91</v>
      </c>
      <c r="N832">
        <v>72</v>
      </c>
      <c r="O832">
        <v>72</v>
      </c>
      <c r="P832">
        <v>-8.4000000000000005E-2</v>
      </c>
      <c r="Q832">
        <v>3.7999999999999999E-2</v>
      </c>
      <c r="W832" t="s">
        <v>1022</v>
      </c>
    </row>
    <row r="833" spans="1:23" hidden="1" x14ac:dyDescent="0.25">
      <c r="A833" t="s">
        <v>455</v>
      </c>
      <c r="B833" t="s">
        <v>344</v>
      </c>
      <c r="C833">
        <v>467</v>
      </c>
      <c r="D833">
        <v>0.11700000000000001</v>
      </c>
      <c r="E833">
        <v>6.2E-2</v>
      </c>
      <c r="F833">
        <v>-286</v>
      </c>
      <c r="G833">
        <v>181</v>
      </c>
      <c r="H833">
        <v>-94</v>
      </c>
      <c r="I833">
        <v>87</v>
      </c>
      <c r="J833">
        <v>0.13900000000000001</v>
      </c>
      <c r="K833">
        <v>-9.6000000000000002E-2</v>
      </c>
      <c r="L833">
        <v>-2</v>
      </c>
      <c r="M833">
        <v>87</v>
      </c>
      <c r="N833">
        <v>70</v>
      </c>
      <c r="O833">
        <v>70</v>
      </c>
      <c r="P833">
        <v>0.249</v>
      </c>
      <c r="Q833">
        <v>-0.125</v>
      </c>
      <c r="W833" t="s">
        <v>1034</v>
      </c>
    </row>
    <row r="834" spans="1:23" hidden="1" x14ac:dyDescent="0.25">
      <c r="A834" t="s">
        <v>456</v>
      </c>
      <c r="B834" t="s">
        <v>344</v>
      </c>
      <c r="C834">
        <v>440</v>
      </c>
      <c r="D834">
        <v>0.24</v>
      </c>
      <c r="E834">
        <v>-8.3000000000000004E-2</v>
      </c>
      <c r="F834">
        <v>-247</v>
      </c>
      <c r="G834">
        <v>193</v>
      </c>
      <c r="H834">
        <v>-96</v>
      </c>
      <c r="I834">
        <v>97</v>
      </c>
      <c r="J834">
        <v>0.747</v>
      </c>
      <c r="K834">
        <v>-3.9E-2</v>
      </c>
      <c r="L834">
        <v>-2</v>
      </c>
      <c r="M834">
        <v>100</v>
      </c>
      <c r="N834">
        <v>80</v>
      </c>
      <c r="O834">
        <v>80</v>
      </c>
      <c r="P834">
        <v>0.70899999999999996</v>
      </c>
      <c r="Q834">
        <v>2.4E-2</v>
      </c>
      <c r="W834" t="s">
        <v>1035</v>
      </c>
    </row>
    <row r="835" spans="1:23" hidden="1" x14ac:dyDescent="0.25">
      <c r="A835" t="s">
        <v>457</v>
      </c>
      <c r="B835" t="s">
        <v>344</v>
      </c>
      <c r="C835">
        <v>479</v>
      </c>
      <c r="D835">
        <v>0.52500000000000002</v>
      </c>
      <c r="E835">
        <v>-0.14000000000000001</v>
      </c>
      <c r="F835">
        <v>-248</v>
      </c>
      <c r="G835">
        <v>231</v>
      </c>
      <c r="H835">
        <v>-130</v>
      </c>
      <c r="I835">
        <v>101</v>
      </c>
      <c r="J835">
        <v>0.44700000000000001</v>
      </c>
      <c r="K835">
        <v>-4.2999999999999997E-2</v>
      </c>
      <c r="L835">
        <v>0</v>
      </c>
      <c r="M835">
        <v>99</v>
      </c>
      <c r="N835">
        <v>78</v>
      </c>
      <c r="O835">
        <v>78</v>
      </c>
      <c r="P835">
        <v>0.48</v>
      </c>
      <c r="Q835">
        <v>-1.4E-2</v>
      </c>
      <c r="W835" t="s">
        <v>625</v>
      </c>
    </row>
    <row r="836" spans="1:23" hidden="1" x14ac:dyDescent="0.25">
      <c r="A836" t="s">
        <v>458</v>
      </c>
      <c r="B836" t="s">
        <v>344</v>
      </c>
      <c r="C836">
        <v>557</v>
      </c>
      <c r="D836">
        <v>0.40500000000000003</v>
      </c>
      <c r="E836">
        <v>0.33300000000000002</v>
      </c>
      <c r="F836">
        <v>-316</v>
      </c>
      <c r="G836">
        <v>242</v>
      </c>
      <c r="H836">
        <v>-136</v>
      </c>
      <c r="I836">
        <v>105</v>
      </c>
      <c r="J836">
        <v>0.32</v>
      </c>
      <c r="K836">
        <v>0.371</v>
      </c>
      <c r="L836">
        <v>-1</v>
      </c>
      <c r="M836">
        <v>104</v>
      </c>
      <c r="N836">
        <v>79</v>
      </c>
      <c r="O836">
        <v>79</v>
      </c>
      <c r="P836">
        <v>0.186</v>
      </c>
      <c r="Q836">
        <v>0.41499999999999998</v>
      </c>
      <c r="W836" t="s">
        <v>1036</v>
      </c>
    </row>
    <row r="837" spans="1:23" hidden="1" x14ac:dyDescent="0.25">
      <c r="A837" t="s">
        <v>459</v>
      </c>
      <c r="B837" t="s">
        <v>344</v>
      </c>
      <c r="C837">
        <v>418</v>
      </c>
      <c r="D837">
        <v>0.63100000000000001</v>
      </c>
      <c r="E837">
        <v>0.17899999999999999</v>
      </c>
      <c r="F837">
        <v>-246</v>
      </c>
      <c r="G837">
        <v>172</v>
      </c>
      <c r="H837">
        <v>-95</v>
      </c>
      <c r="I837">
        <v>77</v>
      </c>
      <c r="J837">
        <v>1.111</v>
      </c>
      <c r="K837">
        <v>0.38600000000000001</v>
      </c>
      <c r="L837">
        <v>-1</v>
      </c>
      <c r="M837">
        <v>72</v>
      </c>
      <c r="N837">
        <v>56</v>
      </c>
      <c r="O837">
        <v>56</v>
      </c>
      <c r="P837">
        <v>0.78100000000000003</v>
      </c>
      <c r="Q837">
        <v>0.19700000000000001</v>
      </c>
      <c r="W837" t="s">
        <v>1037</v>
      </c>
    </row>
    <row r="838" spans="1:23" hidden="1" x14ac:dyDescent="0.25">
      <c r="A838" t="s">
        <v>460</v>
      </c>
      <c r="B838" t="s">
        <v>344</v>
      </c>
      <c r="C838">
        <v>354</v>
      </c>
      <c r="D838">
        <v>0.11700000000000001</v>
      </c>
      <c r="E838">
        <v>0.128</v>
      </c>
      <c r="F838">
        <v>-213</v>
      </c>
      <c r="G838">
        <v>141</v>
      </c>
      <c r="H838">
        <v>-86</v>
      </c>
      <c r="I838">
        <v>55</v>
      </c>
      <c r="J838">
        <v>-9.9000000000000005E-2</v>
      </c>
      <c r="K838">
        <v>-0.20399999999999999</v>
      </c>
      <c r="L838">
        <v>0</v>
      </c>
      <c r="M838">
        <v>59</v>
      </c>
      <c r="N838">
        <v>47</v>
      </c>
      <c r="O838">
        <v>47</v>
      </c>
      <c r="P838">
        <v>-5.5E-2</v>
      </c>
      <c r="Q838">
        <v>-0.114</v>
      </c>
      <c r="W838" t="s">
        <v>1038</v>
      </c>
    </row>
    <row r="839" spans="1:23" hidden="1" x14ac:dyDescent="0.25">
      <c r="A839" t="s">
        <v>461</v>
      </c>
      <c r="B839" t="s">
        <v>344</v>
      </c>
      <c r="C839">
        <v>314</v>
      </c>
      <c r="D839">
        <v>0.06</v>
      </c>
      <c r="E839">
        <v>-0.20699999999999999</v>
      </c>
      <c r="F839">
        <v>-172</v>
      </c>
      <c r="G839">
        <v>143</v>
      </c>
      <c r="H839">
        <v>-73</v>
      </c>
      <c r="I839">
        <v>70</v>
      </c>
      <c r="J839">
        <v>0.22900000000000001</v>
      </c>
      <c r="K839">
        <v>-0.127</v>
      </c>
      <c r="L839">
        <v>-2</v>
      </c>
      <c r="M839">
        <v>66</v>
      </c>
      <c r="N839">
        <v>53</v>
      </c>
      <c r="O839">
        <v>53</v>
      </c>
      <c r="P839">
        <v>0.25700000000000001</v>
      </c>
      <c r="Q839">
        <v>-0.21</v>
      </c>
      <c r="W839" t="s">
        <v>719</v>
      </c>
    </row>
    <row r="840" spans="1:23" hidden="1" x14ac:dyDescent="0.25">
      <c r="A840" t="s">
        <v>462</v>
      </c>
      <c r="B840" t="s">
        <v>344</v>
      </c>
      <c r="C840">
        <v>397</v>
      </c>
      <c r="D840">
        <v>-0.186</v>
      </c>
      <c r="E840">
        <v>0.54800000000000004</v>
      </c>
      <c r="F840">
        <v>-258</v>
      </c>
      <c r="G840">
        <v>138</v>
      </c>
      <c r="H840">
        <v>-59</v>
      </c>
      <c r="I840">
        <v>80</v>
      </c>
      <c r="J840">
        <v>-0.14599999999999999</v>
      </c>
      <c r="K840">
        <v>1.1930000000000001</v>
      </c>
      <c r="L840">
        <v>-2</v>
      </c>
      <c r="M840">
        <v>84</v>
      </c>
      <c r="N840">
        <v>67</v>
      </c>
      <c r="O840">
        <v>67</v>
      </c>
      <c r="P840">
        <v>-5.3999999999999999E-2</v>
      </c>
      <c r="Q840">
        <v>1.1259999999999999</v>
      </c>
      <c r="W840" t="s">
        <v>1039</v>
      </c>
    </row>
    <row r="841" spans="1:23" hidden="1" x14ac:dyDescent="0.25">
      <c r="A841" t="s">
        <v>463</v>
      </c>
      <c r="B841" t="s">
        <v>344</v>
      </c>
      <c r="C841">
        <v>256</v>
      </c>
      <c r="D841">
        <v>-0.11700000000000001</v>
      </c>
      <c r="E841">
        <v>-0.193</v>
      </c>
      <c r="F841">
        <v>-167</v>
      </c>
      <c r="G841">
        <v>89</v>
      </c>
      <c r="H841">
        <v>-53</v>
      </c>
      <c r="I841">
        <v>36</v>
      </c>
      <c r="J841">
        <v>-0.34399999999999997</v>
      </c>
      <c r="K841">
        <v>-0.40899999999999997</v>
      </c>
      <c r="L841">
        <v>-1</v>
      </c>
      <c r="M841">
        <v>38</v>
      </c>
      <c r="N841">
        <v>31</v>
      </c>
      <c r="O841">
        <v>31</v>
      </c>
      <c r="P841">
        <v>-0.38500000000000001</v>
      </c>
      <c r="Q841">
        <v>-0.36499999999999999</v>
      </c>
      <c r="W841" t="s">
        <v>1040</v>
      </c>
    </row>
    <row r="842" spans="1:23" hidden="1" x14ac:dyDescent="0.25">
      <c r="A842" t="s">
        <v>454</v>
      </c>
      <c r="B842" t="s">
        <v>351</v>
      </c>
      <c r="C842">
        <v>748</v>
      </c>
      <c r="D842">
        <v>0.39800000000000002</v>
      </c>
      <c r="E842">
        <v>0.438</v>
      </c>
      <c r="F842">
        <v>-702</v>
      </c>
      <c r="G842">
        <v>46</v>
      </c>
      <c r="H842">
        <v>-39</v>
      </c>
      <c r="I842">
        <v>7</v>
      </c>
      <c r="K842">
        <v>3.7989999999999999</v>
      </c>
      <c r="L842">
        <v>-9</v>
      </c>
      <c r="M842">
        <v>24</v>
      </c>
      <c r="N842">
        <v>9</v>
      </c>
      <c r="O842">
        <v>4</v>
      </c>
      <c r="Q842">
        <v>-0.45300000000000001</v>
      </c>
      <c r="W842" t="s">
        <v>1041</v>
      </c>
    </row>
    <row r="843" spans="1:23" hidden="1" x14ac:dyDescent="0.25">
      <c r="A843" t="s">
        <v>455</v>
      </c>
      <c r="B843" t="s">
        <v>351</v>
      </c>
      <c r="C843">
        <v>520</v>
      </c>
      <c r="D843">
        <v>-4.7E-2</v>
      </c>
      <c r="E843">
        <v>5.6000000000000001E-2</v>
      </c>
      <c r="F843">
        <v>-484</v>
      </c>
      <c r="G843">
        <v>36</v>
      </c>
      <c r="H843">
        <v>-35</v>
      </c>
      <c r="I843">
        <v>1</v>
      </c>
      <c r="J843">
        <v>-0.67700000000000005</v>
      </c>
      <c r="K843">
        <v>-0.73899999999999999</v>
      </c>
      <c r="L843">
        <v>-20</v>
      </c>
      <c r="M843">
        <v>11</v>
      </c>
      <c r="N843">
        <v>8</v>
      </c>
      <c r="O843">
        <v>6</v>
      </c>
      <c r="P843">
        <v>0.13</v>
      </c>
      <c r="Q843">
        <v>5.0330000000000004</v>
      </c>
      <c r="W843" t="s">
        <v>836</v>
      </c>
    </row>
    <row r="844" spans="1:23" hidden="1" x14ac:dyDescent="0.25">
      <c r="A844" t="s">
        <v>456</v>
      </c>
      <c r="B844" t="s">
        <v>351</v>
      </c>
      <c r="C844">
        <v>493</v>
      </c>
      <c r="D844">
        <v>-0.10199999999999999</v>
      </c>
      <c r="E844">
        <v>0.121</v>
      </c>
      <c r="F844">
        <v>-455</v>
      </c>
      <c r="G844">
        <v>38</v>
      </c>
      <c r="H844">
        <v>-33</v>
      </c>
      <c r="I844">
        <v>5</v>
      </c>
      <c r="J844">
        <v>1.0999999999999999E-2</v>
      </c>
      <c r="K844">
        <v>1.552</v>
      </c>
      <c r="L844">
        <v>-26</v>
      </c>
      <c r="M844">
        <v>10</v>
      </c>
      <c r="N844">
        <v>4</v>
      </c>
      <c r="O844">
        <v>1</v>
      </c>
      <c r="P844">
        <v>-0.96299999999999997</v>
      </c>
      <c r="Q844">
        <v>-0.86699999999999999</v>
      </c>
      <c r="W844" t="s">
        <v>807</v>
      </c>
    </row>
    <row r="845" spans="1:23" hidden="1" x14ac:dyDescent="0.25">
      <c r="A845" t="s">
        <v>457</v>
      </c>
      <c r="B845" t="s">
        <v>351</v>
      </c>
      <c r="C845">
        <v>439</v>
      </c>
      <c r="D845">
        <v>-8.4000000000000005E-2</v>
      </c>
      <c r="E845">
        <v>-0.17899999999999999</v>
      </c>
      <c r="F845">
        <v>-402</v>
      </c>
      <c r="G845">
        <v>37</v>
      </c>
      <c r="H845">
        <v>-35</v>
      </c>
      <c r="I845">
        <v>2</v>
      </c>
      <c r="L845">
        <v>-22</v>
      </c>
      <c r="M845">
        <v>19</v>
      </c>
      <c r="N845">
        <v>13</v>
      </c>
      <c r="O845">
        <v>8</v>
      </c>
      <c r="P845">
        <v>1.143</v>
      </c>
      <c r="W845" t="s">
        <v>838</v>
      </c>
    </row>
    <row r="846" spans="1:23" hidden="1" x14ac:dyDescent="0.25">
      <c r="A846" t="s">
        <v>458</v>
      </c>
      <c r="B846" t="s">
        <v>351</v>
      </c>
      <c r="C846">
        <v>535</v>
      </c>
      <c r="D846">
        <v>-0.12</v>
      </c>
      <c r="E846">
        <v>-1.9E-2</v>
      </c>
      <c r="F846">
        <v>-488</v>
      </c>
      <c r="G846">
        <v>47</v>
      </c>
      <c r="H846">
        <v>-51</v>
      </c>
      <c r="I846">
        <v>-4</v>
      </c>
      <c r="L846">
        <v>-26</v>
      </c>
      <c r="M846">
        <v>-29</v>
      </c>
      <c r="N846">
        <v>-38</v>
      </c>
      <c r="O846">
        <v>-36</v>
      </c>
      <c r="W846" t="s">
        <v>1042</v>
      </c>
    </row>
    <row r="847" spans="1:23" hidden="1" x14ac:dyDescent="0.25">
      <c r="A847" t="s">
        <v>459</v>
      </c>
      <c r="B847" t="s">
        <v>351</v>
      </c>
      <c r="C847">
        <v>546</v>
      </c>
      <c r="D847">
        <v>0.43099999999999999</v>
      </c>
      <c r="E847">
        <v>-5.0000000000000001E-3</v>
      </c>
      <c r="F847">
        <v>-498</v>
      </c>
      <c r="G847">
        <v>48</v>
      </c>
      <c r="H847">
        <v>-43</v>
      </c>
      <c r="I847">
        <v>4</v>
      </c>
      <c r="K847">
        <v>-0.18099999999999999</v>
      </c>
      <c r="L847">
        <v>-24</v>
      </c>
      <c r="M847">
        <v>14</v>
      </c>
      <c r="N847">
        <v>11</v>
      </c>
      <c r="O847">
        <v>6</v>
      </c>
      <c r="P847">
        <v>-0.88200000000000001</v>
      </c>
      <c r="Q847">
        <v>-0.80300000000000005</v>
      </c>
      <c r="W847" t="s">
        <v>1043</v>
      </c>
    </row>
    <row r="848" spans="1:23" hidden="1" x14ac:dyDescent="0.25">
      <c r="A848" t="s">
        <v>460</v>
      </c>
      <c r="B848" t="s">
        <v>351</v>
      </c>
      <c r="C848">
        <v>549</v>
      </c>
      <c r="D848">
        <v>0.20399999999999999</v>
      </c>
      <c r="E848">
        <v>0.14399999999999999</v>
      </c>
      <c r="F848">
        <v>-505</v>
      </c>
      <c r="G848">
        <v>43</v>
      </c>
      <c r="H848">
        <v>-38</v>
      </c>
      <c r="I848">
        <v>5</v>
      </c>
      <c r="L848">
        <v>-22</v>
      </c>
      <c r="M848">
        <v>44</v>
      </c>
      <c r="N848">
        <v>28</v>
      </c>
      <c r="O848">
        <v>29</v>
      </c>
      <c r="P848">
        <v>11.202999999999999</v>
      </c>
      <c r="Q848">
        <v>6.7169999999999996</v>
      </c>
      <c r="W848" t="s">
        <v>807</v>
      </c>
    </row>
    <row r="849" spans="1:23" hidden="1" x14ac:dyDescent="0.25">
      <c r="A849" t="s">
        <v>461</v>
      </c>
      <c r="B849" t="s">
        <v>351</v>
      </c>
      <c r="C849">
        <v>479</v>
      </c>
      <c r="D849">
        <v>8.1000000000000003E-2</v>
      </c>
      <c r="E849">
        <v>-0.21199999999999999</v>
      </c>
      <c r="F849">
        <v>-453</v>
      </c>
      <c r="G849">
        <v>26</v>
      </c>
      <c r="H849">
        <v>-35</v>
      </c>
      <c r="I849">
        <v>-8</v>
      </c>
      <c r="L849">
        <v>-18</v>
      </c>
      <c r="M849">
        <v>12</v>
      </c>
      <c r="N849">
        <v>6</v>
      </c>
      <c r="O849">
        <v>4</v>
      </c>
      <c r="P849">
        <v>-0.504</v>
      </c>
      <c r="Q849">
        <v>-0.96099999999999997</v>
      </c>
      <c r="W849" t="s">
        <v>1044</v>
      </c>
    </row>
    <row r="850" spans="1:23" hidden="1" x14ac:dyDescent="0.25">
      <c r="A850" t="s">
        <v>462</v>
      </c>
      <c r="B850" t="s">
        <v>351</v>
      </c>
      <c r="C850">
        <v>608</v>
      </c>
      <c r="D850">
        <v>3.1E-2</v>
      </c>
      <c r="E850">
        <v>0.59399999999999997</v>
      </c>
      <c r="F850">
        <v>-590</v>
      </c>
      <c r="G850">
        <v>18</v>
      </c>
      <c r="H850">
        <v>-37</v>
      </c>
      <c r="I850">
        <v>-18</v>
      </c>
      <c r="L850">
        <v>-11</v>
      </c>
      <c r="M850">
        <v>117</v>
      </c>
      <c r="N850">
        <v>98</v>
      </c>
      <c r="O850">
        <v>95</v>
      </c>
      <c r="P850">
        <v>1.0509999999999999</v>
      </c>
      <c r="Q850">
        <v>0.96199999999999997</v>
      </c>
    </row>
    <row r="851" spans="1:23" hidden="1" x14ac:dyDescent="0.25">
      <c r="A851" t="s">
        <v>463</v>
      </c>
      <c r="B851" t="s">
        <v>351</v>
      </c>
      <c r="C851">
        <v>382</v>
      </c>
      <c r="D851">
        <v>-0.27100000000000002</v>
      </c>
      <c r="E851">
        <v>-0.16300000000000001</v>
      </c>
      <c r="F851">
        <v>-374</v>
      </c>
      <c r="G851">
        <v>7</v>
      </c>
      <c r="H851">
        <v>-28</v>
      </c>
      <c r="I851">
        <v>-21</v>
      </c>
      <c r="L851">
        <v>-31</v>
      </c>
      <c r="M851">
        <v>61</v>
      </c>
      <c r="N851">
        <v>48</v>
      </c>
      <c r="O851">
        <v>49</v>
      </c>
      <c r="P851">
        <v>0.185</v>
      </c>
      <c r="Q851">
        <v>19.431000000000001</v>
      </c>
    </row>
    <row r="852" spans="1:23" hidden="1" x14ac:dyDescent="0.25">
      <c r="A852" t="s">
        <v>454</v>
      </c>
      <c r="B852" t="s">
        <v>356</v>
      </c>
      <c r="C852">
        <v>2117</v>
      </c>
      <c r="D852">
        <v>-8.1000000000000003E-2</v>
      </c>
      <c r="E852">
        <v>0.183</v>
      </c>
      <c r="F852">
        <v>-1710</v>
      </c>
      <c r="G852">
        <v>407</v>
      </c>
      <c r="H852">
        <v>-250</v>
      </c>
      <c r="I852">
        <v>157</v>
      </c>
      <c r="J852">
        <v>0.17299999999999999</v>
      </c>
      <c r="K852">
        <v>1.29</v>
      </c>
      <c r="L852">
        <v>-25</v>
      </c>
      <c r="M852">
        <v>174</v>
      </c>
      <c r="N852">
        <v>153</v>
      </c>
      <c r="O852">
        <v>130</v>
      </c>
      <c r="P852">
        <v>0.16600000000000001</v>
      </c>
      <c r="Q852">
        <v>0.91400000000000003</v>
      </c>
      <c r="W852" t="s">
        <v>889</v>
      </c>
    </row>
    <row r="853" spans="1:23" hidden="1" x14ac:dyDescent="0.25">
      <c r="A853" t="s">
        <v>455</v>
      </c>
      <c r="B853" t="s">
        <v>356</v>
      </c>
      <c r="C853">
        <v>1790</v>
      </c>
      <c r="D853">
        <v>-1.7999999999999999E-2</v>
      </c>
      <c r="E853">
        <v>0.01</v>
      </c>
      <c r="F853">
        <v>-1481</v>
      </c>
      <c r="G853">
        <v>308</v>
      </c>
      <c r="H853">
        <v>-240</v>
      </c>
      <c r="I853">
        <v>68</v>
      </c>
      <c r="J853">
        <v>-0.34399999999999997</v>
      </c>
      <c r="K853">
        <v>-0.30399999999999999</v>
      </c>
      <c r="L853">
        <v>-23</v>
      </c>
      <c r="M853">
        <v>88</v>
      </c>
      <c r="N853">
        <v>81</v>
      </c>
      <c r="O853">
        <v>68</v>
      </c>
      <c r="P853">
        <v>-0.107</v>
      </c>
      <c r="Q853">
        <v>-0.19</v>
      </c>
      <c r="W853" t="s">
        <v>843</v>
      </c>
    </row>
    <row r="854" spans="1:23" hidden="1" x14ac:dyDescent="0.25">
      <c r="A854" t="s">
        <v>456</v>
      </c>
      <c r="B854" t="s">
        <v>356</v>
      </c>
      <c r="C854">
        <v>1771</v>
      </c>
      <c r="D854">
        <v>3.5999999999999997E-2</v>
      </c>
      <c r="E854">
        <v>-3.2000000000000001E-2</v>
      </c>
      <c r="F854">
        <v>-1467</v>
      </c>
      <c r="G854">
        <v>305</v>
      </c>
      <c r="H854">
        <v>-206</v>
      </c>
      <c r="I854">
        <v>98</v>
      </c>
      <c r="J854">
        <v>-6.6000000000000003E-2</v>
      </c>
      <c r="K854">
        <v>0.85499999999999998</v>
      </c>
      <c r="L854">
        <v>-20</v>
      </c>
      <c r="M854">
        <v>110</v>
      </c>
      <c r="N854">
        <v>97</v>
      </c>
      <c r="O854">
        <v>84</v>
      </c>
      <c r="P854">
        <v>0.05</v>
      </c>
      <c r="Q854">
        <v>0.95599999999999996</v>
      </c>
      <c r="W854" t="s">
        <v>912</v>
      </c>
    </row>
    <row r="855" spans="1:23" hidden="1" x14ac:dyDescent="0.25">
      <c r="A855" t="s">
        <v>457</v>
      </c>
      <c r="B855" t="s">
        <v>356</v>
      </c>
      <c r="C855">
        <v>1831</v>
      </c>
      <c r="D855">
        <v>3.1E-2</v>
      </c>
      <c r="E855">
        <v>-0.20499999999999999</v>
      </c>
      <c r="F855">
        <v>-1478</v>
      </c>
      <c r="G855">
        <v>353</v>
      </c>
      <c r="H855">
        <v>-300</v>
      </c>
      <c r="I855">
        <v>53</v>
      </c>
      <c r="J855">
        <v>-0.26800000000000002</v>
      </c>
      <c r="K855">
        <v>-0.60399999999999998</v>
      </c>
      <c r="L855">
        <v>-31</v>
      </c>
      <c r="M855">
        <v>56</v>
      </c>
      <c r="N855">
        <v>49</v>
      </c>
      <c r="O855">
        <v>43</v>
      </c>
      <c r="P855">
        <v>0.27600000000000002</v>
      </c>
      <c r="Q855">
        <v>-0.61599999999999999</v>
      </c>
      <c r="W855" t="s">
        <v>1045</v>
      </c>
    </row>
    <row r="856" spans="1:23" hidden="1" x14ac:dyDescent="0.25">
      <c r="A856" t="s">
        <v>458</v>
      </c>
      <c r="B856" t="s">
        <v>356</v>
      </c>
      <c r="C856">
        <v>2302</v>
      </c>
      <c r="D856">
        <v>0.252</v>
      </c>
      <c r="E856">
        <v>0.26400000000000001</v>
      </c>
      <c r="F856">
        <v>-1902</v>
      </c>
      <c r="G856">
        <v>400</v>
      </c>
      <c r="H856">
        <v>-266</v>
      </c>
      <c r="I856">
        <v>134</v>
      </c>
      <c r="J856">
        <v>5.8999999999999997E-2</v>
      </c>
      <c r="K856">
        <v>0.28199999999999997</v>
      </c>
      <c r="L856">
        <v>-26</v>
      </c>
      <c r="M856">
        <v>133</v>
      </c>
      <c r="N856">
        <v>125</v>
      </c>
      <c r="O856">
        <v>112</v>
      </c>
      <c r="P856">
        <v>0.13500000000000001</v>
      </c>
      <c r="Q856">
        <v>0.46600000000000003</v>
      </c>
      <c r="W856" t="s">
        <v>507</v>
      </c>
    </row>
    <row r="857" spans="1:23" hidden="1" x14ac:dyDescent="0.25">
      <c r="A857" t="s">
        <v>459</v>
      </c>
      <c r="B857" t="s">
        <v>356</v>
      </c>
      <c r="C857">
        <v>1821</v>
      </c>
      <c r="D857">
        <v>0.32400000000000001</v>
      </c>
      <c r="E857">
        <v>6.6000000000000003E-2</v>
      </c>
      <c r="F857">
        <v>-1456</v>
      </c>
      <c r="G857">
        <v>366</v>
      </c>
      <c r="H857">
        <v>-262</v>
      </c>
      <c r="I857">
        <v>104</v>
      </c>
      <c r="J857">
        <v>0.108</v>
      </c>
      <c r="K857">
        <v>-8.0000000000000002E-3</v>
      </c>
      <c r="L857">
        <v>-28</v>
      </c>
      <c r="M857">
        <v>107</v>
      </c>
      <c r="N857">
        <v>89</v>
      </c>
      <c r="O857">
        <v>76</v>
      </c>
      <c r="P857">
        <v>0.16300000000000001</v>
      </c>
      <c r="Q857">
        <v>-4.8000000000000001E-2</v>
      </c>
      <c r="W857" t="s">
        <v>1046</v>
      </c>
    </row>
    <row r="858" spans="1:23" hidden="1" x14ac:dyDescent="0.25">
      <c r="A858" t="s">
        <v>460</v>
      </c>
      <c r="B858" t="s">
        <v>356</v>
      </c>
      <c r="C858">
        <v>1709</v>
      </c>
      <c r="D858">
        <v>0.314</v>
      </c>
      <c r="E858">
        <v>-3.6999999999999998E-2</v>
      </c>
      <c r="F858">
        <v>-1387</v>
      </c>
      <c r="G858">
        <v>322</v>
      </c>
      <c r="H858">
        <v>-217</v>
      </c>
      <c r="I858">
        <v>105</v>
      </c>
      <c r="J858">
        <v>0.67700000000000005</v>
      </c>
      <c r="K858">
        <v>0.45300000000000001</v>
      </c>
      <c r="L858">
        <v>-18</v>
      </c>
      <c r="M858">
        <v>106</v>
      </c>
      <c r="N858">
        <v>92</v>
      </c>
      <c r="O858">
        <v>80</v>
      </c>
      <c r="P858">
        <v>0.81200000000000006</v>
      </c>
      <c r="Q858">
        <v>1.377</v>
      </c>
      <c r="W858" t="s">
        <v>1047</v>
      </c>
    </row>
    <row r="859" spans="1:23" hidden="1" x14ac:dyDescent="0.25">
      <c r="A859" t="s">
        <v>461</v>
      </c>
      <c r="B859" t="s">
        <v>356</v>
      </c>
      <c r="C859">
        <v>1776</v>
      </c>
      <c r="D859">
        <v>0.33400000000000002</v>
      </c>
      <c r="E859">
        <v>-3.4000000000000002E-2</v>
      </c>
      <c r="F859">
        <v>-1444</v>
      </c>
      <c r="G859">
        <v>332</v>
      </c>
      <c r="H859">
        <v>-259</v>
      </c>
      <c r="I859">
        <v>72</v>
      </c>
      <c r="J859">
        <v>0.71</v>
      </c>
      <c r="K859">
        <v>-0.42699999999999999</v>
      </c>
      <c r="L859">
        <v>-16</v>
      </c>
      <c r="M859">
        <v>58</v>
      </c>
      <c r="N859">
        <v>50</v>
      </c>
      <c r="O859">
        <v>34</v>
      </c>
      <c r="P859">
        <v>0.18</v>
      </c>
      <c r="Q859">
        <v>-0.65800000000000003</v>
      </c>
      <c r="W859" t="s">
        <v>909</v>
      </c>
    </row>
    <row r="860" spans="1:23" hidden="1" x14ac:dyDescent="0.25">
      <c r="A860" t="s">
        <v>462</v>
      </c>
      <c r="B860" t="s">
        <v>356</v>
      </c>
      <c r="C860">
        <v>1838</v>
      </c>
      <c r="D860">
        <v>0.189</v>
      </c>
      <c r="E860">
        <v>0.33600000000000002</v>
      </c>
      <c r="F860">
        <v>-1495</v>
      </c>
      <c r="G860">
        <v>343</v>
      </c>
      <c r="H860">
        <v>-217</v>
      </c>
      <c r="I860">
        <v>126</v>
      </c>
      <c r="J860">
        <v>0.38800000000000001</v>
      </c>
      <c r="K860">
        <v>0.34100000000000003</v>
      </c>
      <c r="L860">
        <v>-19</v>
      </c>
      <c r="M860">
        <v>136</v>
      </c>
      <c r="N860">
        <v>119</v>
      </c>
      <c r="O860">
        <v>98</v>
      </c>
      <c r="P860">
        <v>0.36899999999999999</v>
      </c>
      <c r="Q860">
        <v>0.503</v>
      </c>
      <c r="W860" t="s">
        <v>791</v>
      </c>
    </row>
    <row r="861" spans="1:23" hidden="1" x14ac:dyDescent="0.25">
      <c r="A861" t="s">
        <v>463</v>
      </c>
      <c r="B861" t="s">
        <v>356</v>
      </c>
      <c r="C861">
        <v>1376</v>
      </c>
      <c r="D861">
        <v>0.10299999999999999</v>
      </c>
      <c r="E861">
        <v>5.7000000000000002E-2</v>
      </c>
      <c r="F861">
        <v>-1101</v>
      </c>
      <c r="G861">
        <v>274</v>
      </c>
      <c r="H861">
        <v>-180</v>
      </c>
      <c r="I861">
        <v>94</v>
      </c>
      <c r="J861">
        <v>0.22500000000000001</v>
      </c>
      <c r="K861">
        <v>0.501</v>
      </c>
      <c r="L861">
        <v>-18</v>
      </c>
      <c r="M861">
        <v>102</v>
      </c>
      <c r="N861">
        <v>87</v>
      </c>
      <c r="O861">
        <v>65</v>
      </c>
      <c r="P861">
        <v>0.39600000000000002</v>
      </c>
      <c r="Q861">
        <v>0.48499999999999999</v>
      </c>
      <c r="W861" t="s">
        <v>915</v>
      </c>
    </row>
    <row r="862" spans="1:23" hidden="1" x14ac:dyDescent="0.25">
      <c r="A862" t="s">
        <v>454</v>
      </c>
      <c r="B862" t="s">
        <v>361</v>
      </c>
      <c r="C862">
        <v>1454</v>
      </c>
      <c r="D862">
        <v>3.3000000000000002E-2</v>
      </c>
      <c r="E862">
        <v>0.56999999999999995</v>
      </c>
      <c r="F862">
        <v>-864</v>
      </c>
      <c r="G862">
        <v>591</v>
      </c>
      <c r="H862">
        <v>-261</v>
      </c>
      <c r="I862">
        <v>330</v>
      </c>
      <c r="J862">
        <v>-5.0000000000000001E-3</v>
      </c>
      <c r="K862">
        <v>0.248</v>
      </c>
      <c r="L862">
        <v>0</v>
      </c>
      <c r="M862">
        <v>319</v>
      </c>
      <c r="N862">
        <v>257</v>
      </c>
      <c r="O862">
        <v>257</v>
      </c>
      <c r="P862">
        <v>3.4000000000000002E-2</v>
      </c>
      <c r="Q862">
        <v>0.23</v>
      </c>
      <c r="W862" t="s">
        <v>890</v>
      </c>
    </row>
    <row r="863" spans="1:23" hidden="1" x14ac:dyDescent="0.25">
      <c r="A863" t="s">
        <v>455</v>
      </c>
      <c r="B863" t="s">
        <v>361</v>
      </c>
      <c r="C863">
        <v>926</v>
      </c>
      <c r="D863">
        <v>-0.38100000000000001</v>
      </c>
      <c r="E863">
        <v>-0.307</v>
      </c>
      <c r="F863">
        <v>-528</v>
      </c>
      <c r="G863">
        <v>398</v>
      </c>
      <c r="H863">
        <v>-134</v>
      </c>
      <c r="I863">
        <v>264</v>
      </c>
      <c r="J863">
        <v>5.6000000000000001E-2</v>
      </c>
      <c r="K863">
        <v>-0.28699999999999998</v>
      </c>
      <c r="L863">
        <v>0</v>
      </c>
      <c r="M863">
        <v>269</v>
      </c>
      <c r="N863">
        <v>209</v>
      </c>
      <c r="O863">
        <v>209</v>
      </c>
      <c r="P863">
        <v>0.192</v>
      </c>
      <c r="Q863">
        <v>-0.29099999999999998</v>
      </c>
      <c r="W863" t="s">
        <v>1048</v>
      </c>
    </row>
    <row r="864" spans="1:23" hidden="1" x14ac:dyDescent="0.25">
      <c r="A864" t="s">
        <v>456</v>
      </c>
      <c r="B864" t="s">
        <v>361</v>
      </c>
      <c r="C864">
        <v>1336</v>
      </c>
      <c r="D864">
        <v>-0.14099999999999999</v>
      </c>
      <c r="E864">
        <v>-7.1999999999999995E-2</v>
      </c>
      <c r="F864">
        <v>-764</v>
      </c>
      <c r="G864">
        <v>573</v>
      </c>
      <c r="H864">
        <v>-202</v>
      </c>
      <c r="I864">
        <v>371</v>
      </c>
      <c r="J864">
        <v>0.76100000000000001</v>
      </c>
      <c r="K864">
        <v>8.0000000000000002E-3</v>
      </c>
      <c r="L864">
        <v>0</v>
      </c>
      <c r="M864">
        <v>368</v>
      </c>
      <c r="N864">
        <v>295</v>
      </c>
      <c r="O864">
        <v>295</v>
      </c>
      <c r="P864">
        <v>1.028</v>
      </c>
      <c r="Q864">
        <v>4.9000000000000002E-2</v>
      </c>
      <c r="W864" t="s">
        <v>1049</v>
      </c>
    </row>
    <row r="865" spans="1:23" hidden="1" x14ac:dyDescent="0.25">
      <c r="A865" t="s">
        <v>457</v>
      </c>
      <c r="B865" t="s">
        <v>361</v>
      </c>
      <c r="C865">
        <v>1440</v>
      </c>
      <c r="D865">
        <v>6.7000000000000004E-2</v>
      </c>
      <c r="E865">
        <v>2.3E-2</v>
      </c>
      <c r="F865">
        <v>-885</v>
      </c>
      <c r="G865">
        <v>555</v>
      </c>
      <c r="H865">
        <v>-187</v>
      </c>
      <c r="I865">
        <v>368</v>
      </c>
      <c r="J865">
        <v>1.012</v>
      </c>
      <c r="K865">
        <v>0.11</v>
      </c>
      <c r="L865">
        <v>0</v>
      </c>
      <c r="M865">
        <v>351</v>
      </c>
      <c r="N865">
        <v>281</v>
      </c>
      <c r="O865">
        <v>281</v>
      </c>
      <c r="P865">
        <v>1.2030000000000001</v>
      </c>
      <c r="Q865">
        <v>0.13</v>
      </c>
      <c r="W865" t="s">
        <v>1050</v>
      </c>
    </row>
    <row r="866" spans="1:23" hidden="1" x14ac:dyDescent="0.25">
      <c r="A866" t="s">
        <v>458</v>
      </c>
      <c r="B866" t="s">
        <v>361</v>
      </c>
      <c r="C866">
        <v>1408</v>
      </c>
      <c r="D866">
        <v>-8.9999999999999993E-3</v>
      </c>
      <c r="E866">
        <v>-5.8999999999999997E-2</v>
      </c>
      <c r="F866">
        <v>-933</v>
      </c>
      <c r="G866">
        <v>475</v>
      </c>
      <c r="H866">
        <v>-143</v>
      </c>
      <c r="I866">
        <v>331</v>
      </c>
      <c r="J866">
        <v>0.94499999999999995</v>
      </c>
      <c r="K866">
        <v>0.32400000000000001</v>
      </c>
      <c r="L866">
        <v>0</v>
      </c>
      <c r="M866">
        <v>312</v>
      </c>
      <c r="N866">
        <v>248</v>
      </c>
      <c r="O866">
        <v>248</v>
      </c>
      <c r="P866">
        <v>1.171</v>
      </c>
      <c r="Q866">
        <v>0.41799999999999998</v>
      </c>
      <c r="W866" t="s">
        <v>875</v>
      </c>
    </row>
    <row r="867" spans="1:23" hidden="1" x14ac:dyDescent="0.25">
      <c r="A867" t="s">
        <v>459</v>
      </c>
      <c r="B867" t="s">
        <v>361</v>
      </c>
      <c r="C867">
        <v>1496</v>
      </c>
      <c r="D867">
        <v>1.8380000000000001</v>
      </c>
      <c r="E867">
        <v>-3.7999999999999999E-2</v>
      </c>
      <c r="F867">
        <v>-1073</v>
      </c>
      <c r="G867">
        <v>423</v>
      </c>
      <c r="H867">
        <v>-172</v>
      </c>
      <c r="I867">
        <v>250</v>
      </c>
      <c r="K867">
        <v>0.189</v>
      </c>
      <c r="L867">
        <v>0</v>
      </c>
      <c r="M867">
        <v>220</v>
      </c>
      <c r="N867">
        <v>175</v>
      </c>
      <c r="O867">
        <v>175</v>
      </c>
      <c r="Q867">
        <v>0.20599999999999999</v>
      </c>
      <c r="W867" t="s">
        <v>660</v>
      </c>
    </row>
    <row r="868" spans="1:23" hidden="1" x14ac:dyDescent="0.25">
      <c r="A868" t="s">
        <v>460</v>
      </c>
      <c r="B868" t="s">
        <v>361</v>
      </c>
      <c r="C868">
        <v>1555</v>
      </c>
      <c r="D868">
        <v>7.0999999999999994E-2</v>
      </c>
      <c r="E868">
        <v>0.152</v>
      </c>
      <c r="F868">
        <v>-1164</v>
      </c>
      <c r="G868">
        <v>391</v>
      </c>
      <c r="H868">
        <v>-180</v>
      </c>
      <c r="I868">
        <v>211</v>
      </c>
      <c r="J868">
        <v>1.8779999999999999</v>
      </c>
      <c r="K868">
        <v>0.151</v>
      </c>
      <c r="L868">
        <v>0</v>
      </c>
      <c r="M868">
        <v>182</v>
      </c>
      <c r="N868">
        <v>145</v>
      </c>
      <c r="O868">
        <v>145</v>
      </c>
      <c r="P868">
        <v>2.472</v>
      </c>
      <c r="Q868">
        <v>0.14000000000000001</v>
      </c>
      <c r="W868" t="s">
        <v>854</v>
      </c>
    </row>
    <row r="869" spans="1:23" hidden="1" x14ac:dyDescent="0.25">
      <c r="A869" t="s">
        <v>461</v>
      </c>
      <c r="B869" t="s">
        <v>361</v>
      </c>
      <c r="C869">
        <v>1350</v>
      </c>
      <c r="D869">
        <v>0.17</v>
      </c>
      <c r="E869">
        <v>-0.05</v>
      </c>
      <c r="F869">
        <v>-1031</v>
      </c>
      <c r="G869">
        <v>319</v>
      </c>
      <c r="H869">
        <v>-136</v>
      </c>
      <c r="I869">
        <v>183</v>
      </c>
      <c r="J869">
        <v>0.58599999999999997</v>
      </c>
      <c r="K869">
        <v>7.3999999999999996E-2</v>
      </c>
      <c r="L869">
        <v>0</v>
      </c>
      <c r="M869">
        <v>159</v>
      </c>
      <c r="N869">
        <v>127</v>
      </c>
      <c r="O869">
        <v>127</v>
      </c>
      <c r="P869">
        <v>0.51800000000000002</v>
      </c>
      <c r="Q869">
        <v>0.114</v>
      </c>
      <c r="W869" t="s">
        <v>1051</v>
      </c>
    </row>
    <row r="870" spans="1:23" hidden="1" x14ac:dyDescent="0.25">
      <c r="A870" t="s">
        <v>462</v>
      </c>
      <c r="B870" t="s">
        <v>361</v>
      </c>
      <c r="C870">
        <v>1420</v>
      </c>
      <c r="D870">
        <v>9.1999999999999998E-2</v>
      </c>
      <c r="E870">
        <v>1.694</v>
      </c>
      <c r="F870">
        <v>-1138</v>
      </c>
      <c r="G870">
        <v>282</v>
      </c>
      <c r="H870">
        <v>-112</v>
      </c>
      <c r="I870">
        <v>170</v>
      </c>
      <c r="J870">
        <v>8.5999999999999993E-2</v>
      </c>
      <c r="L870">
        <v>0</v>
      </c>
      <c r="M870">
        <v>144</v>
      </c>
      <c r="N870">
        <v>114</v>
      </c>
      <c r="O870">
        <v>114</v>
      </c>
      <c r="P870">
        <v>3.2000000000000001E-2</v>
      </c>
      <c r="W870" t="s">
        <v>670</v>
      </c>
    </row>
    <row r="871" spans="1:23" hidden="1" x14ac:dyDescent="0.25">
      <c r="A871" t="s">
        <v>463</v>
      </c>
      <c r="B871" t="s">
        <v>361</v>
      </c>
      <c r="C871">
        <v>527</v>
      </c>
      <c r="D871">
        <v>-0.52700000000000002</v>
      </c>
      <c r="E871">
        <v>-0.63700000000000001</v>
      </c>
      <c r="F871">
        <v>-504</v>
      </c>
      <c r="G871">
        <v>24</v>
      </c>
      <c r="H871">
        <v>-54</v>
      </c>
      <c r="I871">
        <v>-30</v>
      </c>
      <c r="L871">
        <v>0</v>
      </c>
      <c r="M871">
        <v>-32</v>
      </c>
      <c r="N871">
        <v>-26</v>
      </c>
      <c r="O871">
        <v>-26</v>
      </c>
      <c r="W871" t="s">
        <v>1052</v>
      </c>
    </row>
    <row r="872" spans="1:23" hidden="1" x14ac:dyDescent="0.25">
      <c r="A872" t="s">
        <v>454</v>
      </c>
      <c r="B872" t="s">
        <v>367</v>
      </c>
      <c r="C872">
        <v>733</v>
      </c>
      <c r="D872">
        <v>-0.60599999999999998</v>
      </c>
      <c r="E872">
        <v>1E-3</v>
      </c>
      <c r="F872">
        <v>-323</v>
      </c>
      <c r="G872">
        <v>409</v>
      </c>
      <c r="H872">
        <v>-236</v>
      </c>
      <c r="I872">
        <v>173</v>
      </c>
      <c r="J872">
        <v>0.16700000000000001</v>
      </c>
      <c r="K872">
        <v>-6.2E-2</v>
      </c>
      <c r="L872">
        <v>-394</v>
      </c>
      <c r="M872">
        <v>175</v>
      </c>
      <c r="N872">
        <v>167</v>
      </c>
      <c r="O872">
        <v>123</v>
      </c>
      <c r="Q872">
        <v>4.7069999999999999</v>
      </c>
    </row>
    <row r="873" spans="1:23" hidden="1" x14ac:dyDescent="0.25">
      <c r="A873" t="s">
        <v>455</v>
      </c>
      <c r="B873" t="s">
        <v>367</v>
      </c>
      <c r="C873">
        <v>732</v>
      </c>
      <c r="D873">
        <v>-0.66500000000000004</v>
      </c>
      <c r="E873">
        <v>-0.13200000000000001</v>
      </c>
      <c r="F873">
        <v>-466</v>
      </c>
      <c r="G873">
        <v>266</v>
      </c>
      <c r="H873">
        <v>-81</v>
      </c>
      <c r="I873">
        <v>185</v>
      </c>
      <c r="J873">
        <v>-0.17100000000000001</v>
      </c>
      <c r="K873">
        <v>1.2749999999999999</v>
      </c>
      <c r="L873">
        <v>-268</v>
      </c>
      <c r="M873">
        <v>104</v>
      </c>
      <c r="N873">
        <v>96</v>
      </c>
      <c r="O873">
        <v>22</v>
      </c>
      <c r="P873">
        <v>1.91</v>
      </c>
      <c r="Q873">
        <v>-0.40400000000000003</v>
      </c>
      <c r="W873" t="s">
        <v>1053</v>
      </c>
    </row>
    <row r="874" spans="1:23" hidden="1" x14ac:dyDescent="0.25">
      <c r="A874" t="s">
        <v>456</v>
      </c>
      <c r="B874" t="s">
        <v>367</v>
      </c>
      <c r="C874">
        <v>843</v>
      </c>
      <c r="D874">
        <v>-0.152</v>
      </c>
      <c r="E874">
        <v>0.127</v>
      </c>
      <c r="F874">
        <v>-642</v>
      </c>
      <c r="G874">
        <v>202</v>
      </c>
      <c r="H874">
        <v>-120</v>
      </c>
      <c r="I874">
        <v>81</v>
      </c>
      <c r="J874">
        <v>-0.72499999999999998</v>
      </c>
      <c r="K874">
        <v>-0.53300000000000003</v>
      </c>
      <c r="L874">
        <v>-364</v>
      </c>
      <c r="M874">
        <v>86</v>
      </c>
      <c r="N874">
        <v>83</v>
      </c>
      <c r="O874">
        <v>36</v>
      </c>
      <c r="P874">
        <v>-0.504</v>
      </c>
      <c r="Q874">
        <v>4.0659999999999998</v>
      </c>
      <c r="W874" t="s">
        <v>1054</v>
      </c>
    </row>
    <row r="875" spans="1:23" hidden="1" x14ac:dyDescent="0.25">
      <c r="A875" t="s">
        <v>457</v>
      </c>
      <c r="B875" t="s">
        <v>367</v>
      </c>
      <c r="C875">
        <v>748</v>
      </c>
      <c r="D875">
        <v>5.0999999999999997E-2</v>
      </c>
      <c r="E875">
        <v>-0.59699999999999998</v>
      </c>
      <c r="F875">
        <v>-472</v>
      </c>
      <c r="G875">
        <v>276</v>
      </c>
      <c r="H875">
        <v>-102</v>
      </c>
      <c r="I875">
        <v>174</v>
      </c>
      <c r="J875">
        <v>0.249</v>
      </c>
      <c r="K875">
        <v>0.17</v>
      </c>
      <c r="L875">
        <v>-288</v>
      </c>
      <c r="M875">
        <v>74</v>
      </c>
      <c r="N875">
        <v>35</v>
      </c>
      <c r="O875">
        <v>7</v>
      </c>
      <c r="P875">
        <v>-0.98899999999999999</v>
      </c>
      <c r="W875" t="s">
        <v>1055</v>
      </c>
    </row>
    <row r="876" spans="1:23" hidden="1" x14ac:dyDescent="0.25">
      <c r="A876" t="s">
        <v>458</v>
      </c>
      <c r="B876" t="s">
        <v>367</v>
      </c>
      <c r="C876">
        <v>1857</v>
      </c>
      <c r="D876">
        <v>1.883</v>
      </c>
      <c r="E876">
        <v>-0.14899999999999999</v>
      </c>
      <c r="F876">
        <v>-1554</v>
      </c>
      <c r="G876">
        <v>303</v>
      </c>
      <c r="H876">
        <v>-155</v>
      </c>
      <c r="I876">
        <v>148</v>
      </c>
      <c r="K876">
        <v>-0.33300000000000002</v>
      </c>
      <c r="L876">
        <v>-294</v>
      </c>
      <c r="M876">
        <v>64</v>
      </c>
      <c r="N876">
        <v>8</v>
      </c>
      <c r="O876">
        <v>-32</v>
      </c>
      <c r="W876" t="s">
        <v>1056</v>
      </c>
    </row>
    <row r="877" spans="1:23" hidden="1" x14ac:dyDescent="0.25">
      <c r="A877" t="s">
        <v>459</v>
      </c>
      <c r="B877" t="s">
        <v>367</v>
      </c>
      <c r="C877">
        <v>2184</v>
      </c>
      <c r="D877">
        <v>7.44</v>
      </c>
      <c r="E877">
        <v>1.1950000000000001</v>
      </c>
      <c r="F877">
        <v>-1855</v>
      </c>
      <c r="G877">
        <v>329</v>
      </c>
      <c r="H877">
        <v>-107</v>
      </c>
      <c r="I877">
        <v>223</v>
      </c>
      <c r="K877">
        <v>-0.245</v>
      </c>
      <c r="L877">
        <v>-268</v>
      </c>
      <c r="M877">
        <v>100</v>
      </c>
      <c r="N877">
        <v>52</v>
      </c>
      <c r="O877">
        <v>7</v>
      </c>
      <c r="P877">
        <v>2.1800000000000002</v>
      </c>
      <c r="Q877">
        <v>-0.89800000000000002</v>
      </c>
      <c r="W877" t="s">
        <v>1057</v>
      </c>
    </row>
    <row r="878" spans="1:23" hidden="1" x14ac:dyDescent="0.25">
      <c r="A878" t="s">
        <v>460</v>
      </c>
      <c r="B878" t="s">
        <v>367</v>
      </c>
      <c r="C878">
        <v>995</v>
      </c>
      <c r="D878">
        <v>-6.0000000000000001E-3</v>
      </c>
      <c r="E878">
        <v>0.39800000000000002</v>
      </c>
      <c r="F878">
        <v>-543</v>
      </c>
      <c r="G878">
        <v>452</v>
      </c>
      <c r="H878">
        <v>-157</v>
      </c>
      <c r="I878">
        <v>295</v>
      </c>
      <c r="J878">
        <v>0.53</v>
      </c>
      <c r="K878">
        <v>1.119</v>
      </c>
      <c r="L878">
        <v>-267</v>
      </c>
      <c r="M878">
        <v>165</v>
      </c>
      <c r="N878">
        <v>115</v>
      </c>
      <c r="O878">
        <v>73</v>
      </c>
      <c r="P878">
        <v>1.66</v>
      </c>
      <c r="Q878">
        <v>-0.88800000000000001</v>
      </c>
      <c r="W878" t="s">
        <v>1058</v>
      </c>
    </row>
    <row r="879" spans="1:23" hidden="1" x14ac:dyDescent="0.25">
      <c r="A879" t="s">
        <v>461</v>
      </c>
      <c r="B879" t="s">
        <v>367</v>
      </c>
      <c r="C879">
        <v>712</v>
      </c>
      <c r="D879">
        <v>-0.26100000000000001</v>
      </c>
      <c r="E879">
        <v>0.105</v>
      </c>
      <c r="F879">
        <v>-453</v>
      </c>
      <c r="G879">
        <v>259</v>
      </c>
      <c r="H879">
        <v>-120</v>
      </c>
      <c r="I879">
        <v>139</v>
      </c>
      <c r="J879">
        <v>-0.24099999999999999</v>
      </c>
      <c r="L879">
        <v>-290</v>
      </c>
      <c r="M879">
        <v>712</v>
      </c>
      <c r="N879">
        <v>685</v>
      </c>
      <c r="O879">
        <v>647</v>
      </c>
      <c r="P879">
        <v>145.63300000000001</v>
      </c>
      <c r="W879" t="s">
        <v>1059</v>
      </c>
    </row>
    <row r="880" spans="1:23" hidden="1" x14ac:dyDescent="0.25">
      <c r="A880" t="s">
        <v>462</v>
      </c>
      <c r="B880" t="s">
        <v>367</v>
      </c>
      <c r="C880">
        <v>644</v>
      </c>
      <c r="D880">
        <v>-0.73499999999999999</v>
      </c>
      <c r="E880">
        <v>1.49</v>
      </c>
      <c r="F880">
        <v>-586</v>
      </c>
      <c r="G880">
        <v>59</v>
      </c>
      <c r="H880">
        <v>-145</v>
      </c>
      <c r="I880">
        <v>-87</v>
      </c>
      <c r="L880">
        <v>-391</v>
      </c>
      <c r="M880">
        <v>-423</v>
      </c>
      <c r="N880">
        <v>-372</v>
      </c>
      <c r="O880">
        <v>-375</v>
      </c>
      <c r="W880" t="s">
        <v>1060</v>
      </c>
    </row>
    <row r="881" spans="1:23" hidden="1" x14ac:dyDescent="0.25">
      <c r="A881" t="s">
        <v>463</v>
      </c>
      <c r="B881" t="s">
        <v>367</v>
      </c>
      <c r="C881">
        <v>259</v>
      </c>
      <c r="D881">
        <v>-0.85799999999999998</v>
      </c>
      <c r="E881">
        <v>-0.74199999999999999</v>
      </c>
      <c r="F881">
        <v>-189</v>
      </c>
      <c r="G881">
        <v>69</v>
      </c>
      <c r="H881">
        <v>-120</v>
      </c>
      <c r="I881">
        <v>-50</v>
      </c>
      <c r="L881">
        <v>-273</v>
      </c>
      <c r="M881">
        <v>66</v>
      </c>
      <c r="N881">
        <v>11</v>
      </c>
      <c r="O881">
        <v>2</v>
      </c>
      <c r="P881">
        <v>-0.92300000000000004</v>
      </c>
      <c r="Q881">
        <v>-0.91500000000000004</v>
      </c>
      <c r="W881" t="s">
        <v>1061</v>
      </c>
    </row>
    <row r="882" spans="1:23" hidden="1" x14ac:dyDescent="0.25">
      <c r="A882" t="s">
        <v>454</v>
      </c>
      <c r="B882" t="s">
        <v>374</v>
      </c>
      <c r="C882">
        <v>3175</v>
      </c>
      <c r="D882">
        <v>0.25</v>
      </c>
      <c r="E882">
        <v>0.03</v>
      </c>
      <c r="F882">
        <v>-2900</v>
      </c>
      <c r="G882">
        <v>274</v>
      </c>
      <c r="H882">
        <v>-97</v>
      </c>
      <c r="I882">
        <v>178</v>
      </c>
      <c r="J882">
        <v>0.113</v>
      </c>
      <c r="K882">
        <v>1.4E-2</v>
      </c>
      <c r="L882">
        <v>-18</v>
      </c>
      <c r="M882">
        <v>179</v>
      </c>
      <c r="N882">
        <v>143</v>
      </c>
      <c r="O882">
        <v>143</v>
      </c>
      <c r="P882">
        <v>0.156</v>
      </c>
      <c r="Q882">
        <v>1.9E-2</v>
      </c>
      <c r="W882" t="s">
        <v>1031</v>
      </c>
    </row>
    <row r="883" spans="1:23" hidden="1" x14ac:dyDescent="0.25">
      <c r="A883" t="s">
        <v>455</v>
      </c>
      <c r="B883" t="s">
        <v>374</v>
      </c>
      <c r="C883">
        <v>3083</v>
      </c>
      <c r="D883">
        <v>0.183</v>
      </c>
      <c r="E883">
        <v>0.14099999999999999</v>
      </c>
      <c r="F883">
        <v>-2851</v>
      </c>
      <c r="G883">
        <v>232</v>
      </c>
      <c r="H883">
        <v>-57</v>
      </c>
      <c r="I883">
        <v>175</v>
      </c>
      <c r="J883">
        <v>0.105</v>
      </c>
      <c r="K883">
        <v>0.155</v>
      </c>
      <c r="L883">
        <v>-23</v>
      </c>
      <c r="M883">
        <v>176</v>
      </c>
      <c r="N883">
        <v>141</v>
      </c>
      <c r="O883">
        <v>141</v>
      </c>
      <c r="P883">
        <v>9.6000000000000002E-2</v>
      </c>
      <c r="Q883">
        <v>0.13300000000000001</v>
      </c>
      <c r="W883" t="s">
        <v>1070</v>
      </c>
    </row>
    <row r="884" spans="1:23" hidden="1" x14ac:dyDescent="0.25">
      <c r="A884" t="s">
        <v>456</v>
      </c>
      <c r="B884" t="s">
        <v>374</v>
      </c>
      <c r="C884">
        <v>2701</v>
      </c>
      <c r="D884">
        <v>0.215</v>
      </c>
      <c r="E884">
        <v>0.155</v>
      </c>
      <c r="F884">
        <v>-2496</v>
      </c>
      <c r="G884">
        <v>205</v>
      </c>
      <c r="H884">
        <v>-54</v>
      </c>
      <c r="I884">
        <v>152</v>
      </c>
      <c r="J884">
        <v>0.20200000000000001</v>
      </c>
      <c r="K884">
        <v>0.14199999999999999</v>
      </c>
      <c r="L884">
        <v>-21</v>
      </c>
      <c r="M884">
        <v>155</v>
      </c>
      <c r="N884">
        <v>124</v>
      </c>
      <c r="O884">
        <v>124</v>
      </c>
      <c r="P884">
        <v>0.20599999999999999</v>
      </c>
      <c r="Q884">
        <v>0.14399999999999999</v>
      </c>
      <c r="W884" t="s">
        <v>844</v>
      </c>
    </row>
    <row r="885" spans="1:23" hidden="1" x14ac:dyDescent="0.25">
      <c r="A885" t="s">
        <v>457</v>
      </c>
      <c r="B885" t="s">
        <v>374</v>
      </c>
      <c r="C885">
        <v>2339</v>
      </c>
      <c r="D885">
        <v>0.16900000000000001</v>
      </c>
      <c r="E885">
        <v>-7.9000000000000001E-2</v>
      </c>
      <c r="F885">
        <v>-2166</v>
      </c>
      <c r="G885">
        <v>174</v>
      </c>
      <c r="H885">
        <v>-41</v>
      </c>
      <c r="I885">
        <v>133</v>
      </c>
      <c r="J885">
        <v>0.184</v>
      </c>
      <c r="K885">
        <v>-0.16800000000000001</v>
      </c>
      <c r="L885">
        <v>-23</v>
      </c>
      <c r="M885">
        <v>136</v>
      </c>
      <c r="N885">
        <v>109</v>
      </c>
      <c r="O885">
        <v>108</v>
      </c>
      <c r="P885">
        <v>0.216</v>
      </c>
      <c r="Q885">
        <v>-0.125</v>
      </c>
      <c r="W885" t="s">
        <v>1071</v>
      </c>
    </row>
    <row r="886" spans="1:23" hidden="1" x14ac:dyDescent="0.25">
      <c r="A886" t="s">
        <v>458</v>
      </c>
      <c r="B886" t="s">
        <v>374</v>
      </c>
      <c r="C886">
        <v>2539</v>
      </c>
      <c r="D886">
        <v>0.27600000000000002</v>
      </c>
      <c r="E886">
        <v>-2.5000000000000001E-2</v>
      </c>
      <c r="F886">
        <v>-2346</v>
      </c>
      <c r="G886">
        <v>193</v>
      </c>
      <c r="H886">
        <v>-34</v>
      </c>
      <c r="I886">
        <v>159</v>
      </c>
      <c r="J886">
        <v>0</v>
      </c>
      <c r="K886">
        <v>6.0000000000000001E-3</v>
      </c>
      <c r="L886">
        <v>-22</v>
      </c>
      <c r="M886">
        <v>156</v>
      </c>
      <c r="N886">
        <v>124</v>
      </c>
      <c r="O886">
        <v>124</v>
      </c>
      <c r="P886">
        <v>-0.05</v>
      </c>
      <c r="Q886">
        <v>-3.3000000000000002E-2</v>
      </c>
      <c r="W886" t="s">
        <v>1072</v>
      </c>
    </row>
    <row r="887" spans="1:23" hidden="1" x14ac:dyDescent="0.25">
      <c r="A887" t="s">
        <v>459</v>
      </c>
      <c r="B887" t="s">
        <v>374</v>
      </c>
      <c r="C887">
        <v>2605</v>
      </c>
      <c r="D887">
        <v>0.35599999999999998</v>
      </c>
      <c r="E887">
        <v>0.17199999999999999</v>
      </c>
      <c r="F887">
        <v>-2395</v>
      </c>
      <c r="G887">
        <v>211</v>
      </c>
      <c r="H887">
        <v>-52</v>
      </c>
      <c r="I887">
        <v>158</v>
      </c>
      <c r="J887">
        <v>0.38300000000000001</v>
      </c>
      <c r="K887">
        <v>0.25700000000000001</v>
      </c>
      <c r="L887">
        <v>-1</v>
      </c>
      <c r="M887">
        <v>160</v>
      </c>
      <c r="N887">
        <v>128</v>
      </c>
      <c r="O887">
        <v>128</v>
      </c>
      <c r="P887">
        <v>0.39900000000000002</v>
      </c>
      <c r="Q887">
        <v>0.246</v>
      </c>
      <c r="W887" t="s">
        <v>1073</v>
      </c>
    </row>
    <row r="888" spans="1:23" hidden="1" x14ac:dyDescent="0.25">
      <c r="A888" t="s">
        <v>460</v>
      </c>
      <c r="B888" t="s">
        <v>374</v>
      </c>
      <c r="C888">
        <v>2224</v>
      </c>
      <c r="D888">
        <v>0.24</v>
      </c>
      <c r="E888">
        <v>0.111</v>
      </c>
      <c r="F888">
        <v>-2062</v>
      </c>
      <c r="G888">
        <v>161</v>
      </c>
      <c r="H888">
        <v>-35</v>
      </c>
      <c r="I888">
        <v>126</v>
      </c>
      <c r="J888">
        <v>0.222</v>
      </c>
      <c r="K888">
        <v>0.125</v>
      </c>
      <c r="L888">
        <v>-1</v>
      </c>
      <c r="M888">
        <v>128</v>
      </c>
      <c r="N888">
        <v>103</v>
      </c>
      <c r="O888">
        <v>103</v>
      </c>
      <c r="P888">
        <v>0.254</v>
      </c>
      <c r="Q888">
        <v>0.154</v>
      </c>
      <c r="W888" t="s">
        <v>668</v>
      </c>
    </row>
    <row r="889" spans="1:23" hidden="1" x14ac:dyDescent="0.25">
      <c r="A889" t="s">
        <v>461</v>
      </c>
      <c r="B889" t="s">
        <v>374</v>
      </c>
      <c r="C889">
        <v>2001</v>
      </c>
      <c r="D889">
        <v>0.14399999999999999</v>
      </c>
      <c r="E889">
        <v>6.0000000000000001E-3</v>
      </c>
      <c r="F889">
        <v>-1850</v>
      </c>
      <c r="G889">
        <v>151</v>
      </c>
      <c r="H889">
        <v>-39</v>
      </c>
      <c r="I889">
        <v>112</v>
      </c>
      <c r="J889">
        <v>0.26700000000000002</v>
      </c>
      <c r="K889">
        <v>-0.29699999999999999</v>
      </c>
      <c r="L889">
        <v>-1</v>
      </c>
      <c r="M889">
        <v>112</v>
      </c>
      <c r="N889">
        <v>89</v>
      </c>
      <c r="O889">
        <v>89</v>
      </c>
      <c r="P889">
        <v>0.246</v>
      </c>
      <c r="Q889">
        <v>-0.316</v>
      </c>
      <c r="W889" t="s">
        <v>788</v>
      </c>
    </row>
    <row r="890" spans="1:23" hidden="1" x14ac:dyDescent="0.25">
      <c r="A890" t="s">
        <v>462</v>
      </c>
      <c r="B890" t="s">
        <v>374</v>
      </c>
      <c r="C890">
        <v>1990</v>
      </c>
      <c r="D890">
        <v>-6.3E-2</v>
      </c>
      <c r="E890">
        <v>3.5000000000000003E-2</v>
      </c>
      <c r="F890">
        <v>-1780</v>
      </c>
      <c r="G890">
        <v>210</v>
      </c>
      <c r="H890">
        <v>-50</v>
      </c>
      <c r="I890">
        <v>159</v>
      </c>
      <c r="J890">
        <v>0.23899999999999999</v>
      </c>
      <c r="K890">
        <v>0.39200000000000002</v>
      </c>
      <c r="L890">
        <v>-4</v>
      </c>
      <c r="M890">
        <v>160</v>
      </c>
      <c r="N890">
        <v>130</v>
      </c>
      <c r="O890">
        <v>130</v>
      </c>
      <c r="P890">
        <v>0.23699999999999999</v>
      </c>
      <c r="Q890">
        <v>0.42299999999999999</v>
      </c>
      <c r="W890" t="s">
        <v>988</v>
      </c>
    </row>
    <row r="891" spans="1:23" hidden="1" x14ac:dyDescent="0.25">
      <c r="A891" t="s">
        <v>463</v>
      </c>
      <c r="B891" t="s">
        <v>374</v>
      </c>
      <c r="C891">
        <v>1922</v>
      </c>
      <c r="D891">
        <v>0.24</v>
      </c>
      <c r="E891">
        <v>7.1999999999999995E-2</v>
      </c>
      <c r="F891">
        <v>-1761</v>
      </c>
      <c r="G891">
        <v>161</v>
      </c>
      <c r="H891">
        <v>-46</v>
      </c>
      <c r="I891">
        <v>115</v>
      </c>
      <c r="J891">
        <v>0.375</v>
      </c>
      <c r="K891">
        <v>0.11</v>
      </c>
      <c r="L891">
        <v>-1</v>
      </c>
      <c r="M891">
        <v>117</v>
      </c>
      <c r="N891">
        <v>92</v>
      </c>
      <c r="O891">
        <v>92</v>
      </c>
      <c r="P891">
        <v>0.312</v>
      </c>
      <c r="Q891">
        <v>0.11600000000000001</v>
      </c>
      <c r="W891" t="s">
        <v>910</v>
      </c>
    </row>
    <row r="892" spans="1:23" hidden="1" x14ac:dyDescent="0.25">
      <c r="A892" t="s">
        <v>454</v>
      </c>
      <c r="B892" t="s">
        <v>377</v>
      </c>
      <c r="C892">
        <v>861</v>
      </c>
      <c r="D892">
        <v>0.39700000000000002</v>
      </c>
      <c r="E892">
        <v>0.27900000000000003</v>
      </c>
      <c r="F892">
        <v>-629</v>
      </c>
      <c r="G892">
        <v>233</v>
      </c>
      <c r="H892">
        <v>-17</v>
      </c>
      <c r="I892">
        <v>216</v>
      </c>
      <c r="J892">
        <v>-0.11</v>
      </c>
      <c r="K892">
        <v>-0.24</v>
      </c>
      <c r="L892">
        <v>-163</v>
      </c>
      <c r="M892">
        <v>67</v>
      </c>
      <c r="N892">
        <v>53</v>
      </c>
      <c r="O892">
        <v>51</v>
      </c>
      <c r="P892">
        <v>-0.17199999999999999</v>
      </c>
      <c r="Q892">
        <v>-0.49</v>
      </c>
      <c r="W892" t="s">
        <v>660</v>
      </c>
    </row>
    <row r="893" spans="1:23" hidden="1" x14ac:dyDescent="0.25">
      <c r="A893" t="s">
        <v>455</v>
      </c>
      <c r="B893" t="s">
        <v>377</v>
      </c>
      <c r="C893">
        <v>674</v>
      </c>
      <c r="D893">
        <v>0.19600000000000001</v>
      </c>
      <c r="E893">
        <v>0.1</v>
      </c>
      <c r="F893">
        <v>-375</v>
      </c>
      <c r="G893">
        <v>299</v>
      </c>
      <c r="H893">
        <v>-15</v>
      </c>
      <c r="I893">
        <v>284</v>
      </c>
      <c r="J893">
        <v>0.183</v>
      </c>
      <c r="K893">
        <v>0.03</v>
      </c>
      <c r="L893">
        <v>-165</v>
      </c>
      <c r="M893">
        <v>135</v>
      </c>
      <c r="N893">
        <v>117</v>
      </c>
      <c r="O893">
        <v>101</v>
      </c>
      <c r="P893">
        <v>0.38</v>
      </c>
      <c r="Q893">
        <v>6.6000000000000003E-2</v>
      </c>
      <c r="W893" t="s">
        <v>1074</v>
      </c>
    </row>
    <row r="894" spans="1:23" hidden="1" x14ac:dyDescent="0.25">
      <c r="A894" t="s">
        <v>456</v>
      </c>
      <c r="B894" t="s">
        <v>377</v>
      </c>
      <c r="C894">
        <v>612</v>
      </c>
      <c r="D894">
        <v>0.26500000000000001</v>
      </c>
      <c r="E894">
        <v>0.13500000000000001</v>
      </c>
      <c r="F894">
        <v>-324</v>
      </c>
      <c r="G894">
        <v>289</v>
      </c>
      <c r="H894">
        <v>-13</v>
      </c>
      <c r="I894">
        <v>276</v>
      </c>
      <c r="J894">
        <v>0.188</v>
      </c>
      <c r="K894">
        <v>0.13600000000000001</v>
      </c>
      <c r="L894">
        <v>-171</v>
      </c>
      <c r="M894">
        <v>126</v>
      </c>
      <c r="N894">
        <v>109</v>
      </c>
      <c r="O894">
        <v>95</v>
      </c>
      <c r="P894">
        <v>0.316</v>
      </c>
      <c r="Q894">
        <v>0.29799999999999999</v>
      </c>
      <c r="W894" t="s">
        <v>683</v>
      </c>
    </row>
    <row r="895" spans="1:23" hidden="1" x14ac:dyDescent="0.25">
      <c r="A895" t="s">
        <v>457</v>
      </c>
      <c r="B895" t="s">
        <v>377</v>
      </c>
      <c r="C895">
        <v>539</v>
      </c>
      <c r="D895">
        <v>0.252</v>
      </c>
      <c r="E895">
        <v>-0.125</v>
      </c>
      <c r="F895">
        <v>-281</v>
      </c>
      <c r="G895">
        <v>259</v>
      </c>
      <c r="H895">
        <v>-16</v>
      </c>
      <c r="I895">
        <v>243</v>
      </c>
      <c r="J895">
        <v>2.9000000000000001E-2</v>
      </c>
      <c r="K895">
        <v>1E-3</v>
      </c>
      <c r="L895">
        <v>-164</v>
      </c>
      <c r="M895">
        <v>95</v>
      </c>
      <c r="N895">
        <v>83</v>
      </c>
      <c r="O895">
        <v>73</v>
      </c>
      <c r="P895">
        <v>7.3999999999999996E-2</v>
      </c>
      <c r="Q895">
        <v>0.17299999999999999</v>
      </c>
      <c r="W895" t="s">
        <v>887</v>
      </c>
    </row>
    <row r="896" spans="1:23" hidden="1" x14ac:dyDescent="0.25">
      <c r="A896" t="s">
        <v>458</v>
      </c>
      <c r="B896" t="s">
        <v>377</v>
      </c>
      <c r="C896">
        <v>616</v>
      </c>
      <c r="D896">
        <v>4.0000000000000001E-3</v>
      </c>
      <c r="E896">
        <v>9.5000000000000001E-2</v>
      </c>
      <c r="F896">
        <v>-356</v>
      </c>
      <c r="G896">
        <v>260</v>
      </c>
      <c r="H896">
        <v>-18</v>
      </c>
      <c r="I896">
        <v>243</v>
      </c>
      <c r="J896">
        <v>0.05</v>
      </c>
      <c r="K896">
        <v>0.01</v>
      </c>
      <c r="L896">
        <v>-167</v>
      </c>
      <c r="M896">
        <v>82</v>
      </c>
      <c r="N896">
        <v>75</v>
      </c>
      <c r="O896">
        <v>62</v>
      </c>
      <c r="P896">
        <v>-6.0999999999999999E-2</v>
      </c>
      <c r="Q896">
        <v>-0.15</v>
      </c>
      <c r="W896" t="s">
        <v>792</v>
      </c>
    </row>
    <row r="897" spans="1:23" hidden="1" x14ac:dyDescent="0.25">
      <c r="A897" t="s">
        <v>459</v>
      </c>
      <c r="B897" t="s">
        <v>377</v>
      </c>
      <c r="C897">
        <v>563</v>
      </c>
      <c r="D897">
        <v>0.246</v>
      </c>
      <c r="E897">
        <v>0.16400000000000001</v>
      </c>
      <c r="F897">
        <v>-306</v>
      </c>
      <c r="G897">
        <v>258</v>
      </c>
      <c r="H897">
        <v>-17</v>
      </c>
      <c r="I897">
        <v>240</v>
      </c>
      <c r="J897">
        <v>0.23599999999999999</v>
      </c>
      <c r="K897">
        <v>3.4000000000000002E-2</v>
      </c>
      <c r="L897">
        <v>-165</v>
      </c>
      <c r="M897">
        <v>91</v>
      </c>
      <c r="N897">
        <v>81</v>
      </c>
      <c r="O897">
        <v>73</v>
      </c>
      <c r="P897">
        <v>-0.122</v>
      </c>
      <c r="Q897">
        <v>1.7000000000000001E-2</v>
      </c>
      <c r="W897" t="s">
        <v>1075</v>
      </c>
    </row>
    <row r="898" spans="1:23" hidden="1" x14ac:dyDescent="0.25">
      <c r="A898" t="s">
        <v>460</v>
      </c>
      <c r="B898" t="s">
        <v>377</v>
      </c>
      <c r="C898">
        <v>484</v>
      </c>
      <c r="D898">
        <v>0.13100000000000001</v>
      </c>
      <c r="E898">
        <v>0.123</v>
      </c>
      <c r="F898">
        <v>-234</v>
      </c>
      <c r="G898">
        <v>250</v>
      </c>
      <c r="H898">
        <v>-18</v>
      </c>
      <c r="I898">
        <v>232</v>
      </c>
      <c r="J898">
        <v>0.17399999999999999</v>
      </c>
      <c r="K898">
        <v>-1.4999999999999999E-2</v>
      </c>
      <c r="L898">
        <v>-156</v>
      </c>
      <c r="M898">
        <v>90</v>
      </c>
      <c r="N898">
        <v>80</v>
      </c>
      <c r="O898">
        <v>72</v>
      </c>
      <c r="P898">
        <v>-6.0000000000000001E-3</v>
      </c>
      <c r="Q898">
        <v>0.06</v>
      </c>
      <c r="W898" t="s">
        <v>1076</v>
      </c>
    </row>
    <row r="899" spans="1:23" hidden="1" x14ac:dyDescent="0.25">
      <c r="A899" t="s">
        <v>461</v>
      </c>
      <c r="B899" t="s">
        <v>377</v>
      </c>
      <c r="C899">
        <v>431</v>
      </c>
      <c r="D899">
        <v>0.18</v>
      </c>
      <c r="E899">
        <v>-0.29799999999999999</v>
      </c>
      <c r="F899">
        <v>-176</v>
      </c>
      <c r="G899">
        <v>255</v>
      </c>
      <c r="H899">
        <v>-19</v>
      </c>
      <c r="I899">
        <v>236</v>
      </c>
      <c r="J899">
        <v>0.20599999999999999</v>
      </c>
      <c r="K899">
        <v>2.1000000000000001E-2</v>
      </c>
      <c r="L899">
        <v>-160</v>
      </c>
      <c r="M899">
        <v>86</v>
      </c>
      <c r="N899">
        <v>79</v>
      </c>
      <c r="O899">
        <v>68</v>
      </c>
      <c r="P899">
        <v>0.33900000000000002</v>
      </c>
      <c r="Q899">
        <v>2.5000000000000001E-2</v>
      </c>
      <c r="W899" t="s">
        <v>963</v>
      </c>
    </row>
    <row r="900" spans="1:23" hidden="1" x14ac:dyDescent="0.25">
      <c r="A900" t="s">
        <v>462</v>
      </c>
      <c r="B900" t="s">
        <v>377</v>
      </c>
      <c r="C900">
        <v>614</v>
      </c>
      <c r="D900">
        <v>0.88500000000000001</v>
      </c>
      <c r="E900">
        <v>0.35799999999999998</v>
      </c>
      <c r="F900">
        <v>-358</v>
      </c>
      <c r="G900">
        <v>256</v>
      </c>
      <c r="H900">
        <v>-25</v>
      </c>
      <c r="I900">
        <v>231</v>
      </c>
      <c r="J900">
        <v>-4.3999999999999997E-2</v>
      </c>
      <c r="K900">
        <v>0.189</v>
      </c>
      <c r="L900">
        <v>-142</v>
      </c>
      <c r="M900">
        <v>95</v>
      </c>
      <c r="N900">
        <v>77</v>
      </c>
      <c r="O900">
        <v>66</v>
      </c>
      <c r="P900">
        <v>-0.20399999999999999</v>
      </c>
      <c r="Q900">
        <v>-0.20499999999999999</v>
      </c>
      <c r="W900" t="s">
        <v>1077</v>
      </c>
    </row>
    <row r="901" spans="1:23" hidden="1" x14ac:dyDescent="0.25">
      <c r="A901" t="s">
        <v>463</v>
      </c>
      <c r="B901" t="s">
        <v>377</v>
      </c>
      <c r="C901">
        <v>452</v>
      </c>
      <c r="D901">
        <v>0.53300000000000003</v>
      </c>
      <c r="E901">
        <v>5.6000000000000001E-2</v>
      </c>
      <c r="F901">
        <v>-241</v>
      </c>
      <c r="G901">
        <v>211</v>
      </c>
      <c r="H901">
        <v>-17</v>
      </c>
      <c r="I901">
        <v>194</v>
      </c>
      <c r="J901">
        <v>0.30099999999999999</v>
      </c>
      <c r="K901">
        <v>-1.7000000000000001E-2</v>
      </c>
      <c r="L901">
        <v>-88</v>
      </c>
      <c r="M901">
        <v>103</v>
      </c>
      <c r="N901">
        <v>81</v>
      </c>
      <c r="O901">
        <v>83</v>
      </c>
      <c r="P901">
        <v>1.6259999999999999</v>
      </c>
      <c r="Q901">
        <v>0.151</v>
      </c>
      <c r="W901" t="s">
        <v>1078</v>
      </c>
    </row>
    <row r="902" spans="1:23" hidden="1" x14ac:dyDescent="0.25">
      <c r="A902" t="s">
        <v>454</v>
      </c>
      <c r="B902" t="s">
        <v>380</v>
      </c>
      <c r="C902">
        <v>1783</v>
      </c>
      <c r="D902">
        <v>-0.23</v>
      </c>
      <c r="E902">
        <v>0.13100000000000001</v>
      </c>
      <c r="F902">
        <v>-1603</v>
      </c>
      <c r="G902">
        <v>180</v>
      </c>
      <c r="H902">
        <v>-107</v>
      </c>
      <c r="I902">
        <v>73</v>
      </c>
      <c r="J902">
        <v>-0.32100000000000001</v>
      </c>
      <c r="K902">
        <v>0.90500000000000003</v>
      </c>
      <c r="L902">
        <v>-22</v>
      </c>
      <c r="M902">
        <v>55</v>
      </c>
      <c r="N902">
        <v>54</v>
      </c>
      <c r="O902">
        <v>54</v>
      </c>
      <c r="P902">
        <v>-0.06</v>
      </c>
      <c r="W902" t="s">
        <v>958</v>
      </c>
    </row>
    <row r="903" spans="1:23" hidden="1" x14ac:dyDescent="0.25">
      <c r="A903" t="s">
        <v>455</v>
      </c>
      <c r="B903" t="s">
        <v>380</v>
      </c>
      <c r="C903">
        <v>1576</v>
      </c>
      <c r="D903">
        <v>-0.30299999999999999</v>
      </c>
      <c r="E903">
        <v>-0.21099999999999999</v>
      </c>
      <c r="F903">
        <v>-1434</v>
      </c>
      <c r="G903">
        <v>142</v>
      </c>
      <c r="H903">
        <v>-104</v>
      </c>
      <c r="I903">
        <v>38</v>
      </c>
      <c r="J903">
        <v>-0.52900000000000003</v>
      </c>
      <c r="K903">
        <v>-0.627</v>
      </c>
      <c r="L903">
        <v>-32</v>
      </c>
      <c r="M903">
        <v>-10</v>
      </c>
      <c r="N903">
        <v>-10</v>
      </c>
      <c r="O903">
        <v>-10</v>
      </c>
      <c r="W903" t="s">
        <v>1079</v>
      </c>
    </row>
    <row r="904" spans="1:23" hidden="1" x14ac:dyDescent="0.25">
      <c r="A904" t="s">
        <v>456</v>
      </c>
      <c r="B904" t="s">
        <v>380</v>
      </c>
      <c r="C904">
        <v>1999</v>
      </c>
      <c r="D904">
        <v>-0.16200000000000001</v>
      </c>
      <c r="E904">
        <v>0.182</v>
      </c>
      <c r="F904">
        <v>-1793</v>
      </c>
      <c r="G904">
        <v>206</v>
      </c>
      <c r="H904">
        <v>-103</v>
      </c>
      <c r="I904">
        <v>103</v>
      </c>
      <c r="J904">
        <v>-0.51500000000000001</v>
      </c>
      <c r="L904">
        <v>-35</v>
      </c>
      <c r="M904">
        <v>55</v>
      </c>
      <c r="N904">
        <v>59</v>
      </c>
      <c r="O904">
        <v>59</v>
      </c>
      <c r="P904">
        <v>-0.58799999999999997</v>
      </c>
      <c r="W904" t="s">
        <v>1080</v>
      </c>
    </row>
    <row r="905" spans="1:23" hidden="1" x14ac:dyDescent="0.25">
      <c r="A905" t="s">
        <v>457</v>
      </c>
      <c r="B905" t="s">
        <v>380</v>
      </c>
      <c r="C905">
        <v>1691</v>
      </c>
      <c r="D905">
        <v>-0.13600000000000001</v>
      </c>
      <c r="E905">
        <v>-0.27</v>
      </c>
      <c r="F905">
        <v>-1615</v>
      </c>
      <c r="G905">
        <v>76</v>
      </c>
      <c r="H905">
        <v>-102</v>
      </c>
      <c r="I905">
        <v>-26</v>
      </c>
      <c r="L905">
        <v>-35</v>
      </c>
      <c r="M905">
        <v>-76</v>
      </c>
      <c r="N905">
        <v>-86</v>
      </c>
      <c r="O905">
        <v>-86</v>
      </c>
      <c r="W905" t="s">
        <v>1081</v>
      </c>
    </row>
    <row r="906" spans="1:23" hidden="1" x14ac:dyDescent="0.25">
      <c r="A906" t="s">
        <v>458</v>
      </c>
      <c r="B906" t="s">
        <v>380</v>
      </c>
      <c r="C906">
        <v>2315</v>
      </c>
      <c r="D906">
        <v>0.14399999999999999</v>
      </c>
      <c r="E906">
        <v>2.4E-2</v>
      </c>
      <c r="F906">
        <v>-2105</v>
      </c>
      <c r="G906">
        <v>210</v>
      </c>
      <c r="H906">
        <v>-103</v>
      </c>
      <c r="I906">
        <v>107</v>
      </c>
      <c r="J906">
        <v>5.8000000000000003E-2</v>
      </c>
      <c r="K906">
        <v>0.32</v>
      </c>
      <c r="L906">
        <v>-27</v>
      </c>
      <c r="M906">
        <v>72</v>
      </c>
      <c r="N906">
        <v>58</v>
      </c>
      <c r="O906">
        <v>58</v>
      </c>
      <c r="P906">
        <v>8.1000000000000003E-2</v>
      </c>
      <c r="Q906">
        <v>0.58399999999999996</v>
      </c>
      <c r="W906" t="s">
        <v>1082</v>
      </c>
    </row>
    <row r="907" spans="1:23" hidden="1" x14ac:dyDescent="0.25">
      <c r="A907" t="s">
        <v>459</v>
      </c>
      <c r="B907" t="s">
        <v>380</v>
      </c>
      <c r="C907">
        <v>2260</v>
      </c>
      <c r="D907">
        <v>1.1759999999999999</v>
      </c>
      <c r="E907">
        <v>-5.2999999999999999E-2</v>
      </c>
      <c r="F907">
        <v>-2070</v>
      </c>
      <c r="G907">
        <v>190</v>
      </c>
      <c r="H907">
        <v>-109</v>
      </c>
      <c r="I907">
        <v>81</v>
      </c>
      <c r="K907">
        <v>-0.61599999999999999</v>
      </c>
      <c r="L907">
        <v>-18</v>
      </c>
      <c r="M907">
        <v>44</v>
      </c>
      <c r="N907">
        <v>37</v>
      </c>
      <c r="O907">
        <v>36</v>
      </c>
      <c r="Q907">
        <v>-0.745</v>
      </c>
      <c r="W907" t="s">
        <v>1083</v>
      </c>
    </row>
    <row r="908" spans="1:23" hidden="1" x14ac:dyDescent="0.25">
      <c r="A908" t="s">
        <v>460</v>
      </c>
      <c r="B908" t="s">
        <v>380</v>
      </c>
      <c r="C908">
        <v>2386</v>
      </c>
      <c r="D908">
        <v>5.6000000000000001E-2</v>
      </c>
      <c r="E908">
        <v>0.219</v>
      </c>
      <c r="F908">
        <v>-2058</v>
      </c>
      <c r="G908">
        <v>328</v>
      </c>
      <c r="H908">
        <v>-116</v>
      </c>
      <c r="I908">
        <v>212</v>
      </c>
      <c r="J908">
        <v>-0.38100000000000001</v>
      </c>
      <c r="K908">
        <v>2.0150000000000001</v>
      </c>
      <c r="L908">
        <v>-15</v>
      </c>
      <c r="M908">
        <v>172</v>
      </c>
      <c r="N908">
        <v>143</v>
      </c>
      <c r="O908">
        <v>143</v>
      </c>
      <c r="P908">
        <v>-0.40899999999999997</v>
      </c>
      <c r="Q908">
        <v>4.7629999999999999</v>
      </c>
      <c r="W908" t="s">
        <v>684</v>
      </c>
    </row>
    <row r="909" spans="1:23" hidden="1" x14ac:dyDescent="0.25">
      <c r="A909" t="s">
        <v>461</v>
      </c>
      <c r="B909" t="s">
        <v>380</v>
      </c>
      <c r="C909">
        <v>1957</v>
      </c>
      <c r="D909">
        <v>0.124</v>
      </c>
      <c r="E909">
        <v>-3.3000000000000002E-2</v>
      </c>
      <c r="F909">
        <v>-1793</v>
      </c>
      <c r="G909">
        <v>164</v>
      </c>
      <c r="H909">
        <v>-93</v>
      </c>
      <c r="I909">
        <v>70</v>
      </c>
      <c r="J909">
        <v>-0.54900000000000004</v>
      </c>
      <c r="K909">
        <v>-0.307</v>
      </c>
      <c r="L909">
        <v>-17</v>
      </c>
      <c r="M909">
        <v>36</v>
      </c>
      <c r="N909">
        <v>25</v>
      </c>
      <c r="O909">
        <v>25</v>
      </c>
      <c r="P909">
        <v>-0.73899999999999999</v>
      </c>
      <c r="Q909">
        <v>-0.53600000000000003</v>
      </c>
      <c r="W909" t="s">
        <v>962</v>
      </c>
    </row>
    <row r="910" spans="1:23" hidden="1" x14ac:dyDescent="0.25">
      <c r="A910" t="s">
        <v>462</v>
      </c>
      <c r="B910" t="s">
        <v>380</v>
      </c>
      <c r="C910">
        <v>2024</v>
      </c>
      <c r="D910">
        <v>-8.5000000000000006E-2</v>
      </c>
      <c r="E910">
        <v>0.94799999999999995</v>
      </c>
      <c r="F910">
        <v>-1880</v>
      </c>
      <c r="G910">
        <v>144</v>
      </c>
      <c r="H910">
        <v>-43</v>
      </c>
      <c r="I910">
        <v>102</v>
      </c>
      <c r="J910">
        <v>-0.55500000000000005</v>
      </c>
      <c r="L910">
        <v>-21</v>
      </c>
      <c r="M910">
        <v>86</v>
      </c>
      <c r="N910">
        <v>53</v>
      </c>
      <c r="O910">
        <v>53</v>
      </c>
      <c r="P910">
        <v>-0.65400000000000003</v>
      </c>
      <c r="W910" t="s">
        <v>999</v>
      </c>
    </row>
    <row r="911" spans="1:23" hidden="1" x14ac:dyDescent="0.25">
      <c r="A911" t="s">
        <v>463</v>
      </c>
      <c r="B911" t="s">
        <v>380</v>
      </c>
      <c r="C911">
        <v>1039</v>
      </c>
      <c r="D911">
        <v>-0.47599999999999998</v>
      </c>
      <c r="E911">
        <v>-0.54</v>
      </c>
      <c r="F911">
        <v>-993</v>
      </c>
      <c r="G911">
        <v>46</v>
      </c>
      <c r="H911">
        <v>-75</v>
      </c>
      <c r="I911">
        <v>-29</v>
      </c>
      <c r="L911">
        <v>-22</v>
      </c>
      <c r="M911">
        <v>-51</v>
      </c>
      <c r="N911">
        <v>-20</v>
      </c>
      <c r="O911">
        <v>-20</v>
      </c>
      <c r="W911" t="s">
        <v>625</v>
      </c>
    </row>
    <row r="912" spans="1:23" hidden="1" x14ac:dyDescent="0.25">
      <c r="A912" t="s">
        <v>454</v>
      </c>
      <c r="B912" t="s">
        <v>383</v>
      </c>
      <c r="C912">
        <v>2605</v>
      </c>
      <c r="D912">
        <v>0.114</v>
      </c>
      <c r="E912">
        <v>0.17299999999999999</v>
      </c>
      <c r="F912">
        <v>-2156</v>
      </c>
      <c r="G912">
        <v>449</v>
      </c>
      <c r="H912">
        <v>-136</v>
      </c>
      <c r="I912">
        <v>313</v>
      </c>
      <c r="J912">
        <v>-0.28799999999999998</v>
      </c>
      <c r="K912">
        <v>-0.27</v>
      </c>
      <c r="L912">
        <v>-208</v>
      </c>
      <c r="M912">
        <v>156</v>
      </c>
      <c r="N912">
        <v>137</v>
      </c>
      <c r="O912">
        <v>71</v>
      </c>
      <c r="P912">
        <v>-0.622</v>
      </c>
      <c r="Q912">
        <v>0.114</v>
      </c>
      <c r="W912" t="s">
        <v>1084</v>
      </c>
    </row>
    <row r="913" spans="1:23" hidden="1" x14ac:dyDescent="0.25">
      <c r="A913" t="s">
        <v>455</v>
      </c>
      <c r="B913" t="s">
        <v>383</v>
      </c>
      <c r="C913">
        <v>2220</v>
      </c>
      <c r="D913">
        <v>-0.26100000000000001</v>
      </c>
      <c r="E913">
        <v>0.50800000000000001</v>
      </c>
      <c r="F913">
        <v>-1686</v>
      </c>
      <c r="G913">
        <v>534</v>
      </c>
      <c r="H913">
        <v>-105</v>
      </c>
      <c r="I913">
        <v>430</v>
      </c>
      <c r="J913">
        <v>0.42299999999999999</v>
      </c>
      <c r="K913">
        <v>1.1639999999999999</v>
      </c>
      <c r="L913">
        <v>-214</v>
      </c>
      <c r="M913">
        <v>140</v>
      </c>
      <c r="N913">
        <v>101</v>
      </c>
      <c r="O913">
        <v>64</v>
      </c>
      <c r="P913">
        <v>-3.3000000000000002E-2</v>
      </c>
      <c r="W913" t="s">
        <v>1085</v>
      </c>
    </row>
    <row r="914" spans="1:23" hidden="1" x14ac:dyDescent="0.25">
      <c r="A914" t="s">
        <v>456</v>
      </c>
      <c r="B914" t="s">
        <v>383</v>
      </c>
      <c r="C914">
        <v>1472</v>
      </c>
      <c r="D914">
        <v>-2.5999999999999999E-2</v>
      </c>
      <c r="E914">
        <v>-2.1999999999999999E-2</v>
      </c>
      <c r="F914">
        <v>-1190</v>
      </c>
      <c r="G914">
        <v>283</v>
      </c>
      <c r="H914">
        <v>-84</v>
      </c>
      <c r="I914">
        <v>199</v>
      </c>
      <c r="J914">
        <v>-0.29199999999999998</v>
      </c>
      <c r="K914">
        <v>-0.17499999999999999</v>
      </c>
      <c r="L914">
        <v>-219</v>
      </c>
      <c r="M914">
        <v>0</v>
      </c>
      <c r="N914">
        <v>-21</v>
      </c>
      <c r="O914">
        <v>-13</v>
      </c>
      <c r="W914" t="s">
        <v>1086</v>
      </c>
    </row>
    <row r="915" spans="1:23" hidden="1" x14ac:dyDescent="0.25">
      <c r="A915" t="s">
        <v>457</v>
      </c>
      <c r="B915" t="s">
        <v>383</v>
      </c>
      <c r="C915">
        <v>1505</v>
      </c>
      <c r="D915">
        <v>1.7999999999999999E-2</v>
      </c>
      <c r="E915">
        <v>-0.35599999999999998</v>
      </c>
      <c r="F915">
        <v>-1198</v>
      </c>
      <c r="G915">
        <v>308</v>
      </c>
      <c r="H915">
        <v>-67</v>
      </c>
      <c r="I915">
        <v>241</v>
      </c>
      <c r="J915">
        <v>-0.184</v>
      </c>
      <c r="K915">
        <v>-0.45300000000000001</v>
      </c>
      <c r="L915">
        <v>-202</v>
      </c>
      <c r="M915">
        <v>84</v>
      </c>
      <c r="N915">
        <v>79</v>
      </c>
      <c r="O915">
        <v>15</v>
      </c>
      <c r="P915">
        <v>-0.89</v>
      </c>
      <c r="Q915">
        <v>-0.92200000000000004</v>
      </c>
      <c r="W915" t="s">
        <v>1087</v>
      </c>
    </row>
    <row r="916" spans="1:23" hidden="1" x14ac:dyDescent="0.25">
      <c r="A916" t="s">
        <v>458</v>
      </c>
      <c r="B916" t="s">
        <v>383</v>
      </c>
      <c r="C916">
        <v>2339</v>
      </c>
      <c r="D916">
        <v>0.09</v>
      </c>
      <c r="E916">
        <v>-0.222</v>
      </c>
      <c r="F916">
        <v>-1831</v>
      </c>
      <c r="G916">
        <v>508</v>
      </c>
      <c r="H916">
        <v>-68</v>
      </c>
      <c r="I916">
        <v>440</v>
      </c>
      <c r="J916">
        <v>0.36499999999999999</v>
      </c>
      <c r="K916">
        <v>0.45700000000000002</v>
      </c>
      <c r="L916">
        <v>-203</v>
      </c>
      <c r="M916">
        <v>294</v>
      </c>
      <c r="N916">
        <v>275</v>
      </c>
      <c r="O916">
        <v>188</v>
      </c>
      <c r="P916">
        <v>0.32900000000000001</v>
      </c>
      <c r="Q916">
        <v>1.85</v>
      </c>
      <c r="W916" t="s">
        <v>1088</v>
      </c>
    </row>
    <row r="917" spans="1:23" hidden="1" x14ac:dyDescent="0.25">
      <c r="A917" t="s">
        <v>459</v>
      </c>
      <c r="B917" t="s">
        <v>383</v>
      </c>
      <c r="C917">
        <v>3006</v>
      </c>
      <c r="D917">
        <v>-0.04</v>
      </c>
      <c r="E917">
        <v>0.98899999999999999</v>
      </c>
      <c r="F917">
        <v>-2610</v>
      </c>
      <c r="G917">
        <v>396</v>
      </c>
      <c r="H917">
        <v>-94</v>
      </c>
      <c r="I917">
        <v>302</v>
      </c>
      <c r="J917">
        <v>0.22500000000000001</v>
      </c>
      <c r="K917">
        <v>7.6999999999999999E-2</v>
      </c>
      <c r="L917">
        <v>-161</v>
      </c>
      <c r="M917">
        <v>47</v>
      </c>
      <c r="N917">
        <v>4</v>
      </c>
      <c r="O917">
        <v>66</v>
      </c>
      <c r="P917">
        <v>-0.54300000000000004</v>
      </c>
      <c r="Q917">
        <v>3.4000000000000002E-2</v>
      </c>
      <c r="W917" t="s">
        <v>1089</v>
      </c>
    </row>
    <row r="918" spans="1:23" hidden="1" x14ac:dyDescent="0.25">
      <c r="A918" t="s">
        <v>460</v>
      </c>
      <c r="B918" t="s">
        <v>383</v>
      </c>
      <c r="C918">
        <v>1511</v>
      </c>
      <c r="D918">
        <v>-0.49399999999999999</v>
      </c>
      <c r="E918">
        <v>2.1999999999999999E-2</v>
      </c>
      <c r="F918">
        <v>-1166</v>
      </c>
      <c r="G918">
        <v>345</v>
      </c>
      <c r="H918">
        <v>-64</v>
      </c>
      <c r="I918">
        <v>280</v>
      </c>
      <c r="J918">
        <v>0.83699999999999997</v>
      </c>
      <c r="K918">
        <v>-0.05</v>
      </c>
      <c r="L918">
        <v>-138</v>
      </c>
      <c r="M918">
        <v>72</v>
      </c>
      <c r="N918">
        <v>68</v>
      </c>
      <c r="O918">
        <v>64</v>
      </c>
      <c r="P918">
        <v>-0.80600000000000005</v>
      </c>
      <c r="Q918">
        <v>-0.52100000000000002</v>
      </c>
      <c r="W918" t="s">
        <v>1090</v>
      </c>
    </row>
    <row r="919" spans="1:23" hidden="1" x14ac:dyDescent="0.25">
      <c r="A919" t="s">
        <v>461</v>
      </c>
      <c r="B919" t="s">
        <v>383</v>
      </c>
      <c r="C919">
        <v>1478</v>
      </c>
      <c r="D919">
        <v>-4.4999999999999998E-2</v>
      </c>
      <c r="E919">
        <v>-0.311</v>
      </c>
      <c r="F919">
        <v>-1128</v>
      </c>
      <c r="G919">
        <v>350</v>
      </c>
      <c r="H919">
        <v>-55</v>
      </c>
      <c r="I919">
        <v>295</v>
      </c>
      <c r="J919">
        <v>1.3009999999999999</v>
      </c>
      <c r="K919">
        <v>-8.4000000000000005E-2</v>
      </c>
      <c r="L919">
        <v>-112</v>
      </c>
      <c r="M919">
        <v>184</v>
      </c>
      <c r="N919">
        <v>179</v>
      </c>
      <c r="O919">
        <v>133</v>
      </c>
      <c r="P919">
        <v>0.69799999999999995</v>
      </c>
      <c r="Q919">
        <v>-5.7000000000000002E-2</v>
      </c>
      <c r="W919" t="s">
        <v>1091</v>
      </c>
    </row>
    <row r="920" spans="1:23" hidden="1" x14ac:dyDescent="0.25">
      <c r="A920" t="s">
        <v>462</v>
      </c>
      <c r="B920" t="s">
        <v>383</v>
      </c>
      <c r="C920">
        <v>2146</v>
      </c>
      <c r="D920">
        <v>-0.13200000000000001</v>
      </c>
      <c r="E920">
        <v>-0.315</v>
      </c>
      <c r="F920">
        <v>-1746</v>
      </c>
      <c r="G920">
        <v>400</v>
      </c>
      <c r="H920">
        <v>-78</v>
      </c>
      <c r="I920">
        <v>322</v>
      </c>
      <c r="J920">
        <v>0.58599999999999997</v>
      </c>
      <c r="K920">
        <v>0.307</v>
      </c>
      <c r="L920">
        <v>-93</v>
      </c>
      <c r="M920">
        <v>200</v>
      </c>
      <c r="N920">
        <v>186</v>
      </c>
      <c r="O920">
        <v>141</v>
      </c>
      <c r="P920">
        <v>6.6000000000000003E-2</v>
      </c>
      <c r="Q920">
        <v>-0.02</v>
      </c>
      <c r="W920" t="s">
        <v>1092</v>
      </c>
    </row>
    <row r="921" spans="1:23" hidden="1" x14ac:dyDescent="0.25">
      <c r="A921" t="s">
        <v>463</v>
      </c>
      <c r="B921" t="s">
        <v>383</v>
      </c>
      <c r="C921">
        <v>3131</v>
      </c>
      <c r="D921">
        <v>0.90500000000000003</v>
      </c>
      <c r="E921">
        <v>4.8000000000000001E-2</v>
      </c>
      <c r="F921">
        <v>-2816</v>
      </c>
      <c r="G921">
        <v>315</v>
      </c>
      <c r="H921">
        <v>-68</v>
      </c>
      <c r="I921">
        <v>247</v>
      </c>
      <c r="J921">
        <v>1.9E-2</v>
      </c>
      <c r="K921">
        <v>0.61499999999999999</v>
      </c>
      <c r="L921">
        <v>-82</v>
      </c>
      <c r="M921">
        <v>187</v>
      </c>
      <c r="N921">
        <v>156</v>
      </c>
      <c r="O921">
        <v>144</v>
      </c>
      <c r="P921">
        <v>-9.7000000000000003E-2</v>
      </c>
      <c r="Q921">
        <v>-0.56100000000000005</v>
      </c>
      <c r="W921" t="s">
        <v>1030</v>
      </c>
    </row>
    <row r="922" spans="1:23" hidden="1" x14ac:dyDescent="0.25">
      <c r="A922" t="s">
        <v>454</v>
      </c>
      <c r="B922" t="s">
        <v>386</v>
      </c>
      <c r="C922">
        <v>3790</v>
      </c>
      <c r="D922">
        <v>0.96399999999999997</v>
      </c>
      <c r="E922">
        <v>0.59099999999999997</v>
      </c>
      <c r="F922">
        <v>-3498</v>
      </c>
      <c r="G922">
        <v>291</v>
      </c>
      <c r="H922">
        <v>-53</v>
      </c>
      <c r="I922">
        <v>238</v>
      </c>
      <c r="J922">
        <v>-2.4E-2</v>
      </c>
      <c r="K922">
        <v>0.02</v>
      </c>
      <c r="L922">
        <v>-172</v>
      </c>
      <c r="M922">
        <v>139</v>
      </c>
      <c r="N922">
        <v>132</v>
      </c>
      <c r="O922">
        <v>146</v>
      </c>
      <c r="P922">
        <v>2.3069999999999999</v>
      </c>
      <c r="Q922">
        <v>0.40600000000000003</v>
      </c>
    </row>
    <row r="923" spans="1:23" hidden="1" x14ac:dyDescent="0.25">
      <c r="A923" t="s">
        <v>455</v>
      </c>
      <c r="B923" t="s">
        <v>386</v>
      </c>
      <c r="C923">
        <v>2382</v>
      </c>
      <c r="D923">
        <v>-0.25</v>
      </c>
      <c r="E923">
        <v>-0.47899999999999998</v>
      </c>
      <c r="F923">
        <v>-2318</v>
      </c>
      <c r="G923">
        <v>63</v>
      </c>
      <c r="H923">
        <v>170</v>
      </c>
      <c r="I923">
        <v>233</v>
      </c>
      <c r="J923">
        <v>-0.23100000000000001</v>
      </c>
      <c r="K923">
        <v>-0.41499999999999998</v>
      </c>
      <c r="L923">
        <v>-158</v>
      </c>
      <c r="M923">
        <v>92</v>
      </c>
      <c r="N923">
        <v>27</v>
      </c>
      <c r="O923">
        <v>104</v>
      </c>
      <c r="P923">
        <v>-0.44500000000000001</v>
      </c>
      <c r="Q923">
        <v>-7.0999999999999994E-2</v>
      </c>
      <c r="W923" t="s">
        <v>1093</v>
      </c>
    </row>
    <row r="924" spans="1:23" hidden="1" x14ac:dyDescent="0.25">
      <c r="A924" t="s">
        <v>456</v>
      </c>
      <c r="B924" t="s">
        <v>386</v>
      </c>
      <c r="C924">
        <v>4569</v>
      </c>
      <c r="D924">
        <v>1.0840000000000001</v>
      </c>
      <c r="E924">
        <v>1.325</v>
      </c>
      <c r="F924">
        <v>-4071</v>
      </c>
      <c r="G924">
        <v>498</v>
      </c>
      <c r="H924">
        <v>-99</v>
      </c>
      <c r="I924">
        <v>399</v>
      </c>
      <c r="J924">
        <v>14.384</v>
      </c>
      <c r="K924">
        <v>0.86799999999999999</v>
      </c>
      <c r="L924">
        <v>-262</v>
      </c>
      <c r="M924">
        <v>223</v>
      </c>
      <c r="N924">
        <v>158</v>
      </c>
      <c r="O924">
        <v>112</v>
      </c>
      <c r="Q924">
        <v>5.96</v>
      </c>
      <c r="W924" t="s">
        <v>1094</v>
      </c>
    </row>
    <row r="925" spans="1:23" hidden="1" x14ac:dyDescent="0.25">
      <c r="A925" t="s">
        <v>457</v>
      </c>
      <c r="B925" t="s">
        <v>386</v>
      </c>
      <c r="C925">
        <v>1965</v>
      </c>
      <c r="D925">
        <v>0.47399999999999998</v>
      </c>
      <c r="E925">
        <v>1.9E-2</v>
      </c>
      <c r="F925">
        <v>-1650</v>
      </c>
      <c r="G925">
        <v>315</v>
      </c>
      <c r="H925">
        <v>-101</v>
      </c>
      <c r="I925">
        <v>213</v>
      </c>
      <c r="J925">
        <v>-0.17399999999999999</v>
      </c>
      <c r="K925">
        <v>-0.125</v>
      </c>
      <c r="L925">
        <v>-218</v>
      </c>
      <c r="M925">
        <v>38</v>
      </c>
      <c r="N925">
        <v>19</v>
      </c>
      <c r="O925">
        <v>16</v>
      </c>
      <c r="P925">
        <v>-0.97899999999999998</v>
      </c>
      <c r="Q925">
        <v>-0.63600000000000001</v>
      </c>
      <c r="W925" t="s">
        <v>1095</v>
      </c>
    </row>
    <row r="926" spans="1:23" hidden="1" x14ac:dyDescent="0.25">
      <c r="A926" t="s">
        <v>458</v>
      </c>
      <c r="B926" t="s">
        <v>386</v>
      </c>
      <c r="C926">
        <v>1929</v>
      </c>
      <c r="D926">
        <v>-9.5000000000000001E-2</v>
      </c>
      <c r="E926">
        <v>-0.39200000000000002</v>
      </c>
      <c r="F926">
        <v>-1554</v>
      </c>
      <c r="G926">
        <v>376</v>
      </c>
      <c r="H926">
        <v>-131</v>
      </c>
      <c r="I926">
        <v>244</v>
      </c>
      <c r="J926">
        <v>0.70099999999999996</v>
      </c>
      <c r="K926">
        <v>-0.19600000000000001</v>
      </c>
      <c r="L926">
        <v>-190</v>
      </c>
      <c r="M926">
        <v>121</v>
      </c>
      <c r="N926">
        <v>80</v>
      </c>
      <c r="O926">
        <v>44</v>
      </c>
      <c r="P926">
        <v>-0.66900000000000004</v>
      </c>
      <c r="Q926">
        <v>-0.76400000000000001</v>
      </c>
      <c r="W926" t="s">
        <v>1096</v>
      </c>
    </row>
    <row r="927" spans="1:23" hidden="1" x14ac:dyDescent="0.25">
      <c r="A927" t="s">
        <v>459</v>
      </c>
      <c r="B927" t="s">
        <v>386</v>
      </c>
      <c r="C927">
        <v>3174</v>
      </c>
      <c r="D927">
        <v>1.502</v>
      </c>
      <c r="E927">
        <v>0.44800000000000001</v>
      </c>
      <c r="F927">
        <v>-2889</v>
      </c>
      <c r="G927">
        <v>285</v>
      </c>
      <c r="H927">
        <v>18</v>
      </c>
      <c r="I927">
        <v>304</v>
      </c>
      <c r="J927">
        <v>0.30299999999999999</v>
      </c>
      <c r="K927">
        <v>10.712</v>
      </c>
      <c r="L927">
        <v>-176</v>
      </c>
      <c r="M927">
        <v>274</v>
      </c>
      <c r="N927">
        <v>249</v>
      </c>
      <c r="O927">
        <v>187</v>
      </c>
      <c r="P927">
        <v>2.4079999999999999</v>
      </c>
      <c r="W927" t="s">
        <v>1097</v>
      </c>
    </row>
    <row r="928" spans="1:23" hidden="1" x14ac:dyDescent="0.25">
      <c r="A928" t="s">
        <v>460</v>
      </c>
      <c r="B928" t="s">
        <v>386</v>
      </c>
      <c r="C928">
        <v>2192</v>
      </c>
      <c r="D928">
        <v>0.57799999999999996</v>
      </c>
      <c r="E928">
        <v>0.64500000000000002</v>
      </c>
      <c r="F928">
        <v>-1892</v>
      </c>
      <c r="G928">
        <v>300</v>
      </c>
      <c r="H928">
        <v>-274</v>
      </c>
      <c r="I928">
        <v>26</v>
      </c>
      <c r="J928">
        <v>-0.90100000000000002</v>
      </c>
      <c r="K928">
        <v>-0.9</v>
      </c>
      <c r="L928">
        <v>-194</v>
      </c>
      <c r="M928">
        <v>-50</v>
      </c>
      <c r="N928">
        <v>-60</v>
      </c>
      <c r="O928">
        <v>-105</v>
      </c>
      <c r="W928" t="s">
        <v>1098</v>
      </c>
    </row>
    <row r="929" spans="1:23" hidden="1" x14ac:dyDescent="0.25">
      <c r="A929" t="s">
        <v>461</v>
      </c>
      <c r="B929" t="s">
        <v>386</v>
      </c>
      <c r="C929">
        <v>1333</v>
      </c>
      <c r="D929">
        <v>0.4</v>
      </c>
      <c r="E929">
        <v>-0.375</v>
      </c>
      <c r="F929">
        <v>-1168</v>
      </c>
      <c r="G929">
        <v>165</v>
      </c>
      <c r="H929">
        <v>93</v>
      </c>
      <c r="I929">
        <v>259</v>
      </c>
      <c r="J929">
        <v>14.137</v>
      </c>
      <c r="K929">
        <v>0.80200000000000005</v>
      </c>
      <c r="L929">
        <v>-193</v>
      </c>
      <c r="M929">
        <v>787</v>
      </c>
      <c r="N929">
        <v>780</v>
      </c>
      <c r="O929">
        <v>759</v>
      </c>
      <c r="P929">
        <v>1.2230000000000001</v>
      </c>
      <c r="Q929">
        <v>4.6900000000000004</v>
      </c>
      <c r="W929" t="s">
        <v>1099</v>
      </c>
    </row>
    <row r="930" spans="1:23" hidden="1" x14ac:dyDescent="0.25">
      <c r="A930" t="s">
        <v>462</v>
      </c>
      <c r="B930" t="s">
        <v>386</v>
      </c>
      <c r="C930">
        <v>2132</v>
      </c>
      <c r="D930">
        <v>0.26</v>
      </c>
      <c r="E930">
        <v>0.68</v>
      </c>
      <c r="F930">
        <v>-1890</v>
      </c>
      <c r="G930">
        <v>242</v>
      </c>
      <c r="H930">
        <v>-99</v>
      </c>
      <c r="I930">
        <v>143</v>
      </c>
      <c r="J930">
        <v>-9.6000000000000002E-2</v>
      </c>
      <c r="K930">
        <v>-0.38400000000000001</v>
      </c>
      <c r="L930">
        <v>-195</v>
      </c>
      <c r="M930">
        <v>191</v>
      </c>
      <c r="N930">
        <v>174</v>
      </c>
      <c r="O930">
        <v>133</v>
      </c>
      <c r="P930">
        <v>-0.441</v>
      </c>
      <c r="Q930">
        <v>1.429</v>
      </c>
      <c r="W930" t="s">
        <v>1100</v>
      </c>
    </row>
    <row r="931" spans="1:23" hidden="1" x14ac:dyDescent="0.25">
      <c r="A931" t="s">
        <v>463</v>
      </c>
      <c r="B931" t="s">
        <v>386</v>
      </c>
      <c r="C931">
        <v>1269</v>
      </c>
      <c r="D931">
        <v>-1E-3</v>
      </c>
      <c r="E931">
        <v>-8.6999999999999994E-2</v>
      </c>
      <c r="F931">
        <v>-1021</v>
      </c>
      <c r="G931">
        <v>247</v>
      </c>
      <c r="H931">
        <v>-15</v>
      </c>
      <c r="I931">
        <v>233</v>
      </c>
      <c r="K931">
        <v>-0.113</v>
      </c>
      <c r="L931">
        <v>-184</v>
      </c>
      <c r="M931">
        <v>113</v>
      </c>
      <c r="N931">
        <v>109</v>
      </c>
      <c r="O931">
        <v>55</v>
      </c>
      <c r="P931">
        <v>-0.94499999999999995</v>
      </c>
      <c r="W931" t="s">
        <v>1095</v>
      </c>
    </row>
    <row r="932" spans="1:23" hidden="1" x14ac:dyDescent="0.25">
      <c r="A932" t="s">
        <v>454</v>
      </c>
      <c r="B932" t="s">
        <v>389</v>
      </c>
      <c r="C932">
        <v>3020</v>
      </c>
      <c r="D932">
        <v>-0.08</v>
      </c>
      <c r="E932">
        <v>-0.13</v>
      </c>
      <c r="F932">
        <v>-2455</v>
      </c>
      <c r="G932">
        <v>565</v>
      </c>
      <c r="H932">
        <v>-477</v>
      </c>
      <c r="I932">
        <v>88</v>
      </c>
      <c r="J932">
        <v>-0.68899999999999995</v>
      </c>
      <c r="K932">
        <v>-0.86799999999999999</v>
      </c>
      <c r="L932">
        <v>-85</v>
      </c>
      <c r="M932">
        <v>13</v>
      </c>
      <c r="N932">
        <v>-49</v>
      </c>
      <c r="O932">
        <v>18</v>
      </c>
      <c r="P932">
        <v>-0.89900000000000002</v>
      </c>
      <c r="Q932">
        <v>-0.95599999999999996</v>
      </c>
      <c r="W932" t="s">
        <v>1101</v>
      </c>
    </row>
    <row r="933" spans="1:23" hidden="1" x14ac:dyDescent="0.25">
      <c r="A933" t="s">
        <v>455</v>
      </c>
      <c r="B933" t="s">
        <v>389</v>
      </c>
      <c r="C933">
        <v>3471</v>
      </c>
      <c r="D933">
        <v>8.1000000000000003E-2</v>
      </c>
      <c r="E933">
        <v>-0.11600000000000001</v>
      </c>
      <c r="F933">
        <v>-2402</v>
      </c>
      <c r="G933">
        <v>1069</v>
      </c>
      <c r="H933">
        <v>-401</v>
      </c>
      <c r="I933">
        <v>669</v>
      </c>
      <c r="J933">
        <v>1.0680000000000001</v>
      </c>
      <c r="K933">
        <v>-0.23200000000000001</v>
      </c>
      <c r="L933">
        <v>-93</v>
      </c>
      <c r="M933">
        <v>564</v>
      </c>
      <c r="N933">
        <v>434</v>
      </c>
      <c r="O933">
        <v>413</v>
      </c>
      <c r="P933">
        <v>0.86599999999999999</v>
      </c>
      <c r="Q933">
        <v>-0.30399999999999999</v>
      </c>
      <c r="W933" t="s">
        <v>1102</v>
      </c>
    </row>
    <row r="934" spans="1:23" hidden="1" x14ac:dyDescent="0.25">
      <c r="A934" t="s">
        <v>456</v>
      </c>
      <c r="B934" t="s">
        <v>389</v>
      </c>
      <c r="C934">
        <v>3928</v>
      </c>
      <c r="D934">
        <v>-0.08</v>
      </c>
      <c r="E934">
        <v>0.41599999999999998</v>
      </c>
      <c r="F934">
        <v>-2709</v>
      </c>
      <c r="G934">
        <v>1219</v>
      </c>
      <c r="H934">
        <v>-348</v>
      </c>
      <c r="I934">
        <v>871</v>
      </c>
      <c r="J934">
        <v>3.0000000000000001E-3</v>
      </c>
      <c r="K934">
        <v>1.694</v>
      </c>
      <c r="L934">
        <v>-88</v>
      </c>
      <c r="M934">
        <v>804</v>
      </c>
      <c r="N934">
        <v>626</v>
      </c>
      <c r="O934">
        <v>594</v>
      </c>
      <c r="P934">
        <v>-7.6999999999999999E-2</v>
      </c>
      <c r="Q934">
        <v>2.081</v>
      </c>
      <c r="W934" t="s">
        <v>1103</v>
      </c>
    </row>
    <row r="935" spans="1:23" hidden="1" x14ac:dyDescent="0.25">
      <c r="A935" t="s">
        <v>457</v>
      </c>
      <c r="B935" t="s">
        <v>389</v>
      </c>
      <c r="C935">
        <v>2775</v>
      </c>
      <c r="D935">
        <v>-0.27600000000000002</v>
      </c>
      <c r="E935">
        <v>-0.154</v>
      </c>
      <c r="F935">
        <v>-2109</v>
      </c>
      <c r="G935">
        <v>666</v>
      </c>
      <c r="H935">
        <v>-343</v>
      </c>
      <c r="I935">
        <v>323</v>
      </c>
      <c r="J935">
        <v>-0.65400000000000003</v>
      </c>
      <c r="K935">
        <v>0.13800000000000001</v>
      </c>
      <c r="L935">
        <v>-83</v>
      </c>
      <c r="M935">
        <v>221</v>
      </c>
      <c r="N935">
        <v>152</v>
      </c>
      <c r="O935">
        <v>193</v>
      </c>
      <c r="P935">
        <v>-0.72499999999999998</v>
      </c>
      <c r="Q935">
        <v>6.9000000000000006E-2</v>
      </c>
      <c r="W935" t="s">
        <v>1102</v>
      </c>
    </row>
    <row r="936" spans="1:23" hidden="1" x14ac:dyDescent="0.25">
      <c r="A936" t="s">
        <v>458</v>
      </c>
      <c r="B936" t="s">
        <v>389</v>
      </c>
      <c r="C936">
        <v>3281</v>
      </c>
      <c r="D936">
        <v>-0.111</v>
      </c>
      <c r="E936">
        <v>2.1999999999999999E-2</v>
      </c>
      <c r="F936">
        <v>-2567</v>
      </c>
      <c r="G936">
        <v>714</v>
      </c>
      <c r="H936">
        <v>-430</v>
      </c>
      <c r="I936">
        <v>284</v>
      </c>
      <c r="J936">
        <v>-0.26600000000000001</v>
      </c>
      <c r="K936">
        <v>-0.121</v>
      </c>
      <c r="L936">
        <v>-72</v>
      </c>
      <c r="M936">
        <v>272</v>
      </c>
      <c r="N936">
        <v>222</v>
      </c>
      <c r="O936">
        <v>180</v>
      </c>
      <c r="P936">
        <v>-0.56000000000000005</v>
      </c>
      <c r="Q936">
        <v>-0.186</v>
      </c>
      <c r="W936" t="s">
        <v>1104</v>
      </c>
    </row>
    <row r="937" spans="1:23" hidden="1" x14ac:dyDescent="0.25">
      <c r="A937" t="s">
        <v>459</v>
      </c>
      <c r="B937" t="s">
        <v>389</v>
      </c>
      <c r="C937">
        <v>3212</v>
      </c>
      <c r="D937">
        <v>0.45500000000000002</v>
      </c>
      <c r="E937">
        <v>-0.248</v>
      </c>
      <c r="F937">
        <v>-2392</v>
      </c>
      <c r="G937">
        <v>819</v>
      </c>
      <c r="H937">
        <v>-496</v>
      </c>
      <c r="I937">
        <v>323</v>
      </c>
      <c r="J937">
        <v>0.27</v>
      </c>
      <c r="K937">
        <v>-0.628</v>
      </c>
      <c r="L937">
        <v>-66</v>
      </c>
      <c r="M937">
        <v>308</v>
      </c>
      <c r="N937">
        <v>265</v>
      </c>
      <c r="O937">
        <v>221</v>
      </c>
      <c r="P937">
        <v>0.115</v>
      </c>
      <c r="Q937">
        <v>-0.65600000000000003</v>
      </c>
      <c r="W937" t="s">
        <v>694</v>
      </c>
    </row>
    <row r="938" spans="1:23" hidden="1" x14ac:dyDescent="0.25">
      <c r="A938" t="s">
        <v>460</v>
      </c>
      <c r="B938" t="s">
        <v>389</v>
      </c>
      <c r="C938">
        <v>4269</v>
      </c>
      <c r="D938">
        <v>0.45100000000000001</v>
      </c>
      <c r="E938">
        <v>0.114</v>
      </c>
      <c r="F938">
        <v>-2957</v>
      </c>
      <c r="G938">
        <v>1312</v>
      </c>
      <c r="H938">
        <v>-443</v>
      </c>
      <c r="I938">
        <v>868</v>
      </c>
      <c r="J938">
        <v>0.96199999999999997</v>
      </c>
      <c r="K938">
        <v>-7.0000000000000007E-2</v>
      </c>
      <c r="L938">
        <v>-60</v>
      </c>
      <c r="M938">
        <v>843</v>
      </c>
      <c r="N938">
        <v>693</v>
      </c>
      <c r="O938">
        <v>643</v>
      </c>
      <c r="P938">
        <v>0.88500000000000001</v>
      </c>
      <c r="Q938">
        <v>-8.4000000000000005E-2</v>
      </c>
      <c r="W938" t="s">
        <v>1105</v>
      </c>
    </row>
    <row r="939" spans="1:23" hidden="1" x14ac:dyDescent="0.25">
      <c r="A939" t="s">
        <v>461</v>
      </c>
      <c r="B939" t="s">
        <v>389</v>
      </c>
      <c r="C939">
        <v>3833</v>
      </c>
      <c r="D939">
        <v>0.625</v>
      </c>
      <c r="E939">
        <v>3.7999999999999999E-2</v>
      </c>
      <c r="F939">
        <v>-2438</v>
      </c>
      <c r="G939">
        <v>1394</v>
      </c>
      <c r="H939">
        <v>-460</v>
      </c>
      <c r="I939">
        <v>934</v>
      </c>
      <c r="J939">
        <v>1.4830000000000001</v>
      </c>
      <c r="K939">
        <v>1.4139999999999999</v>
      </c>
      <c r="L939">
        <v>-57</v>
      </c>
      <c r="M939">
        <v>897</v>
      </c>
      <c r="N939">
        <v>752</v>
      </c>
      <c r="O939">
        <v>702</v>
      </c>
      <c r="P939">
        <v>1.532</v>
      </c>
      <c r="Q939">
        <v>0.71299999999999997</v>
      </c>
      <c r="W939" t="s">
        <v>1106</v>
      </c>
    </row>
    <row r="940" spans="1:23" hidden="1" x14ac:dyDescent="0.25">
      <c r="A940" t="s">
        <v>462</v>
      </c>
      <c r="B940" t="s">
        <v>389</v>
      </c>
      <c r="C940">
        <v>3692</v>
      </c>
      <c r="D940">
        <v>0.58799999999999997</v>
      </c>
      <c r="E940">
        <v>0.67300000000000004</v>
      </c>
      <c r="F940">
        <v>-2801</v>
      </c>
      <c r="G940">
        <v>892</v>
      </c>
      <c r="H940">
        <v>-505</v>
      </c>
      <c r="I940">
        <v>387</v>
      </c>
      <c r="J940">
        <v>1.371</v>
      </c>
      <c r="K940">
        <v>0.52</v>
      </c>
      <c r="L940">
        <v>-58</v>
      </c>
      <c r="M940">
        <v>498</v>
      </c>
      <c r="N940">
        <v>442</v>
      </c>
      <c r="O940">
        <v>410</v>
      </c>
      <c r="P940">
        <v>3.5640000000000001</v>
      </c>
      <c r="Q940">
        <v>1.0640000000000001</v>
      </c>
      <c r="W940" t="s">
        <v>1107</v>
      </c>
    </row>
    <row r="941" spans="1:23" hidden="1" x14ac:dyDescent="0.25">
      <c r="A941" t="s">
        <v>463</v>
      </c>
      <c r="B941" t="s">
        <v>389</v>
      </c>
      <c r="C941">
        <v>2207</v>
      </c>
      <c r="D941">
        <v>-3.6999999999999998E-2</v>
      </c>
      <c r="E941">
        <v>-0.25</v>
      </c>
      <c r="F941">
        <v>-1651</v>
      </c>
      <c r="G941">
        <v>556</v>
      </c>
      <c r="H941">
        <v>-302</v>
      </c>
      <c r="I941">
        <v>255</v>
      </c>
      <c r="J941">
        <v>-0.16300000000000001</v>
      </c>
      <c r="K941">
        <v>-0.42499999999999999</v>
      </c>
      <c r="L941">
        <v>-33</v>
      </c>
      <c r="M941">
        <v>256</v>
      </c>
      <c r="N941">
        <v>208</v>
      </c>
      <c r="O941">
        <v>199</v>
      </c>
      <c r="P941">
        <v>0.05</v>
      </c>
      <c r="Q941">
        <v>-0.41799999999999998</v>
      </c>
      <c r="W941" t="s">
        <v>1108</v>
      </c>
    </row>
    <row r="942" spans="1:23" hidden="1" x14ac:dyDescent="0.25">
      <c r="A942" t="s">
        <v>454</v>
      </c>
      <c r="B942" t="s">
        <v>392</v>
      </c>
      <c r="C942">
        <v>8105</v>
      </c>
      <c r="D942">
        <v>0.10100000000000001</v>
      </c>
      <c r="E942">
        <v>8.3000000000000004E-2</v>
      </c>
      <c r="F942">
        <v>-6946</v>
      </c>
      <c r="G942">
        <v>1159</v>
      </c>
      <c r="H942">
        <v>-832</v>
      </c>
      <c r="I942">
        <v>327</v>
      </c>
      <c r="J942">
        <v>-0.47399999999999998</v>
      </c>
      <c r="K942">
        <v>-0.54900000000000004</v>
      </c>
      <c r="L942">
        <v>-326</v>
      </c>
      <c r="M942">
        <v>10</v>
      </c>
      <c r="N942">
        <v>-80</v>
      </c>
      <c r="O942">
        <v>-20</v>
      </c>
      <c r="W942" t="s">
        <v>1109</v>
      </c>
    </row>
    <row r="943" spans="1:23" hidden="1" x14ac:dyDescent="0.25">
      <c r="A943" t="s">
        <v>455</v>
      </c>
      <c r="B943" t="s">
        <v>392</v>
      </c>
      <c r="C943">
        <v>7487</v>
      </c>
      <c r="D943">
        <v>6.7000000000000004E-2</v>
      </c>
      <c r="E943">
        <v>-6.4000000000000001E-2</v>
      </c>
      <c r="F943">
        <v>-6092</v>
      </c>
      <c r="G943">
        <v>1395</v>
      </c>
      <c r="H943">
        <v>-669</v>
      </c>
      <c r="I943">
        <v>726</v>
      </c>
      <c r="J943">
        <v>0.32900000000000001</v>
      </c>
      <c r="K943">
        <v>-0.32400000000000001</v>
      </c>
      <c r="L943">
        <v>-359</v>
      </c>
      <c r="M943">
        <v>374</v>
      </c>
      <c r="N943">
        <v>258</v>
      </c>
      <c r="O943">
        <v>122</v>
      </c>
      <c r="P943">
        <v>7.4080000000000004</v>
      </c>
      <c r="Q943">
        <v>-0.62</v>
      </c>
      <c r="W943" t="s">
        <v>1110</v>
      </c>
    </row>
    <row r="944" spans="1:23" hidden="1" x14ac:dyDescent="0.25">
      <c r="A944" t="s">
        <v>456</v>
      </c>
      <c r="B944" t="s">
        <v>392</v>
      </c>
      <c r="C944">
        <v>7996</v>
      </c>
      <c r="D944">
        <v>-0.11799999999999999</v>
      </c>
      <c r="E944">
        <v>0.247</v>
      </c>
      <c r="F944">
        <v>-6308</v>
      </c>
      <c r="G944">
        <v>1688</v>
      </c>
      <c r="H944">
        <v>-614</v>
      </c>
      <c r="I944">
        <v>1074</v>
      </c>
      <c r="J944">
        <v>-0.13100000000000001</v>
      </c>
      <c r="K944">
        <v>0.60899999999999999</v>
      </c>
      <c r="L944">
        <v>-350</v>
      </c>
      <c r="M944">
        <v>870</v>
      </c>
      <c r="N944">
        <v>652</v>
      </c>
      <c r="O944">
        <v>321</v>
      </c>
      <c r="P944">
        <v>23.591999999999999</v>
      </c>
      <c r="W944" t="s">
        <v>1111</v>
      </c>
    </row>
    <row r="945" spans="1:23" hidden="1" x14ac:dyDescent="0.25">
      <c r="A945" t="s">
        <v>457</v>
      </c>
      <c r="B945" t="s">
        <v>392</v>
      </c>
      <c r="C945">
        <v>6410</v>
      </c>
      <c r="D945">
        <v>-0.25900000000000001</v>
      </c>
      <c r="E945">
        <v>-0.129</v>
      </c>
      <c r="F945">
        <v>-5141</v>
      </c>
      <c r="G945">
        <v>1269</v>
      </c>
      <c r="H945">
        <v>-601</v>
      </c>
      <c r="I945">
        <v>668</v>
      </c>
      <c r="J945">
        <v>-0.4</v>
      </c>
      <c r="K945">
        <v>7.2999999999999995E-2</v>
      </c>
      <c r="L945">
        <v>-344</v>
      </c>
      <c r="M945">
        <v>144</v>
      </c>
      <c r="N945">
        <v>34</v>
      </c>
      <c r="O945">
        <v>-92</v>
      </c>
      <c r="W945" t="s">
        <v>1112</v>
      </c>
    </row>
    <row r="946" spans="1:23" hidden="1" x14ac:dyDescent="0.25">
      <c r="A946" t="s">
        <v>458</v>
      </c>
      <c r="B946" t="s">
        <v>392</v>
      </c>
      <c r="C946">
        <v>7361</v>
      </c>
      <c r="D946">
        <v>-0.219</v>
      </c>
      <c r="E946">
        <v>0.05</v>
      </c>
      <c r="F946">
        <v>-6050</v>
      </c>
      <c r="G946">
        <v>1311</v>
      </c>
      <c r="H946">
        <v>-689</v>
      </c>
      <c r="I946">
        <v>622</v>
      </c>
      <c r="J946">
        <v>-0.14000000000000001</v>
      </c>
      <c r="K946">
        <v>0.13900000000000001</v>
      </c>
      <c r="L946">
        <v>-340</v>
      </c>
      <c r="M946">
        <v>326</v>
      </c>
      <c r="N946">
        <v>247</v>
      </c>
      <c r="O946">
        <v>84</v>
      </c>
      <c r="P946">
        <v>-0.59499999999999997</v>
      </c>
      <c r="Q946">
        <v>4.7880000000000003</v>
      </c>
      <c r="W946" t="s">
        <v>1113</v>
      </c>
    </row>
    <row r="947" spans="1:23" hidden="1" x14ac:dyDescent="0.25">
      <c r="A947" t="s">
        <v>459</v>
      </c>
      <c r="B947" t="s">
        <v>392</v>
      </c>
      <c r="C947">
        <v>7014</v>
      </c>
      <c r="D947">
        <v>0.161</v>
      </c>
      <c r="E947">
        <v>-0.22700000000000001</v>
      </c>
      <c r="F947">
        <v>-5687</v>
      </c>
      <c r="G947">
        <v>1326</v>
      </c>
      <c r="H947">
        <v>-780</v>
      </c>
      <c r="I947">
        <v>546</v>
      </c>
      <c r="J947">
        <v>0.25900000000000001</v>
      </c>
      <c r="K947">
        <v>-0.55800000000000005</v>
      </c>
      <c r="L947">
        <v>-318</v>
      </c>
      <c r="M947">
        <v>282</v>
      </c>
      <c r="N947">
        <v>221</v>
      </c>
      <c r="O947">
        <v>15</v>
      </c>
      <c r="P947">
        <v>-0.93899999999999995</v>
      </c>
      <c r="Q947">
        <v>0.111</v>
      </c>
      <c r="W947" t="s">
        <v>1114</v>
      </c>
    </row>
    <row r="948" spans="1:23" hidden="1" x14ac:dyDescent="0.25">
      <c r="A948" t="s">
        <v>460</v>
      </c>
      <c r="B948" t="s">
        <v>392</v>
      </c>
      <c r="C948">
        <v>9069</v>
      </c>
      <c r="D948">
        <v>4.2000000000000003E-2</v>
      </c>
      <c r="E948">
        <v>4.9000000000000002E-2</v>
      </c>
      <c r="F948">
        <v>-7079</v>
      </c>
      <c r="G948">
        <v>1991</v>
      </c>
      <c r="H948">
        <v>-755</v>
      </c>
      <c r="I948">
        <v>1235</v>
      </c>
      <c r="J948">
        <v>0.66200000000000003</v>
      </c>
      <c r="K948">
        <v>0.11</v>
      </c>
      <c r="L948">
        <v>-347</v>
      </c>
      <c r="M948">
        <v>584</v>
      </c>
      <c r="N948">
        <v>391</v>
      </c>
      <c r="O948">
        <v>13</v>
      </c>
      <c r="P948">
        <v>-0.96199999999999997</v>
      </c>
      <c r="Q948">
        <v>-0.95099999999999996</v>
      </c>
      <c r="W948" t="s">
        <v>1115</v>
      </c>
    </row>
    <row r="949" spans="1:23" hidden="1" x14ac:dyDescent="0.25">
      <c r="A949" t="s">
        <v>461</v>
      </c>
      <c r="B949" t="s">
        <v>392</v>
      </c>
      <c r="C949">
        <v>8645</v>
      </c>
      <c r="D949">
        <v>0.95899999999999996</v>
      </c>
      <c r="E949">
        <v>-8.3000000000000004E-2</v>
      </c>
      <c r="F949">
        <v>-6815</v>
      </c>
      <c r="G949">
        <v>1830</v>
      </c>
      <c r="H949">
        <v>-718</v>
      </c>
      <c r="I949">
        <v>1113</v>
      </c>
      <c r="J949">
        <v>2.694</v>
      </c>
      <c r="K949">
        <v>0.53900000000000003</v>
      </c>
      <c r="L949">
        <v>-369</v>
      </c>
      <c r="M949">
        <v>901</v>
      </c>
      <c r="N949">
        <v>694</v>
      </c>
      <c r="O949">
        <v>268</v>
      </c>
      <c r="P949">
        <v>5.5E-2</v>
      </c>
      <c r="Q949">
        <v>0.29299999999999998</v>
      </c>
      <c r="W949" t="s">
        <v>1116</v>
      </c>
    </row>
    <row r="950" spans="1:23" hidden="1" x14ac:dyDescent="0.25">
      <c r="A950" t="s">
        <v>462</v>
      </c>
      <c r="B950" t="s">
        <v>392</v>
      </c>
      <c r="C950">
        <v>9428</v>
      </c>
      <c r="D950">
        <v>0.60099999999999998</v>
      </c>
      <c r="E950">
        <v>0.56000000000000005</v>
      </c>
      <c r="F950">
        <v>-7903</v>
      </c>
      <c r="G950">
        <v>1525</v>
      </c>
      <c r="H950">
        <v>-802</v>
      </c>
      <c r="I950">
        <v>723</v>
      </c>
      <c r="J950">
        <v>0.35599999999999998</v>
      </c>
      <c r="K950">
        <v>0.66800000000000004</v>
      </c>
      <c r="L950">
        <v>-330</v>
      </c>
      <c r="M950">
        <v>640</v>
      </c>
      <c r="N950">
        <v>504</v>
      </c>
      <c r="O950">
        <v>207</v>
      </c>
      <c r="P950">
        <v>-0.18</v>
      </c>
      <c r="Q950">
        <v>-0.13200000000000001</v>
      </c>
      <c r="W950" t="s">
        <v>1117</v>
      </c>
    </row>
    <row r="951" spans="1:23" hidden="1" x14ac:dyDescent="0.25">
      <c r="A951" t="s">
        <v>463</v>
      </c>
      <c r="B951" t="s">
        <v>392</v>
      </c>
      <c r="C951">
        <v>6043</v>
      </c>
      <c r="D951">
        <v>0.27300000000000002</v>
      </c>
      <c r="E951">
        <v>-0.30599999999999999</v>
      </c>
      <c r="F951">
        <v>-5083</v>
      </c>
      <c r="G951">
        <v>960</v>
      </c>
      <c r="H951">
        <v>-526</v>
      </c>
      <c r="I951">
        <v>433</v>
      </c>
      <c r="J951">
        <v>0.316</v>
      </c>
      <c r="K951">
        <v>-0.41699999999999998</v>
      </c>
      <c r="L951">
        <v>-247</v>
      </c>
      <c r="M951">
        <v>404</v>
      </c>
      <c r="N951">
        <v>344</v>
      </c>
      <c r="O951">
        <v>239</v>
      </c>
      <c r="P951">
        <v>0.30499999999999999</v>
      </c>
      <c r="Q951">
        <v>-0.30399999999999999</v>
      </c>
      <c r="W951" t="s">
        <v>1118</v>
      </c>
    </row>
    <row r="952" spans="1:23" hidden="1" x14ac:dyDescent="0.25">
      <c r="A952" t="s">
        <v>454</v>
      </c>
      <c r="B952" t="s">
        <v>398</v>
      </c>
      <c r="C952">
        <v>1034</v>
      </c>
      <c r="D952">
        <v>-0.03</v>
      </c>
      <c r="E952">
        <v>3.5999999999999997E-2</v>
      </c>
      <c r="F952">
        <v>-608</v>
      </c>
      <c r="G952">
        <v>426</v>
      </c>
      <c r="H952">
        <v>-276</v>
      </c>
      <c r="I952">
        <v>150</v>
      </c>
      <c r="J952">
        <v>-0.434</v>
      </c>
      <c r="K952">
        <v>-0.58799999999999997</v>
      </c>
      <c r="L952">
        <v>-38</v>
      </c>
      <c r="M952">
        <v>253</v>
      </c>
      <c r="N952">
        <v>192</v>
      </c>
      <c r="O952">
        <v>115</v>
      </c>
      <c r="P952">
        <v>-0.39200000000000002</v>
      </c>
      <c r="Q952">
        <v>-0.54800000000000004</v>
      </c>
      <c r="W952" t="s">
        <v>1119</v>
      </c>
    </row>
    <row r="953" spans="1:23" hidden="1" x14ac:dyDescent="0.25">
      <c r="A953" t="s">
        <v>455</v>
      </c>
      <c r="B953" t="s">
        <v>398</v>
      </c>
      <c r="C953">
        <v>998</v>
      </c>
      <c r="D953">
        <v>6.0000000000000001E-3</v>
      </c>
      <c r="E953">
        <v>9.4E-2</v>
      </c>
      <c r="F953">
        <v>-533</v>
      </c>
      <c r="G953">
        <v>465</v>
      </c>
      <c r="H953">
        <v>-102</v>
      </c>
      <c r="I953">
        <v>363</v>
      </c>
      <c r="J953">
        <v>0.28899999999999998</v>
      </c>
      <c r="K953">
        <v>0.19600000000000001</v>
      </c>
      <c r="L953">
        <v>-42</v>
      </c>
      <c r="M953">
        <v>398</v>
      </c>
      <c r="N953">
        <v>338</v>
      </c>
      <c r="O953">
        <v>254</v>
      </c>
      <c r="P953">
        <v>4.2000000000000003E-2</v>
      </c>
      <c r="Q953">
        <v>-0.84599999999999997</v>
      </c>
      <c r="W953" t="s">
        <v>1120</v>
      </c>
    </row>
    <row r="954" spans="1:23" hidden="1" x14ac:dyDescent="0.25">
      <c r="A954" t="s">
        <v>456</v>
      </c>
      <c r="B954" t="s">
        <v>398</v>
      </c>
      <c r="C954">
        <v>912</v>
      </c>
      <c r="D954">
        <v>-6.7000000000000004E-2</v>
      </c>
      <c r="E954">
        <v>1.0999999999999999E-2</v>
      </c>
      <c r="F954">
        <v>-453</v>
      </c>
      <c r="G954">
        <v>459</v>
      </c>
      <c r="H954">
        <v>-156</v>
      </c>
      <c r="I954">
        <v>303</v>
      </c>
      <c r="J954">
        <v>-0.04</v>
      </c>
      <c r="K954">
        <v>1.0999999999999999E-2</v>
      </c>
      <c r="L954">
        <v>-19</v>
      </c>
      <c r="M954">
        <v>2184</v>
      </c>
      <c r="N954">
        <v>1717</v>
      </c>
      <c r="O954">
        <v>1650</v>
      </c>
      <c r="P954">
        <v>4.7169999999999996</v>
      </c>
      <c r="Q954">
        <v>7.1630000000000003</v>
      </c>
      <c r="W954" t="s">
        <v>710</v>
      </c>
    </row>
    <row r="955" spans="1:23" hidden="1" x14ac:dyDescent="0.25">
      <c r="A955" t="s">
        <v>457</v>
      </c>
      <c r="B955" t="s">
        <v>398</v>
      </c>
      <c r="C955">
        <v>902</v>
      </c>
      <c r="D955">
        <v>2.5000000000000001E-2</v>
      </c>
      <c r="E955">
        <v>-0.154</v>
      </c>
      <c r="F955">
        <v>-475</v>
      </c>
      <c r="G955">
        <v>427</v>
      </c>
      <c r="H955">
        <v>-127</v>
      </c>
      <c r="I955">
        <v>300</v>
      </c>
      <c r="J955">
        <v>0.24099999999999999</v>
      </c>
      <c r="K955">
        <v>0.13600000000000001</v>
      </c>
      <c r="L955">
        <v>-36</v>
      </c>
      <c r="M955">
        <v>308</v>
      </c>
      <c r="N955">
        <v>255</v>
      </c>
      <c r="O955">
        <v>202</v>
      </c>
      <c r="P955">
        <v>-0.26100000000000001</v>
      </c>
      <c r="Q955">
        <v>7.0999999999999994E-2</v>
      </c>
      <c r="W955" t="s">
        <v>855</v>
      </c>
    </row>
    <row r="956" spans="1:23" hidden="1" x14ac:dyDescent="0.25">
      <c r="A956" t="s">
        <v>458</v>
      </c>
      <c r="B956" t="s">
        <v>398</v>
      </c>
      <c r="C956">
        <v>1066</v>
      </c>
      <c r="D956">
        <v>2.7E-2</v>
      </c>
      <c r="E956">
        <v>7.4999999999999997E-2</v>
      </c>
      <c r="F956">
        <v>-611</v>
      </c>
      <c r="G956">
        <v>454</v>
      </c>
      <c r="H956">
        <v>-190</v>
      </c>
      <c r="I956">
        <v>264</v>
      </c>
      <c r="J956">
        <v>0.40400000000000003</v>
      </c>
      <c r="K956">
        <v>-6.2E-2</v>
      </c>
      <c r="L956">
        <v>-36</v>
      </c>
      <c r="M956">
        <v>251</v>
      </c>
      <c r="N956">
        <v>216</v>
      </c>
      <c r="O956">
        <v>189</v>
      </c>
      <c r="P956">
        <v>-5.0000000000000001E-3</v>
      </c>
      <c r="Q956">
        <v>-0.22600000000000001</v>
      </c>
      <c r="W956" t="s">
        <v>1121</v>
      </c>
    </row>
    <row r="957" spans="1:23" hidden="1" x14ac:dyDescent="0.25">
      <c r="A957" t="s">
        <v>459</v>
      </c>
      <c r="B957" t="s">
        <v>398</v>
      </c>
      <c r="C957">
        <v>992</v>
      </c>
      <c r="D957">
        <v>0.36099999999999999</v>
      </c>
      <c r="E957">
        <v>1.4E-2</v>
      </c>
      <c r="F957">
        <v>-590</v>
      </c>
      <c r="G957">
        <v>402</v>
      </c>
      <c r="H957">
        <v>-121</v>
      </c>
      <c r="I957">
        <v>282</v>
      </c>
      <c r="J957">
        <v>1.1359999999999999</v>
      </c>
      <c r="K957">
        <v>-0.109</v>
      </c>
      <c r="L957">
        <v>-33</v>
      </c>
      <c r="M957">
        <v>336</v>
      </c>
      <c r="N957">
        <v>287</v>
      </c>
      <c r="O957">
        <v>244</v>
      </c>
      <c r="P957">
        <v>0.92900000000000005</v>
      </c>
      <c r="Q957">
        <v>-0.155</v>
      </c>
      <c r="W957" t="s">
        <v>890</v>
      </c>
    </row>
    <row r="958" spans="1:23" hidden="1" x14ac:dyDescent="0.25">
      <c r="A958" t="s">
        <v>460</v>
      </c>
      <c r="B958" t="s">
        <v>398</v>
      </c>
      <c r="C958">
        <v>978</v>
      </c>
      <c r="D958">
        <v>0.30099999999999999</v>
      </c>
      <c r="E958">
        <v>0.111</v>
      </c>
      <c r="F958">
        <v>-542</v>
      </c>
      <c r="G958">
        <v>436</v>
      </c>
      <c r="H958">
        <v>-120</v>
      </c>
      <c r="I958">
        <v>316</v>
      </c>
      <c r="J958">
        <v>0.51800000000000002</v>
      </c>
      <c r="K958">
        <v>0.307</v>
      </c>
      <c r="L958">
        <v>-32</v>
      </c>
      <c r="M958">
        <v>370</v>
      </c>
      <c r="N958">
        <v>335</v>
      </c>
      <c r="O958">
        <v>289</v>
      </c>
      <c r="P958">
        <v>1.0389999999999999</v>
      </c>
      <c r="Q958">
        <v>5.5E-2</v>
      </c>
      <c r="W958" t="s">
        <v>1122</v>
      </c>
    </row>
    <row r="959" spans="1:23" hidden="1" x14ac:dyDescent="0.25">
      <c r="A959" t="s">
        <v>461</v>
      </c>
      <c r="B959" t="s">
        <v>398</v>
      </c>
      <c r="C959">
        <v>880</v>
      </c>
      <c r="D959">
        <v>0.28000000000000003</v>
      </c>
      <c r="E959">
        <v>-0.152</v>
      </c>
      <c r="F959">
        <v>-528</v>
      </c>
      <c r="G959">
        <v>352</v>
      </c>
      <c r="H959">
        <v>-110</v>
      </c>
      <c r="I959">
        <v>242</v>
      </c>
      <c r="J959">
        <v>0.52200000000000002</v>
      </c>
      <c r="K959">
        <v>0.28499999999999998</v>
      </c>
      <c r="L959">
        <v>-30</v>
      </c>
      <c r="M959">
        <v>350</v>
      </c>
      <c r="N959">
        <v>319</v>
      </c>
      <c r="O959">
        <v>274</v>
      </c>
      <c r="P959">
        <v>0.86099999999999999</v>
      </c>
      <c r="Q959">
        <v>0.443</v>
      </c>
      <c r="W959" t="s">
        <v>1123</v>
      </c>
    </row>
    <row r="960" spans="1:23" hidden="1" x14ac:dyDescent="0.25">
      <c r="A960" t="s">
        <v>462</v>
      </c>
      <c r="B960" t="s">
        <v>398</v>
      </c>
      <c r="C960">
        <v>1038</v>
      </c>
      <c r="D960">
        <v>0.47699999999999998</v>
      </c>
      <c r="E960">
        <v>0.42499999999999999</v>
      </c>
      <c r="F960">
        <v>-735</v>
      </c>
      <c r="G960">
        <v>303</v>
      </c>
      <c r="H960">
        <v>-115</v>
      </c>
      <c r="I960">
        <v>188</v>
      </c>
      <c r="J960">
        <v>3.0720000000000001</v>
      </c>
      <c r="K960">
        <v>0.42699999999999999</v>
      </c>
      <c r="L960">
        <v>-29</v>
      </c>
      <c r="M960">
        <v>231</v>
      </c>
      <c r="N960">
        <v>209</v>
      </c>
      <c r="O960">
        <v>190</v>
      </c>
      <c r="P960">
        <v>2.6779999999999999</v>
      </c>
      <c r="Q960">
        <v>0.5</v>
      </c>
      <c r="W960" t="s">
        <v>1077</v>
      </c>
    </row>
    <row r="961" spans="1:23" hidden="1" x14ac:dyDescent="0.25">
      <c r="A961" t="s">
        <v>463</v>
      </c>
      <c r="B961" t="s">
        <v>398</v>
      </c>
      <c r="C961">
        <v>729</v>
      </c>
      <c r="D961">
        <v>5.2999999999999999E-2</v>
      </c>
      <c r="E961">
        <v>-3.1E-2</v>
      </c>
      <c r="F961">
        <v>-465</v>
      </c>
      <c r="G961">
        <v>263</v>
      </c>
      <c r="H961">
        <v>-132</v>
      </c>
      <c r="I961">
        <v>132</v>
      </c>
      <c r="J961">
        <v>-9.4E-2</v>
      </c>
      <c r="K961">
        <v>-0.36699999999999999</v>
      </c>
      <c r="L961">
        <v>-31</v>
      </c>
      <c r="M961">
        <v>187</v>
      </c>
      <c r="N961">
        <v>163</v>
      </c>
      <c r="O961">
        <v>126</v>
      </c>
      <c r="P961">
        <v>0.30599999999999999</v>
      </c>
      <c r="Q961">
        <v>-0.107</v>
      </c>
      <c r="W961" t="s">
        <v>1124</v>
      </c>
    </row>
    <row r="962" spans="1:23" x14ac:dyDescent="0.25">
      <c r="A962" t="s">
        <v>454</v>
      </c>
      <c r="B962" t="s">
        <v>402</v>
      </c>
      <c r="C962">
        <v>2753</v>
      </c>
      <c r="D962">
        <v>0.129</v>
      </c>
      <c r="E962">
        <v>7.9000000000000001E-2</v>
      </c>
      <c r="F962">
        <v>-2252</v>
      </c>
      <c r="G962">
        <v>501</v>
      </c>
      <c r="H962">
        <v>-167</v>
      </c>
      <c r="I962">
        <v>335</v>
      </c>
      <c r="J962">
        <v>0.17299999999999999</v>
      </c>
      <c r="K962">
        <v>-0.20599999999999999</v>
      </c>
      <c r="L962">
        <v>-107</v>
      </c>
      <c r="M962">
        <v>357</v>
      </c>
      <c r="N962">
        <v>268</v>
      </c>
      <c r="O962">
        <v>230</v>
      </c>
      <c r="P962">
        <v>0.113</v>
      </c>
      <c r="Q962">
        <v>-7.5999999999999998E-2</v>
      </c>
      <c r="W962" t="s">
        <v>1125</v>
      </c>
    </row>
    <row r="963" spans="1:23" x14ac:dyDescent="0.25">
      <c r="A963" t="s">
        <v>455</v>
      </c>
      <c r="B963" t="s">
        <v>402</v>
      </c>
      <c r="C963">
        <v>2551</v>
      </c>
      <c r="D963">
        <v>9.4E-2</v>
      </c>
      <c r="E963">
        <v>0.20599999999999999</v>
      </c>
      <c r="F963">
        <v>-2035</v>
      </c>
      <c r="G963">
        <v>516</v>
      </c>
      <c r="H963">
        <v>-94</v>
      </c>
      <c r="I963">
        <v>422</v>
      </c>
      <c r="J963">
        <v>0.35099999999999998</v>
      </c>
      <c r="K963">
        <v>9.0999999999999998E-2</v>
      </c>
      <c r="L963">
        <v>-88</v>
      </c>
      <c r="M963">
        <v>399</v>
      </c>
      <c r="N963">
        <v>321</v>
      </c>
      <c r="O963">
        <v>249</v>
      </c>
      <c r="P963">
        <v>-0.08</v>
      </c>
      <c r="Q963">
        <v>-0.19400000000000001</v>
      </c>
      <c r="W963" t="s">
        <v>1126</v>
      </c>
    </row>
    <row r="964" spans="1:23" x14ac:dyDescent="0.25">
      <c r="A964" t="s">
        <v>456</v>
      </c>
      <c r="B964" t="s">
        <v>402</v>
      </c>
      <c r="C964">
        <v>2115</v>
      </c>
      <c r="D964">
        <v>-6.3E-2</v>
      </c>
      <c r="E964">
        <v>3.5000000000000003E-2</v>
      </c>
      <c r="F964">
        <v>-1625</v>
      </c>
      <c r="G964">
        <v>490</v>
      </c>
      <c r="H964">
        <v>-104</v>
      </c>
      <c r="I964">
        <v>386</v>
      </c>
      <c r="J964">
        <v>0.17499999999999999</v>
      </c>
      <c r="K964">
        <v>0.45100000000000001</v>
      </c>
      <c r="L964">
        <v>-78</v>
      </c>
      <c r="M964">
        <v>489</v>
      </c>
      <c r="N964">
        <v>390</v>
      </c>
      <c r="O964">
        <v>309</v>
      </c>
      <c r="P964">
        <v>0.49299999999999999</v>
      </c>
      <c r="Q964">
        <v>0.7</v>
      </c>
      <c r="W964" t="s">
        <v>772</v>
      </c>
    </row>
    <row r="965" spans="1:23" x14ac:dyDescent="0.25">
      <c r="A965" t="s">
        <v>457</v>
      </c>
      <c r="B965" t="s">
        <v>402</v>
      </c>
      <c r="C965">
        <v>2043</v>
      </c>
      <c r="D965">
        <v>1.0999999999999999E-2</v>
      </c>
      <c r="E965">
        <v>-0.16200000000000001</v>
      </c>
      <c r="F965">
        <v>-1717</v>
      </c>
      <c r="G965">
        <v>326</v>
      </c>
      <c r="H965">
        <v>-60</v>
      </c>
      <c r="I965">
        <v>266</v>
      </c>
      <c r="J965">
        <v>0.123</v>
      </c>
      <c r="K965">
        <v>-6.7000000000000004E-2</v>
      </c>
      <c r="L965">
        <v>-70</v>
      </c>
      <c r="M965">
        <v>301</v>
      </c>
      <c r="N965">
        <v>240</v>
      </c>
      <c r="O965">
        <v>182</v>
      </c>
      <c r="P965">
        <v>0.192</v>
      </c>
      <c r="Q965">
        <v>-0.12</v>
      </c>
      <c r="W965" t="s">
        <v>1000</v>
      </c>
    </row>
    <row r="966" spans="1:23" x14ac:dyDescent="0.25">
      <c r="A966" t="s">
        <v>458</v>
      </c>
      <c r="B966" t="s">
        <v>402</v>
      </c>
      <c r="C966">
        <v>2439</v>
      </c>
      <c r="D966">
        <v>0.17199999999999999</v>
      </c>
      <c r="E966">
        <v>4.5999999999999999E-2</v>
      </c>
      <c r="F966">
        <v>-2000</v>
      </c>
      <c r="G966">
        <v>438</v>
      </c>
      <c r="H966">
        <v>-153</v>
      </c>
      <c r="I966">
        <v>285</v>
      </c>
      <c r="J966">
        <v>0.21099999999999999</v>
      </c>
      <c r="K966">
        <v>-8.5999999999999993E-2</v>
      </c>
      <c r="L966">
        <v>-76</v>
      </c>
      <c r="M966">
        <v>362</v>
      </c>
      <c r="N966">
        <v>276</v>
      </c>
      <c r="O966">
        <v>207</v>
      </c>
      <c r="P966">
        <v>5.0999999999999997E-2</v>
      </c>
      <c r="Q966">
        <v>-0.23599999999999999</v>
      </c>
      <c r="W966" t="s">
        <v>1127</v>
      </c>
    </row>
    <row r="967" spans="1:23" x14ac:dyDescent="0.25">
      <c r="A967" t="s">
        <v>459</v>
      </c>
      <c r="B967" t="s">
        <v>402</v>
      </c>
      <c r="C967">
        <v>2330</v>
      </c>
      <c r="D967">
        <v>0.38700000000000001</v>
      </c>
      <c r="E967">
        <v>3.3000000000000002E-2</v>
      </c>
      <c r="F967">
        <v>-1916</v>
      </c>
      <c r="G967">
        <v>415</v>
      </c>
      <c r="H967">
        <v>-103</v>
      </c>
      <c r="I967">
        <v>312</v>
      </c>
      <c r="J967">
        <v>0.51400000000000001</v>
      </c>
      <c r="K967">
        <v>-5.0999999999999997E-2</v>
      </c>
      <c r="L967">
        <v>-69</v>
      </c>
      <c r="M967">
        <v>481</v>
      </c>
      <c r="N967">
        <v>386</v>
      </c>
      <c r="O967">
        <v>271</v>
      </c>
      <c r="P967">
        <v>1.8720000000000001</v>
      </c>
      <c r="Q967">
        <v>0.308</v>
      </c>
      <c r="W967" t="s">
        <v>1128</v>
      </c>
    </row>
    <row r="968" spans="1:23" x14ac:dyDescent="0.25">
      <c r="A968" t="s">
        <v>460</v>
      </c>
      <c r="B968" t="s">
        <v>402</v>
      </c>
      <c r="C968">
        <v>2257</v>
      </c>
      <c r="D968">
        <v>0.192</v>
      </c>
      <c r="E968">
        <v>0.11600000000000001</v>
      </c>
      <c r="F968">
        <v>-1817</v>
      </c>
      <c r="G968">
        <v>440</v>
      </c>
      <c r="H968">
        <v>-111</v>
      </c>
      <c r="I968">
        <v>329</v>
      </c>
      <c r="J968">
        <v>0.127</v>
      </c>
      <c r="K968">
        <v>0.38600000000000001</v>
      </c>
      <c r="L968">
        <v>-49</v>
      </c>
      <c r="M968">
        <v>315</v>
      </c>
      <c r="N968">
        <v>258</v>
      </c>
      <c r="O968">
        <v>207</v>
      </c>
      <c r="P968">
        <v>-0.14199999999999999</v>
      </c>
      <c r="Q968">
        <v>0.35799999999999998</v>
      </c>
      <c r="W968" t="s">
        <v>1129</v>
      </c>
    </row>
    <row r="969" spans="1:23" x14ac:dyDescent="0.25">
      <c r="A969" t="s">
        <v>461</v>
      </c>
      <c r="B969" t="s">
        <v>402</v>
      </c>
      <c r="C969">
        <v>2022</v>
      </c>
      <c r="D969">
        <v>0.17799999999999999</v>
      </c>
      <c r="E969">
        <v>-2.8000000000000001E-2</v>
      </c>
      <c r="F969">
        <v>-1730</v>
      </c>
      <c r="G969">
        <v>291</v>
      </c>
      <c r="H969">
        <v>-54</v>
      </c>
      <c r="I969">
        <v>237</v>
      </c>
      <c r="J969">
        <v>0.17799999999999999</v>
      </c>
      <c r="K969">
        <v>7.0000000000000001E-3</v>
      </c>
      <c r="L969">
        <v>-43</v>
      </c>
      <c r="M969">
        <v>239</v>
      </c>
      <c r="N969">
        <v>194</v>
      </c>
      <c r="O969">
        <v>153</v>
      </c>
      <c r="P969">
        <v>0.11799999999999999</v>
      </c>
      <c r="Q969">
        <v>-0.22500000000000001</v>
      </c>
      <c r="W969" t="s">
        <v>1130</v>
      </c>
    </row>
    <row r="970" spans="1:23" x14ac:dyDescent="0.25">
      <c r="A970" t="s">
        <v>462</v>
      </c>
      <c r="B970" t="s">
        <v>402</v>
      </c>
      <c r="C970">
        <v>2080</v>
      </c>
      <c r="D970">
        <v>-5.8000000000000003E-2</v>
      </c>
      <c r="E970">
        <v>0.23899999999999999</v>
      </c>
      <c r="F970">
        <v>-1752</v>
      </c>
      <c r="G970">
        <v>329</v>
      </c>
      <c r="H970">
        <v>-93</v>
      </c>
      <c r="I970">
        <v>236</v>
      </c>
      <c r="J970">
        <v>-6.2E-2</v>
      </c>
      <c r="K970">
        <v>0.14299999999999999</v>
      </c>
      <c r="L970">
        <v>-43</v>
      </c>
      <c r="M970">
        <v>282</v>
      </c>
      <c r="N970">
        <v>234</v>
      </c>
      <c r="O970">
        <v>197</v>
      </c>
      <c r="P970">
        <v>-0.25</v>
      </c>
      <c r="Q970">
        <v>1.087</v>
      </c>
      <c r="W970" t="s">
        <v>1131</v>
      </c>
    </row>
    <row r="971" spans="1:23" x14ac:dyDescent="0.25">
      <c r="A971" t="s">
        <v>463</v>
      </c>
      <c r="B971" t="s">
        <v>402</v>
      </c>
      <c r="C971">
        <v>1680</v>
      </c>
      <c r="D971">
        <v>-9.5000000000000001E-2</v>
      </c>
      <c r="E971">
        <v>-0.113</v>
      </c>
      <c r="F971">
        <v>-1397</v>
      </c>
      <c r="G971">
        <v>282</v>
      </c>
      <c r="H971">
        <v>-76</v>
      </c>
      <c r="I971">
        <v>206</v>
      </c>
      <c r="J971">
        <v>-1.0999999999999999E-2</v>
      </c>
      <c r="K971">
        <v>-0.29399999999999998</v>
      </c>
      <c r="L971">
        <v>-43</v>
      </c>
      <c r="M971">
        <v>198</v>
      </c>
      <c r="N971">
        <v>153</v>
      </c>
      <c r="O971">
        <v>94</v>
      </c>
      <c r="P971">
        <v>-0.13</v>
      </c>
      <c r="Q971">
        <v>-0.60899999999999999</v>
      </c>
      <c r="W971" t="s">
        <v>1132</v>
      </c>
    </row>
    <row r="972" spans="1:23" hidden="1" x14ac:dyDescent="0.25">
      <c r="A972" t="s">
        <v>454</v>
      </c>
      <c r="B972" t="s">
        <v>406</v>
      </c>
      <c r="C972">
        <v>787</v>
      </c>
      <c r="D972">
        <v>0.122</v>
      </c>
      <c r="E972">
        <v>0.185</v>
      </c>
      <c r="F972">
        <v>-658</v>
      </c>
      <c r="G972">
        <v>129</v>
      </c>
      <c r="H972">
        <v>-79</v>
      </c>
      <c r="I972">
        <v>50</v>
      </c>
      <c r="J972">
        <v>-0.623</v>
      </c>
      <c r="K972">
        <v>-0.10199999999999999</v>
      </c>
      <c r="L972">
        <v>-21</v>
      </c>
      <c r="M972">
        <v>164</v>
      </c>
      <c r="N972">
        <v>144</v>
      </c>
      <c r="O972">
        <v>116</v>
      </c>
      <c r="P972">
        <v>-0.29899999999999999</v>
      </c>
      <c r="Q972">
        <v>1.409</v>
      </c>
      <c r="W972" t="s">
        <v>1133</v>
      </c>
    </row>
    <row r="973" spans="1:23" hidden="1" x14ac:dyDescent="0.25">
      <c r="A973" t="s">
        <v>455</v>
      </c>
      <c r="B973" t="s">
        <v>406</v>
      </c>
      <c r="C973">
        <v>664</v>
      </c>
      <c r="D973">
        <v>0.11700000000000001</v>
      </c>
      <c r="E973">
        <v>0.26400000000000001</v>
      </c>
      <c r="F973">
        <v>-550</v>
      </c>
      <c r="G973">
        <v>114</v>
      </c>
      <c r="H973">
        <v>-59</v>
      </c>
      <c r="I973">
        <v>55</v>
      </c>
      <c r="J973">
        <v>-9.9000000000000005E-2</v>
      </c>
      <c r="K973">
        <v>0.61699999999999999</v>
      </c>
      <c r="L973">
        <v>-26</v>
      </c>
      <c r="M973">
        <v>57</v>
      </c>
      <c r="N973">
        <v>50</v>
      </c>
      <c r="O973">
        <v>48</v>
      </c>
      <c r="P973">
        <v>-0.58399999999999996</v>
      </c>
      <c r="Q973">
        <v>1.34</v>
      </c>
      <c r="W973" t="s">
        <v>1134</v>
      </c>
    </row>
    <row r="974" spans="1:23" hidden="1" x14ac:dyDescent="0.25">
      <c r="A974" t="s">
        <v>456</v>
      </c>
      <c r="B974" t="s">
        <v>406</v>
      </c>
      <c r="C974">
        <v>525</v>
      </c>
      <c r="D974">
        <v>-0.218</v>
      </c>
      <c r="E974">
        <v>0.13700000000000001</v>
      </c>
      <c r="F974">
        <v>-435</v>
      </c>
      <c r="G974">
        <v>90</v>
      </c>
      <c r="H974">
        <v>-56</v>
      </c>
      <c r="I974">
        <v>34</v>
      </c>
      <c r="J974">
        <v>-0.441</v>
      </c>
      <c r="K974">
        <v>-5.2999999999999999E-2</v>
      </c>
      <c r="L974">
        <v>-14</v>
      </c>
      <c r="M974">
        <v>29</v>
      </c>
      <c r="N974">
        <v>25</v>
      </c>
      <c r="O974">
        <v>21</v>
      </c>
      <c r="P974">
        <v>-0.879</v>
      </c>
      <c r="Q974">
        <v>-0.60899999999999999</v>
      </c>
    </row>
    <row r="975" spans="1:23" hidden="1" x14ac:dyDescent="0.25">
      <c r="A975" t="s">
        <v>457</v>
      </c>
      <c r="B975" t="s">
        <v>406</v>
      </c>
      <c r="C975">
        <v>462</v>
      </c>
      <c r="D975">
        <v>-0.72299999999999998</v>
      </c>
      <c r="E975">
        <v>-0.34100000000000003</v>
      </c>
      <c r="F975">
        <v>-382</v>
      </c>
      <c r="G975">
        <v>80</v>
      </c>
      <c r="H975">
        <v>-44</v>
      </c>
      <c r="I975">
        <v>36</v>
      </c>
      <c r="J975">
        <v>-0.63</v>
      </c>
      <c r="K975">
        <v>-0.72599999999999998</v>
      </c>
      <c r="L975">
        <v>-16</v>
      </c>
      <c r="M975">
        <v>61</v>
      </c>
      <c r="N975">
        <v>53</v>
      </c>
      <c r="O975">
        <v>53</v>
      </c>
      <c r="P975">
        <v>-0.78800000000000003</v>
      </c>
      <c r="Q975">
        <v>-0.68200000000000005</v>
      </c>
      <c r="W975" t="s">
        <v>1135</v>
      </c>
    </row>
    <row r="976" spans="1:23" hidden="1" x14ac:dyDescent="0.25">
      <c r="A976" t="s">
        <v>458</v>
      </c>
      <c r="B976" t="s">
        <v>406</v>
      </c>
      <c r="C976">
        <v>701</v>
      </c>
      <c r="D976">
        <v>-0.70399999999999996</v>
      </c>
      <c r="E976">
        <v>0.17899999999999999</v>
      </c>
      <c r="F976">
        <v>-475</v>
      </c>
      <c r="G976">
        <v>226</v>
      </c>
      <c r="H976">
        <v>-94</v>
      </c>
      <c r="I976">
        <v>132</v>
      </c>
      <c r="J976">
        <v>0.314</v>
      </c>
      <c r="K976">
        <v>1.143</v>
      </c>
      <c r="L976">
        <v>-1</v>
      </c>
      <c r="M976">
        <v>175</v>
      </c>
      <c r="N976">
        <v>170</v>
      </c>
      <c r="O976">
        <v>165</v>
      </c>
      <c r="P976">
        <v>-0.40699999999999997</v>
      </c>
      <c r="Q976">
        <v>0.42899999999999999</v>
      </c>
      <c r="W976" t="s">
        <v>1136</v>
      </c>
    </row>
    <row r="977" spans="1:23" hidden="1" x14ac:dyDescent="0.25">
      <c r="A977" t="s">
        <v>459</v>
      </c>
      <c r="B977" t="s">
        <v>406</v>
      </c>
      <c r="C977">
        <v>594</v>
      </c>
      <c r="D977">
        <v>-0.61799999999999999</v>
      </c>
      <c r="E977">
        <v>-0.11600000000000001</v>
      </c>
      <c r="F977">
        <v>-493</v>
      </c>
      <c r="G977">
        <v>101</v>
      </c>
      <c r="H977">
        <v>-40</v>
      </c>
      <c r="I977">
        <v>61</v>
      </c>
      <c r="J977">
        <v>-0.36099999999999999</v>
      </c>
      <c r="K977">
        <v>4.0000000000000001E-3</v>
      </c>
      <c r="L977">
        <v>-7</v>
      </c>
      <c r="M977">
        <v>132</v>
      </c>
      <c r="N977">
        <v>119</v>
      </c>
      <c r="O977">
        <v>116</v>
      </c>
      <c r="P977">
        <v>-0.16</v>
      </c>
      <c r="Q977">
        <v>-0.32</v>
      </c>
      <c r="W977" t="s">
        <v>1137</v>
      </c>
    </row>
    <row r="978" spans="1:23" hidden="1" x14ac:dyDescent="0.25">
      <c r="A978" t="s">
        <v>460</v>
      </c>
      <c r="B978" t="s">
        <v>406</v>
      </c>
      <c r="C978">
        <v>672</v>
      </c>
      <c r="D978">
        <v>-0.52600000000000002</v>
      </c>
      <c r="E978">
        <v>-0.59699999999999998</v>
      </c>
      <c r="F978">
        <v>-556</v>
      </c>
      <c r="G978">
        <v>117</v>
      </c>
      <c r="H978">
        <v>-55</v>
      </c>
      <c r="I978">
        <v>61</v>
      </c>
      <c r="J978">
        <v>-0.16900000000000001</v>
      </c>
      <c r="K978">
        <v>-0.373</v>
      </c>
      <c r="L978">
        <v>-17</v>
      </c>
      <c r="M978">
        <v>195</v>
      </c>
      <c r="N978">
        <v>171</v>
      </c>
      <c r="O978">
        <v>170</v>
      </c>
      <c r="P978">
        <v>0.46400000000000002</v>
      </c>
      <c r="Q978">
        <v>-0.315</v>
      </c>
      <c r="W978" t="s">
        <v>1138</v>
      </c>
    </row>
    <row r="979" spans="1:23" hidden="1" x14ac:dyDescent="0.25">
      <c r="A979" t="s">
        <v>461</v>
      </c>
      <c r="B979" t="s">
        <v>406</v>
      </c>
      <c r="C979">
        <v>1668</v>
      </c>
      <c r="D979">
        <v>0.53800000000000003</v>
      </c>
      <c r="E979">
        <v>-0.29599999999999999</v>
      </c>
      <c r="F979">
        <v>-1521</v>
      </c>
      <c r="G979">
        <v>147</v>
      </c>
      <c r="H979">
        <v>-49</v>
      </c>
      <c r="I979">
        <v>98</v>
      </c>
      <c r="J979">
        <v>0.28799999999999998</v>
      </c>
      <c r="K979">
        <v>-2.5000000000000001E-2</v>
      </c>
      <c r="L979">
        <v>-16</v>
      </c>
      <c r="M979">
        <v>293</v>
      </c>
      <c r="N979">
        <v>263</v>
      </c>
      <c r="O979">
        <v>248</v>
      </c>
      <c r="P979">
        <v>1.498</v>
      </c>
      <c r="Q979">
        <v>-0.11</v>
      </c>
      <c r="W979" t="s">
        <v>1139</v>
      </c>
    </row>
    <row r="980" spans="1:23" hidden="1" x14ac:dyDescent="0.25">
      <c r="A980" t="s">
        <v>462</v>
      </c>
      <c r="B980" t="s">
        <v>406</v>
      </c>
      <c r="C980">
        <v>2368</v>
      </c>
      <c r="D980">
        <v>1.0209999999999999</v>
      </c>
      <c r="E980">
        <v>0.52200000000000002</v>
      </c>
      <c r="F980">
        <v>-2179</v>
      </c>
      <c r="G980">
        <v>189</v>
      </c>
      <c r="H980">
        <v>-89</v>
      </c>
      <c r="I980">
        <v>100</v>
      </c>
      <c r="J980">
        <v>1.504</v>
      </c>
      <c r="K980">
        <v>4.2999999999999997E-2</v>
      </c>
      <c r="L980">
        <v>0</v>
      </c>
      <c r="M980">
        <v>329</v>
      </c>
      <c r="N980">
        <v>308</v>
      </c>
      <c r="O980">
        <v>279</v>
      </c>
      <c r="P980">
        <v>1.9730000000000001</v>
      </c>
      <c r="Q980">
        <v>1.0249999999999999</v>
      </c>
      <c r="W980" t="s">
        <v>1140</v>
      </c>
    </row>
    <row r="981" spans="1:23" hidden="1" x14ac:dyDescent="0.25">
      <c r="A981" t="s">
        <v>463</v>
      </c>
      <c r="B981" t="s">
        <v>406</v>
      </c>
      <c r="C981">
        <v>1557</v>
      </c>
      <c r="D981">
        <v>0.61899999999999999</v>
      </c>
      <c r="E981">
        <v>9.7000000000000003E-2</v>
      </c>
      <c r="F981">
        <v>-1427</v>
      </c>
      <c r="G981">
        <v>130</v>
      </c>
      <c r="H981">
        <v>-34</v>
      </c>
      <c r="I981">
        <v>96</v>
      </c>
      <c r="J981">
        <v>0.66600000000000004</v>
      </c>
      <c r="K981">
        <v>0.30499999999999999</v>
      </c>
      <c r="L981">
        <v>-1</v>
      </c>
      <c r="M981">
        <v>141</v>
      </c>
      <c r="N981">
        <v>147</v>
      </c>
      <c r="O981">
        <v>138</v>
      </c>
      <c r="P981">
        <v>0.68400000000000005</v>
      </c>
      <c r="Q981">
        <v>0.186</v>
      </c>
      <c r="W981" t="s">
        <v>1141</v>
      </c>
    </row>
    <row r="982" spans="1:23" hidden="1" x14ac:dyDescent="0.25">
      <c r="A982" t="s">
        <v>454</v>
      </c>
      <c r="B982" t="s">
        <v>410</v>
      </c>
      <c r="C982">
        <v>2065</v>
      </c>
      <c r="D982">
        <v>-0.32700000000000001</v>
      </c>
      <c r="E982">
        <v>5.2999999999999999E-2</v>
      </c>
      <c r="F982">
        <v>-1143</v>
      </c>
      <c r="G982">
        <v>922</v>
      </c>
      <c r="H982">
        <v>-344</v>
      </c>
      <c r="I982">
        <v>578</v>
      </c>
      <c r="J982">
        <v>-0.433</v>
      </c>
      <c r="K982">
        <v>0.08</v>
      </c>
      <c r="L982">
        <v>-216</v>
      </c>
      <c r="M982">
        <v>682</v>
      </c>
      <c r="N982">
        <v>643</v>
      </c>
      <c r="O982">
        <v>504</v>
      </c>
      <c r="P982">
        <v>-0.29899999999999999</v>
      </c>
      <c r="Q982">
        <v>0.121</v>
      </c>
      <c r="W982" t="s">
        <v>1142</v>
      </c>
    </row>
    <row r="983" spans="1:23" hidden="1" x14ac:dyDescent="0.25">
      <c r="A983" t="s">
        <v>455</v>
      </c>
      <c r="B983" t="s">
        <v>410</v>
      </c>
      <c r="C983">
        <v>1962</v>
      </c>
      <c r="D983">
        <v>-0.122</v>
      </c>
      <c r="E983">
        <v>-9.8000000000000004E-2</v>
      </c>
      <c r="F983">
        <v>-1308</v>
      </c>
      <c r="G983">
        <v>654</v>
      </c>
      <c r="H983">
        <v>-119</v>
      </c>
      <c r="I983">
        <v>535</v>
      </c>
      <c r="J983">
        <v>-0.32300000000000001</v>
      </c>
      <c r="K983">
        <v>-0.246</v>
      </c>
      <c r="L983">
        <v>-228</v>
      </c>
      <c r="M983">
        <v>526</v>
      </c>
      <c r="N983">
        <v>465</v>
      </c>
      <c r="O983">
        <v>450</v>
      </c>
      <c r="P983">
        <v>-0.34</v>
      </c>
      <c r="Q983">
        <v>-0.08</v>
      </c>
      <c r="W983" t="s">
        <v>1143</v>
      </c>
    </row>
    <row r="984" spans="1:23" hidden="1" x14ac:dyDescent="0.25">
      <c r="A984" t="s">
        <v>456</v>
      </c>
      <c r="B984" t="s">
        <v>410</v>
      </c>
      <c r="C984">
        <v>2174</v>
      </c>
      <c r="D984">
        <v>7.4999999999999997E-2</v>
      </c>
      <c r="E984">
        <v>-8.2000000000000003E-2</v>
      </c>
      <c r="F984">
        <v>-1294</v>
      </c>
      <c r="G984">
        <v>880</v>
      </c>
      <c r="H984">
        <v>-171</v>
      </c>
      <c r="I984">
        <v>709</v>
      </c>
      <c r="J984">
        <v>-0.10199999999999999</v>
      </c>
      <c r="K984">
        <v>-0.374</v>
      </c>
      <c r="L984">
        <v>-246</v>
      </c>
      <c r="M984">
        <v>697</v>
      </c>
      <c r="N984">
        <v>623</v>
      </c>
      <c r="O984">
        <v>489</v>
      </c>
      <c r="P984">
        <v>-0.18</v>
      </c>
      <c r="Q984">
        <v>-0.34399999999999997</v>
      </c>
      <c r="W984" t="s">
        <v>1144</v>
      </c>
    </row>
    <row r="985" spans="1:23" hidden="1" x14ac:dyDescent="0.25">
      <c r="A985" t="s">
        <v>457</v>
      </c>
      <c r="B985" t="s">
        <v>410</v>
      </c>
      <c r="C985">
        <v>2369</v>
      </c>
      <c r="D985">
        <v>0.158</v>
      </c>
      <c r="E985">
        <v>-0.22800000000000001</v>
      </c>
      <c r="F985">
        <v>-1114</v>
      </c>
      <c r="G985">
        <v>1254</v>
      </c>
      <c r="H985">
        <v>-121</v>
      </c>
      <c r="I985">
        <v>1133</v>
      </c>
      <c r="J985">
        <v>8.2000000000000003E-2</v>
      </c>
      <c r="K985">
        <v>0.111</v>
      </c>
      <c r="L985">
        <v>-249</v>
      </c>
      <c r="M985">
        <v>1152</v>
      </c>
      <c r="N985">
        <v>1055</v>
      </c>
      <c r="O985">
        <v>745</v>
      </c>
      <c r="P985">
        <v>7.4999999999999997E-2</v>
      </c>
      <c r="Q985">
        <v>3.5999999999999997E-2</v>
      </c>
      <c r="W985" t="s">
        <v>1145</v>
      </c>
    </row>
    <row r="986" spans="1:23" hidden="1" x14ac:dyDescent="0.25">
      <c r="A986" t="s">
        <v>458</v>
      </c>
      <c r="B986" t="s">
        <v>410</v>
      </c>
      <c r="C986">
        <v>3070</v>
      </c>
      <c r="D986">
        <v>0.61799999999999999</v>
      </c>
      <c r="E986">
        <v>0.375</v>
      </c>
      <c r="F986">
        <v>-1719</v>
      </c>
      <c r="G986">
        <v>1352</v>
      </c>
      <c r="H986">
        <v>-332</v>
      </c>
      <c r="I986">
        <v>1020</v>
      </c>
      <c r="J986">
        <v>0.51800000000000002</v>
      </c>
      <c r="K986">
        <v>0.29099999999999998</v>
      </c>
      <c r="L986">
        <v>-230</v>
      </c>
      <c r="M986">
        <v>1060</v>
      </c>
      <c r="N986">
        <v>968</v>
      </c>
      <c r="O986">
        <v>719</v>
      </c>
      <c r="P986">
        <v>-9.1999999999999998E-2</v>
      </c>
      <c r="Q986">
        <v>5.6000000000000001E-2</v>
      </c>
      <c r="W986" t="s">
        <v>1146</v>
      </c>
    </row>
    <row r="987" spans="1:23" hidden="1" x14ac:dyDescent="0.25">
      <c r="A987" t="s">
        <v>459</v>
      </c>
      <c r="B987" t="s">
        <v>410</v>
      </c>
      <c r="C987">
        <v>2233</v>
      </c>
      <c r="D987">
        <v>1.044</v>
      </c>
      <c r="E987">
        <v>0.104</v>
      </c>
      <c r="F987">
        <v>-1316</v>
      </c>
      <c r="G987">
        <v>918</v>
      </c>
      <c r="H987">
        <v>-128</v>
      </c>
      <c r="I987">
        <v>790</v>
      </c>
      <c r="J987">
        <v>2.028</v>
      </c>
      <c r="K987">
        <v>0</v>
      </c>
      <c r="L987">
        <v>-222</v>
      </c>
      <c r="M987">
        <v>924</v>
      </c>
      <c r="N987">
        <v>834</v>
      </c>
      <c r="O987">
        <v>681</v>
      </c>
      <c r="P987">
        <v>1.5820000000000001</v>
      </c>
      <c r="Q987">
        <v>0.14199999999999999</v>
      </c>
      <c r="W987" t="s">
        <v>1147</v>
      </c>
    </row>
    <row r="988" spans="1:23" hidden="1" x14ac:dyDescent="0.25">
      <c r="A988" t="s">
        <v>460</v>
      </c>
      <c r="B988" t="s">
        <v>410</v>
      </c>
      <c r="C988">
        <v>2023</v>
      </c>
      <c r="D988">
        <v>0.23599999999999999</v>
      </c>
      <c r="E988">
        <v>-1.0999999999999999E-2</v>
      </c>
      <c r="F988">
        <v>-1127</v>
      </c>
      <c r="G988">
        <v>896</v>
      </c>
      <c r="H988">
        <v>-106</v>
      </c>
      <c r="I988">
        <v>790</v>
      </c>
      <c r="J988">
        <v>0.39</v>
      </c>
      <c r="K988">
        <v>-0.246</v>
      </c>
      <c r="L988">
        <v>-213</v>
      </c>
      <c r="M988">
        <v>845</v>
      </c>
      <c r="N988">
        <v>755</v>
      </c>
      <c r="O988">
        <v>596</v>
      </c>
      <c r="P988">
        <v>0.55500000000000005</v>
      </c>
      <c r="Q988">
        <v>-0.14000000000000001</v>
      </c>
      <c r="W988" t="s">
        <v>1148</v>
      </c>
    </row>
    <row r="989" spans="1:23" hidden="1" x14ac:dyDescent="0.25">
      <c r="A989" t="s">
        <v>461</v>
      </c>
      <c r="B989" t="s">
        <v>410</v>
      </c>
      <c r="C989">
        <v>2045</v>
      </c>
      <c r="D989">
        <v>0.72899999999999998</v>
      </c>
      <c r="E989">
        <v>7.8E-2</v>
      </c>
      <c r="F989">
        <v>-895</v>
      </c>
      <c r="G989">
        <v>1150</v>
      </c>
      <c r="H989">
        <v>-103</v>
      </c>
      <c r="I989">
        <v>1047</v>
      </c>
      <c r="J989">
        <v>1.952</v>
      </c>
      <c r="K989">
        <v>0.55800000000000005</v>
      </c>
      <c r="L989">
        <v>-214</v>
      </c>
      <c r="M989">
        <v>1047</v>
      </c>
      <c r="N989">
        <v>955</v>
      </c>
      <c r="O989">
        <v>693</v>
      </c>
      <c r="P989">
        <v>0.66700000000000004</v>
      </c>
      <c r="Q989">
        <v>-0.124</v>
      </c>
      <c r="W989" t="s">
        <v>1149</v>
      </c>
    </row>
    <row r="990" spans="1:23" hidden="1" x14ac:dyDescent="0.25">
      <c r="A990" t="s">
        <v>462</v>
      </c>
      <c r="B990" t="s">
        <v>410</v>
      </c>
      <c r="C990">
        <v>1898</v>
      </c>
      <c r="D990">
        <v>0.13900000000000001</v>
      </c>
      <c r="E990">
        <v>0.73699999999999999</v>
      </c>
      <c r="F990">
        <v>-1035</v>
      </c>
      <c r="G990">
        <v>863</v>
      </c>
      <c r="H990">
        <v>-191</v>
      </c>
      <c r="I990">
        <v>672</v>
      </c>
      <c r="J990">
        <v>1.2290000000000001</v>
      </c>
      <c r="K990">
        <v>1.575</v>
      </c>
      <c r="L990">
        <v>-195</v>
      </c>
      <c r="M990">
        <v>1033</v>
      </c>
      <c r="N990">
        <v>924</v>
      </c>
      <c r="O990">
        <v>792</v>
      </c>
      <c r="P990">
        <v>0.216</v>
      </c>
      <c r="Q990">
        <v>2.0030000000000001</v>
      </c>
      <c r="W990" t="s">
        <v>1150</v>
      </c>
    </row>
    <row r="991" spans="1:23" hidden="1" x14ac:dyDescent="0.25">
      <c r="A991" t="s">
        <v>463</v>
      </c>
      <c r="B991" t="s">
        <v>410</v>
      </c>
      <c r="C991">
        <v>1093</v>
      </c>
      <c r="D991">
        <v>-0.27300000000000002</v>
      </c>
      <c r="E991">
        <v>-0.33200000000000002</v>
      </c>
      <c r="F991">
        <v>-743</v>
      </c>
      <c r="G991">
        <v>349</v>
      </c>
      <c r="H991">
        <v>-89</v>
      </c>
      <c r="I991">
        <v>261</v>
      </c>
      <c r="J991">
        <v>-0.23899999999999999</v>
      </c>
      <c r="K991">
        <v>-0.54100000000000004</v>
      </c>
      <c r="L991">
        <v>-184</v>
      </c>
      <c r="M991">
        <v>299</v>
      </c>
      <c r="N991">
        <v>270</v>
      </c>
      <c r="O991">
        <v>264</v>
      </c>
      <c r="P991">
        <v>-0.24</v>
      </c>
      <c r="Q991">
        <v>-0.313</v>
      </c>
      <c r="W991" t="s">
        <v>1151</v>
      </c>
    </row>
    <row r="992" spans="1:23" hidden="1" x14ac:dyDescent="0.25">
      <c r="A992" t="s">
        <v>454</v>
      </c>
      <c r="B992" t="s">
        <v>1170</v>
      </c>
      <c r="C992">
        <v>542</v>
      </c>
      <c r="D992">
        <v>0.313</v>
      </c>
      <c r="E992">
        <v>0.34300000000000003</v>
      </c>
      <c r="F992">
        <v>-378</v>
      </c>
      <c r="G992">
        <v>164</v>
      </c>
      <c r="H992">
        <v>-108</v>
      </c>
      <c r="I992">
        <v>56</v>
      </c>
      <c r="J992">
        <v>1.1160000000000001</v>
      </c>
      <c r="K992">
        <v>-2.4E-2</v>
      </c>
      <c r="L992">
        <v>-2</v>
      </c>
      <c r="M992">
        <v>59</v>
      </c>
      <c r="N992">
        <v>52</v>
      </c>
      <c r="O992">
        <v>52</v>
      </c>
      <c r="P992">
        <v>1.1339999999999999</v>
      </c>
      <c r="Q992">
        <v>1.7000000000000001E-2</v>
      </c>
      <c r="W992" t="s">
        <v>1191</v>
      </c>
    </row>
    <row r="993" spans="1:23" hidden="1" x14ac:dyDescent="0.25">
      <c r="A993" t="s">
        <v>455</v>
      </c>
      <c r="B993" t="s">
        <v>1170</v>
      </c>
      <c r="C993">
        <v>404</v>
      </c>
      <c r="D993">
        <v>3.5999999999999997E-2</v>
      </c>
      <c r="E993">
        <v>-0.125</v>
      </c>
      <c r="F993">
        <v>-293</v>
      </c>
      <c r="G993">
        <v>110</v>
      </c>
      <c r="H993">
        <v>-53</v>
      </c>
      <c r="I993">
        <v>57</v>
      </c>
      <c r="J993">
        <v>1.849</v>
      </c>
      <c r="K993">
        <v>-0.115</v>
      </c>
      <c r="L993">
        <v>-3</v>
      </c>
      <c r="M993">
        <v>59</v>
      </c>
      <c r="N993">
        <v>51</v>
      </c>
      <c r="O993">
        <v>51</v>
      </c>
      <c r="P993">
        <v>1.8340000000000001</v>
      </c>
      <c r="Q993">
        <v>-0.13800000000000001</v>
      </c>
      <c r="W993" t="s">
        <v>1192</v>
      </c>
    </row>
    <row r="994" spans="1:23" hidden="1" x14ac:dyDescent="0.25">
      <c r="A994" t="s">
        <v>456</v>
      </c>
      <c r="B994" t="s">
        <v>1170</v>
      </c>
      <c r="C994">
        <v>461</v>
      </c>
      <c r="D994">
        <v>0.22700000000000001</v>
      </c>
      <c r="E994">
        <v>0.14499999999999999</v>
      </c>
      <c r="F994">
        <v>-351</v>
      </c>
      <c r="G994">
        <v>110</v>
      </c>
      <c r="H994">
        <v>-46</v>
      </c>
      <c r="I994">
        <v>65</v>
      </c>
      <c r="J994">
        <v>1.514</v>
      </c>
      <c r="K994">
        <v>2.9660000000000002</v>
      </c>
      <c r="L994">
        <v>-2</v>
      </c>
      <c r="M994">
        <v>68</v>
      </c>
      <c r="N994">
        <v>59</v>
      </c>
      <c r="O994">
        <v>59</v>
      </c>
      <c r="P994">
        <v>1.4930000000000001</v>
      </c>
      <c r="Q994">
        <v>2.5510000000000002</v>
      </c>
      <c r="W994" t="s">
        <v>1193</v>
      </c>
    </row>
    <row r="995" spans="1:23" hidden="1" x14ac:dyDescent="0.25">
      <c r="A995" t="s">
        <v>457</v>
      </c>
      <c r="B995" t="s">
        <v>1170</v>
      </c>
      <c r="C995">
        <v>403</v>
      </c>
      <c r="D995">
        <v>0.14599999999999999</v>
      </c>
      <c r="E995">
        <v>-2.4E-2</v>
      </c>
      <c r="F995">
        <v>-311</v>
      </c>
      <c r="G995">
        <v>92</v>
      </c>
      <c r="H995">
        <v>-75</v>
      </c>
      <c r="I995">
        <v>16</v>
      </c>
      <c r="J995">
        <v>-0.34799999999999998</v>
      </c>
      <c r="K995">
        <v>-0.38200000000000001</v>
      </c>
      <c r="L995">
        <v>-2</v>
      </c>
      <c r="M995">
        <v>19</v>
      </c>
      <c r="N995">
        <v>17</v>
      </c>
      <c r="O995">
        <v>17</v>
      </c>
      <c r="P995">
        <v>-0.251</v>
      </c>
      <c r="Q995">
        <v>-0.315</v>
      </c>
      <c r="W995" t="s">
        <v>724</v>
      </c>
    </row>
    <row r="996" spans="1:23" hidden="1" x14ac:dyDescent="0.25">
      <c r="A996" t="s">
        <v>458</v>
      </c>
      <c r="B996" t="s">
        <v>1170</v>
      </c>
      <c r="C996">
        <v>413</v>
      </c>
      <c r="D996">
        <v>-0.124</v>
      </c>
      <c r="E996">
        <v>0.06</v>
      </c>
      <c r="F996">
        <v>-331</v>
      </c>
      <c r="G996">
        <v>81</v>
      </c>
      <c r="H996">
        <v>-55</v>
      </c>
      <c r="I996">
        <v>26</v>
      </c>
      <c r="J996">
        <v>-0.14299999999999999</v>
      </c>
      <c r="K996">
        <v>0.314</v>
      </c>
      <c r="L996">
        <v>-1</v>
      </c>
      <c r="M996">
        <v>28</v>
      </c>
      <c r="N996">
        <v>24</v>
      </c>
      <c r="O996">
        <v>24</v>
      </c>
      <c r="P996">
        <v>-0.17299999999999999</v>
      </c>
      <c r="Q996">
        <v>0.35099999999999998</v>
      </c>
      <c r="W996" t="s">
        <v>736</v>
      </c>
    </row>
    <row r="997" spans="1:23" hidden="1" x14ac:dyDescent="0.25">
      <c r="A997" t="s">
        <v>459</v>
      </c>
      <c r="B997" t="s">
        <v>1170</v>
      </c>
      <c r="C997">
        <v>389</v>
      </c>
      <c r="D997">
        <v>0.45100000000000001</v>
      </c>
      <c r="E997">
        <v>3.5000000000000003E-2</v>
      </c>
      <c r="F997">
        <v>-325</v>
      </c>
      <c r="G997">
        <v>64</v>
      </c>
      <c r="H997">
        <v>-44</v>
      </c>
      <c r="I997">
        <v>20</v>
      </c>
      <c r="J997">
        <v>0.13300000000000001</v>
      </c>
      <c r="K997">
        <v>-0.219</v>
      </c>
      <c r="L997">
        <v>0</v>
      </c>
      <c r="M997">
        <v>21</v>
      </c>
      <c r="N997">
        <v>18</v>
      </c>
      <c r="O997">
        <v>18</v>
      </c>
      <c r="P997">
        <v>8.7999999999999995E-2</v>
      </c>
      <c r="Q997">
        <v>-0.24199999999999999</v>
      </c>
      <c r="W997" t="s">
        <v>1194</v>
      </c>
    </row>
    <row r="998" spans="1:23" hidden="1" x14ac:dyDescent="0.25">
      <c r="A998" t="s">
        <v>460</v>
      </c>
      <c r="B998" t="s">
        <v>1170</v>
      </c>
      <c r="C998">
        <v>376</v>
      </c>
      <c r="D998">
        <v>0.05</v>
      </c>
      <c r="E998">
        <v>7.0000000000000007E-2</v>
      </c>
      <c r="F998">
        <v>-316</v>
      </c>
      <c r="G998">
        <v>60</v>
      </c>
      <c r="H998">
        <v>-35</v>
      </c>
      <c r="I998">
        <v>26</v>
      </c>
      <c r="J998">
        <v>-0.317</v>
      </c>
      <c r="K998">
        <v>2.8000000000000001E-2</v>
      </c>
      <c r="L998">
        <v>0</v>
      </c>
      <c r="M998">
        <v>27</v>
      </c>
      <c r="N998">
        <v>24</v>
      </c>
      <c r="O998">
        <v>24</v>
      </c>
      <c r="P998">
        <v>-0.32200000000000001</v>
      </c>
      <c r="Q998">
        <v>6.7000000000000004E-2</v>
      </c>
      <c r="W998" t="s">
        <v>945</v>
      </c>
    </row>
    <row r="999" spans="1:23" hidden="1" x14ac:dyDescent="0.25">
      <c r="A999" t="s">
        <v>461</v>
      </c>
      <c r="B999" t="s">
        <v>1170</v>
      </c>
      <c r="C999">
        <v>352</v>
      </c>
      <c r="D999">
        <v>-7.9000000000000001E-2</v>
      </c>
      <c r="E999">
        <v>-0.254</v>
      </c>
      <c r="F999">
        <v>-287</v>
      </c>
      <c r="G999">
        <v>65</v>
      </c>
      <c r="H999">
        <v>-40</v>
      </c>
      <c r="I999">
        <v>25</v>
      </c>
      <c r="J999">
        <v>-0.311</v>
      </c>
      <c r="K999">
        <v>-0.188</v>
      </c>
      <c r="L999">
        <v>0</v>
      </c>
      <c r="M999">
        <v>25</v>
      </c>
      <c r="N999">
        <v>22</v>
      </c>
      <c r="O999">
        <v>22</v>
      </c>
      <c r="P999">
        <v>-0.317</v>
      </c>
      <c r="Q999">
        <v>-0.24299999999999999</v>
      </c>
      <c r="W999" t="s">
        <v>945</v>
      </c>
    </row>
    <row r="1000" spans="1:23" hidden="1" x14ac:dyDescent="0.25">
      <c r="A1000" t="s">
        <v>462</v>
      </c>
      <c r="B1000" t="s">
        <v>1170</v>
      </c>
      <c r="C1000">
        <v>471</v>
      </c>
      <c r="D1000">
        <v>0.29699999999999999</v>
      </c>
      <c r="E1000">
        <v>0.75600000000000001</v>
      </c>
      <c r="F1000">
        <v>-385</v>
      </c>
      <c r="G1000">
        <v>86</v>
      </c>
      <c r="H1000">
        <v>-55</v>
      </c>
      <c r="I1000">
        <v>31</v>
      </c>
      <c r="J1000">
        <v>-3.6999999999999998E-2</v>
      </c>
      <c r="K1000">
        <v>0.73699999999999999</v>
      </c>
      <c r="L1000">
        <v>0</v>
      </c>
      <c r="M1000">
        <v>35</v>
      </c>
      <c r="N1000">
        <v>29</v>
      </c>
      <c r="O1000">
        <v>29</v>
      </c>
      <c r="P1000">
        <v>-1.2999999999999999E-2</v>
      </c>
      <c r="Q1000">
        <v>0.77700000000000002</v>
      </c>
      <c r="W1000" t="s">
        <v>1195</v>
      </c>
    </row>
    <row r="1001" spans="1:23" hidden="1" x14ac:dyDescent="0.25">
      <c r="A1001" t="s">
        <v>463</v>
      </c>
      <c r="B1001" t="s">
        <v>1170</v>
      </c>
      <c r="C1001">
        <v>268</v>
      </c>
      <c r="D1001">
        <v>-0.29499999999999998</v>
      </c>
      <c r="E1001">
        <v>-0.251</v>
      </c>
      <c r="F1001">
        <v>-218</v>
      </c>
      <c r="G1001">
        <v>50</v>
      </c>
      <c r="H1001">
        <v>-32</v>
      </c>
      <c r="I1001">
        <v>18</v>
      </c>
      <c r="J1001">
        <v>-0.46800000000000003</v>
      </c>
      <c r="K1001">
        <v>-0.52900000000000003</v>
      </c>
      <c r="L1001">
        <v>0</v>
      </c>
      <c r="M1001">
        <v>19</v>
      </c>
      <c r="N1001">
        <v>17</v>
      </c>
      <c r="O1001">
        <v>17</v>
      </c>
      <c r="P1001">
        <v>-0.443</v>
      </c>
      <c r="Q1001">
        <v>-0.52800000000000002</v>
      </c>
      <c r="W1001" t="s">
        <v>856</v>
      </c>
    </row>
    <row r="1002" spans="1:23" hidden="1" x14ac:dyDescent="0.25">
      <c r="A1002" t="s">
        <v>454</v>
      </c>
      <c r="B1002" t="s">
        <v>371</v>
      </c>
      <c r="C1002">
        <v>5660</v>
      </c>
      <c r="D1002">
        <v>-9.1999999999999998E-2</v>
      </c>
      <c r="E1002">
        <v>0.372</v>
      </c>
      <c r="F1002">
        <v>-5491</v>
      </c>
      <c r="G1002">
        <v>169</v>
      </c>
      <c r="H1002">
        <v>-122</v>
      </c>
      <c r="I1002">
        <v>47</v>
      </c>
      <c r="K1002">
        <v>1.7230000000000001</v>
      </c>
      <c r="L1002">
        <v>-22</v>
      </c>
      <c r="M1002">
        <v>89</v>
      </c>
      <c r="N1002">
        <v>69</v>
      </c>
      <c r="O1002">
        <v>69</v>
      </c>
      <c r="P1002">
        <v>2.6589999999999998</v>
      </c>
      <c r="Q1002">
        <v>3.6999999999999998E-2</v>
      </c>
      <c r="W1002" t="s">
        <v>1038</v>
      </c>
    </row>
    <row r="1003" spans="1:23" hidden="1" x14ac:dyDescent="0.25">
      <c r="A1003" t="s">
        <v>455</v>
      </c>
      <c r="B1003" t="s">
        <v>371</v>
      </c>
      <c r="C1003">
        <v>4124</v>
      </c>
      <c r="D1003">
        <v>0.32500000000000001</v>
      </c>
      <c r="E1003">
        <v>0.14099999999999999</v>
      </c>
      <c r="F1003">
        <v>-4024</v>
      </c>
      <c r="G1003">
        <v>100</v>
      </c>
      <c r="H1003">
        <v>-83</v>
      </c>
      <c r="I1003">
        <v>17</v>
      </c>
      <c r="L1003">
        <v>-24</v>
      </c>
      <c r="M1003">
        <v>86</v>
      </c>
      <c r="N1003">
        <v>67</v>
      </c>
      <c r="O1003">
        <v>67</v>
      </c>
      <c r="Q1003">
        <v>1.2110000000000001</v>
      </c>
      <c r="W1003" t="s">
        <v>1062</v>
      </c>
    </row>
    <row r="1004" spans="1:23" hidden="1" x14ac:dyDescent="0.25">
      <c r="A1004" t="s">
        <v>456</v>
      </c>
      <c r="B1004" t="s">
        <v>371</v>
      </c>
      <c r="C1004">
        <v>3615</v>
      </c>
      <c r="D1004">
        <v>0.10199999999999999</v>
      </c>
      <c r="E1004">
        <v>0.155</v>
      </c>
      <c r="F1004">
        <v>-3514</v>
      </c>
      <c r="G1004">
        <v>101</v>
      </c>
      <c r="H1004">
        <v>-120</v>
      </c>
      <c r="I1004">
        <v>-19</v>
      </c>
      <c r="L1004">
        <v>-25</v>
      </c>
      <c r="M1004">
        <v>39</v>
      </c>
      <c r="N1004">
        <v>30</v>
      </c>
      <c r="O1004">
        <v>30</v>
      </c>
      <c r="Q1004">
        <v>0.36399999999999999</v>
      </c>
      <c r="W1004" t="s">
        <v>1063</v>
      </c>
    </row>
    <row r="1005" spans="1:23" hidden="1" x14ac:dyDescent="0.25">
      <c r="A1005" t="s">
        <v>457</v>
      </c>
      <c r="B1005" t="s">
        <v>371</v>
      </c>
      <c r="C1005">
        <v>3130</v>
      </c>
      <c r="D1005">
        <v>0.63600000000000001</v>
      </c>
      <c r="E1005">
        <v>-0.498</v>
      </c>
      <c r="F1005">
        <v>-3074</v>
      </c>
      <c r="G1005">
        <v>56</v>
      </c>
      <c r="H1005">
        <v>-72</v>
      </c>
      <c r="I1005">
        <v>-17</v>
      </c>
      <c r="L1005">
        <v>-25</v>
      </c>
      <c r="M1005">
        <v>29</v>
      </c>
      <c r="N1005">
        <v>22</v>
      </c>
      <c r="O1005">
        <v>22</v>
      </c>
      <c r="P1005">
        <v>-0.24399999999999999</v>
      </c>
      <c r="Q1005">
        <v>0.17</v>
      </c>
      <c r="W1005" t="s">
        <v>718</v>
      </c>
    </row>
    <row r="1006" spans="1:23" hidden="1" x14ac:dyDescent="0.25">
      <c r="A1006" t="s">
        <v>458</v>
      </c>
      <c r="B1006" t="s">
        <v>371</v>
      </c>
      <c r="C1006">
        <v>6230</v>
      </c>
      <c r="D1006">
        <v>1.135</v>
      </c>
      <c r="E1006">
        <v>1.0009999999999999</v>
      </c>
      <c r="F1006">
        <v>-6058</v>
      </c>
      <c r="G1006">
        <v>172</v>
      </c>
      <c r="H1006">
        <v>-183</v>
      </c>
      <c r="I1006">
        <v>-11</v>
      </c>
      <c r="L1006">
        <v>-25</v>
      </c>
      <c r="M1006">
        <v>27</v>
      </c>
      <c r="N1006">
        <v>19</v>
      </c>
      <c r="O1006">
        <v>19</v>
      </c>
      <c r="W1006" t="s">
        <v>1064</v>
      </c>
    </row>
    <row r="1007" spans="1:23" hidden="1" x14ac:dyDescent="0.25">
      <c r="A1007" t="s">
        <v>459</v>
      </c>
      <c r="B1007" t="s">
        <v>371</v>
      </c>
      <c r="C1007">
        <v>3113</v>
      </c>
      <c r="D1007">
        <v>1.9079999999999999</v>
      </c>
      <c r="E1007">
        <v>-5.0999999999999997E-2</v>
      </c>
      <c r="F1007">
        <v>-3081</v>
      </c>
      <c r="G1007">
        <v>33</v>
      </c>
      <c r="H1007">
        <v>-103</v>
      </c>
      <c r="I1007">
        <v>-71</v>
      </c>
      <c r="L1007">
        <v>-25</v>
      </c>
      <c r="M1007">
        <v>-3</v>
      </c>
      <c r="N1007">
        <v>-4</v>
      </c>
      <c r="O1007">
        <v>-4</v>
      </c>
      <c r="W1007" t="s">
        <v>1065</v>
      </c>
    </row>
    <row r="1008" spans="1:23" hidden="1" x14ac:dyDescent="0.25">
      <c r="A1008" t="s">
        <v>460</v>
      </c>
      <c r="B1008" t="s">
        <v>371</v>
      </c>
      <c r="C1008">
        <v>3281</v>
      </c>
      <c r="D1008">
        <v>0.28599999999999998</v>
      </c>
      <c r="E1008">
        <v>0.71499999999999997</v>
      </c>
      <c r="F1008">
        <v>-3065</v>
      </c>
      <c r="G1008">
        <v>215</v>
      </c>
      <c r="H1008">
        <v>-360</v>
      </c>
      <c r="I1008">
        <v>-145</v>
      </c>
      <c r="L1008">
        <v>-19</v>
      </c>
      <c r="M1008">
        <v>-28</v>
      </c>
      <c r="N1008">
        <v>-24</v>
      </c>
      <c r="O1008">
        <v>-24</v>
      </c>
      <c r="W1008" t="s">
        <v>1066</v>
      </c>
    </row>
    <row r="1009" spans="1:23" hidden="1" x14ac:dyDescent="0.25">
      <c r="A1009" t="s">
        <v>461</v>
      </c>
      <c r="B1009" t="s">
        <v>371</v>
      </c>
      <c r="C1009">
        <v>1913</v>
      </c>
      <c r="D1009">
        <v>-0.255</v>
      </c>
      <c r="E1009">
        <v>-0.34499999999999997</v>
      </c>
      <c r="F1009">
        <v>-1846</v>
      </c>
      <c r="G1009">
        <v>67</v>
      </c>
      <c r="H1009">
        <v>-89</v>
      </c>
      <c r="I1009">
        <v>-22</v>
      </c>
      <c r="L1009">
        <v>-11</v>
      </c>
      <c r="M1009">
        <v>39</v>
      </c>
      <c r="N1009">
        <v>29</v>
      </c>
      <c r="O1009">
        <v>29</v>
      </c>
      <c r="P1009">
        <v>-0.46300000000000002</v>
      </c>
      <c r="W1009" t="s">
        <v>1067</v>
      </c>
    </row>
    <row r="1010" spans="1:23" hidden="1" x14ac:dyDescent="0.25">
      <c r="A1010" t="s">
        <v>462</v>
      </c>
      <c r="B1010" t="s">
        <v>371</v>
      </c>
      <c r="C1010">
        <v>2918</v>
      </c>
      <c r="D1010">
        <v>-0.32100000000000001</v>
      </c>
      <c r="E1010">
        <v>1.726</v>
      </c>
      <c r="F1010">
        <v>-2921</v>
      </c>
      <c r="G1010">
        <v>-3</v>
      </c>
      <c r="H1010">
        <v>-184</v>
      </c>
      <c r="I1010">
        <v>-187</v>
      </c>
      <c r="L1010">
        <v>0</v>
      </c>
      <c r="M1010">
        <v>-79</v>
      </c>
      <c r="N1010">
        <v>-63</v>
      </c>
      <c r="O1010">
        <v>-63</v>
      </c>
      <c r="W1010" t="s">
        <v>1068</v>
      </c>
    </row>
    <row r="1011" spans="1:23" hidden="1" x14ac:dyDescent="0.25">
      <c r="A1011" t="s">
        <v>463</v>
      </c>
      <c r="B1011" t="s">
        <v>371</v>
      </c>
      <c r="C1011">
        <v>1070</v>
      </c>
      <c r="D1011">
        <v>-0.61399999999999999</v>
      </c>
      <c r="E1011">
        <v>-0.57999999999999996</v>
      </c>
      <c r="F1011">
        <v>-1054</v>
      </c>
      <c r="G1011">
        <v>17</v>
      </c>
      <c r="H1011">
        <v>-90</v>
      </c>
      <c r="I1011">
        <v>-74</v>
      </c>
      <c r="L1011">
        <v>0</v>
      </c>
      <c r="M1011">
        <v>-12</v>
      </c>
      <c r="N1011">
        <v>-12</v>
      </c>
      <c r="O1011">
        <v>-12</v>
      </c>
      <c r="W1011" t="s">
        <v>1069</v>
      </c>
    </row>
    <row r="1012" spans="1:23" hidden="1" x14ac:dyDescent="0.25">
      <c r="A1012" t="s">
        <v>454</v>
      </c>
      <c r="B1012" t="s">
        <v>1210</v>
      </c>
      <c r="C1012">
        <v>811</v>
      </c>
      <c r="D1012">
        <v>0.14399999999999999</v>
      </c>
      <c r="E1012">
        <v>0.48099999999999998</v>
      </c>
      <c r="F1012">
        <v>-646</v>
      </c>
      <c r="G1012">
        <v>165</v>
      </c>
      <c r="H1012">
        <v>-12</v>
      </c>
      <c r="I1012">
        <v>153</v>
      </c>
      <c r="J1012">
        <v>0.21299999999999999</v>
      </c>
      <c r="K1012">
        <v>0.29399999999999998</v>
      </c>
      <c r="L1012">
        <v>-2</v>
      </c>
      <c r="M1012">
        <v>179</v>
      </c>
      <c r="N1012">
        <v>143</v>
      </c>
      <c r="O1012">
        <v>143</v>
      </c>
      <c r="P1012">
        <v>0.33200000000000002</v>
      </c>
      <c r="Q1012">
        <v>0.27600000000000002</v>
      </c>
      <c r="W1012" t="s">
        <v>1214</v>
      </c>
    </row>
    <row r="1013" spans="1:23" hidden="1" x14ac:dyDescent="0.25">
      <c r="A1013" t="s">
        <v>455</v>
      </c>
      <c r="B1013" t="s">
        <v>1210</v>
      </c>
      <c r="C1013">
        <v>548</v>
      </c>
      <c r="D1013">
        <v>4.0000000000000001E-3</v>
      </c>
      <c r="E1013">
        <v>-1.2999999999999999E-2</v>
      </c>
      <c r="F1013">
        <v>-423</v>
      </c>
      <c r="G1013">
        <v>125</v>
      </c>
      <c r="H1013">
        <v>-6</v>
      </c>
      <c r="I1013">
        <v>118</v>
      </c>
      <c r="J1013">
        <v>0.38100000000000001</v>
      </c>
      <c r="K1013">
        <v>-0.122</v>
      </c>
      <c r="L1013">
        <v>-2</v>
      </c>
      <c r="M1013">
        <v>141</v>
      </c>
      <c r="N1013">
        <v>112</v>
      </c>
      <c r="O1013">
        <v>112</v>
      </c>
      <c r="P1013">
        <v>0.497</v>
      </c>
      <c r="Q1013">
        <v>-8.3000000000000004E-2</v>
      </c>
      <c r="W1013" t="s">
        <v>1215</v>
      </c>
    </row>
    <row r="1014" spans="1:23" hidden="1" x14ac:dyDescent="0.25">
      <c r="A1014" t="s">
        <v>456</v>
      </c>
      <c r="B1014" t="s">
        <v>1210</v>
      </c>
      <c r="C1014">
        <v>555</v>
      </c>
      <c r="D1014">
        <v>5.0999999999999997E-2</v>
      </c>
      <c r="E1014">
        <v>0.26200000000000001</v>
      </c>
      <c r="F1014">
        <v>-413</v>
      </c>
      <c r="G1014">
        <v>141</v>
      </c>
      <c r="H1014">
        <v>-6</v>
      </c>
      <c r="I1014">
        <v>135</v>
      </c>
      <c r="J1014">
        <v>5.8999999999999997E-2</v>
      </c>
      <c r="K1014">
        <v>0.73399999999999999</v>
      </c>
      <c r="L1014">
        <v>-2</v>
      </c>
      <c r="M1014">
        <v>153</v>
      </c>
      <c r="N1014">
        <v>122</v>
      </c>
      <c r="O1014">
        <v>122</v>
      </c>
      <c r="P1014">
        <v>0.13100000000000001</v>
      </c>
      <c r="Q1014">
        <v>0.67200000000000004</v>
      </c>
      <c r="W1014" t="s">
        <v>767</v>
      </c>
    </row>
    <row r="1015" spans="1:23" hidden="1" x14ac:dyDescent="0.25">
      <c r="A1015" t="s">
        <v>457</v>
      </c>
      <c r="B1015" t="s">
        <v>1210</v>
      </c>
      <c r="C1015">
        <v>439</v>
      </c>
      <c r="D1015">
        <v>3.1E-2</v>
      </c>
      <c r="E1015">
        <v>-0.38</v>
      </c>
      <c r="F1015">
        <v>-356</v>
      </c>
      <c r="G1015">
        <v>84</v>
      </c>
      <c r="H1015">
        <v>-6</v>
      </c>
      <c r="I1015">
        <v>78</v>
      </c>
      <c r="J1015">
        <v>-0.26</v>
      </c>
      <c r="K1015">
        <v>-0.38400000000000001</v>
      </c>
      <c r="L1015">
        <v>-3</v>
      </c>
      <c r="M1015">
        <v>91</v>
      </c>
      <c r="N1015">
        <v>73</v>
      </c>
      <c r="O1015">
        <v>73</v>
      </c>
      <c r="P1015">
        <v>-0.11600000000000001</v>
      </c>
      <c r="Q1015">
        <v>-0.32</v>
      </c>
      <c r="W1015" t="s">
        <v>1216</v>
      </c>
    </row>
    <row r="1016" spans="1:23" hidden="1" x14ac:dyDescent="0.25">
      <c r="A1016" t="s">
        <v>458</v>
      </c>
      <c r="B1016" t="s">
        <v>1210</v>
      </c>
      <c r="C1016">
        <v>709</v>
      </c>
      <c r="D1016">
        <v>-0.29799999999999999</v>
      </c>
      <c r="E1016">
        <v>0.3</v>
      </c>
      <c r="F1016">
        <v>-576</v>
      </c>
      <c r="G1016">
        <v>133</v>
      </c>
      <c r="H1016">
        <v>-7</v>
      </c>
      <c r="I1016">
        <v>126</v>
      </c>
      <c r="J1016">
        <v>-0.48099999999999998</v>
      </c>
      <c r="K1016">
        <v>0.47399999999999998</v>
      </c>
      <c r="L1016">
        <v>-2</v>
      </c>
      <c r="M1016">
        <v>134</v>
      </c>
      <c r="N1016">
        <v>107</v>
      </c>
      <c r="O1016">
        <v>107</v>
      </c>
      <c r="P1016">
        <v>-0.46200000000000002</v>
      </c>
      <c r="Q1016">
        <v>0.434</v>
      </c>
      <c r="W1016" t="s">
        <v>1217</v>
      </c>
    </row>
    <row r="1017" spans="1:23" hidden="1" x14ac:dyDescent="0.25">
      <c r="A1017" t="s">
        <v>459</v>
      </c>
      <c r="B1017" t="s">
        <v>1210</v>
      </c>
      <c r="C1017">
        <v>546</v>
      </c>
      <c r="D1017">
        <v>0.35499999999999998</v>
      </c>
      <c r="E1017">
        <v>3.4000000000000002E-2</v>
      </c>
      <c r="F1017">
        <v>-449</v>
      </c>
      <c r="G1017">
        <v>97</v>
      </c>
      <c r="H1017">
        <v>-11</v>
      </c>
      <c r="I1017">
        <v>86</v>
      </c>
      <c r="J1017">
        <v>9.2999999999999999E-2</v>
      </c>
      <c r="K1017">
        <v>-0.32700000000000001</v>
      </c>
      <c r="L1017">
        <v>-2</v>
      </c>
      <c r="M1017">
        <v>94</v>
      </c>
      <c r="N1017">
        <v>75</v>
      </c>
      <c r="O1017">
        <v>75</v>
      </c>
      <c r="P1017">
        <v>3.6999999999999998E-2</v>
      </c>
      <c r="Q1017">
        <v>-0.307</v>
      </c>
    </row>
    <row r="1018" spans="1:23" hidden="1" x14ac:dyDescent="0.25">
      <c r="A1018" t="s">
        <v>460</v>
      </c>
      <c r="B1018" t="s">
        <v>1210</v>
      </c>
      <c r="C1018">
        <v>528</v>
      </c>
      <c r="D1018">
        <v>0.30099999999999999</v>
      </c>
      <c r="E1018">
        <v>0.23899999999999999</v>
      </c>
      <c r="F1018">
        <v>-386</v>
      </c>
      <c r="G1018">
        <v>142</v>
      </c>
      <c r="H1018">
        <v>-15</v>
      </c>
      <c r="I1018">
        <v>127</v>
      </c>
      <c r="J1018">
        <v>0.46700000000000003</v>
      </c>
      <c r="K1018">
        <v>0.21099999999999999</v>
      </c>
      <c r="L1018">
        <v>-1</v>
      </c>
      <c r="M1018">
        <v>136</v>
      </c>
      <c r="N1018">
        <v>108</v>
      </c>
      <c r="O1018">
        <v>108</v>
      </c>
      <c r="P1018">
        <v>0.33800000000000002</v>
      </c>
      <c r="Q1018">
        <v>0.30599999999999999</v>
      </c>
      <c r="W1018" t="s">
        <v>1218</v>
      </c>
    </row>
    <row r="1019" spans="1:23" hidden="1" x14ac:dyDescent="0.25">
      <c r="A1019" t="s">
        <v>461</v>
      </c>
      <c r="B1019" t="s">
        <v>1210</v>
      </c>
      <c r="C1019">
        <v>426</v>
      </c>
      <c r="D1019">
        <v>6.8000000000000005E-2</v>
      </c>
      <c r="E1019">
        <v>-0.57799999999999996</v>
      </c>
      <c r="F1019">
        <v>-308</v>
      </c>
      <c r="G1019">
        <v>118</v>
      </c>
      <c r="H1019">
        <v>-13</v>
      </c>
      <c r="I1019">
        <v>105</v>
      </c>
      <c r="J1019">
        <v>0.27400000000000002</v>
      </c>
      <c r="K1019">
        <v>-0.56799999999999995</v>
      </c>
      <c r="L1019">
        <v>-2</v>
      </c>
      <c r="M1019">
        <v>113</v>
      </c>
      <c r="N1019">
        <v>83</v>
      </c>
      <c r="O1019">
        <v>83</v>
      </c>
      <c r="P1019">
        <v>0.08</v>
      </c>
      <c r="Q1019">
        <v>-0.58599999999999997</v>
      </c>
      <c r="W1019" t="s">
        <v>765</v>
      </c>
    </row>
    <row r="1020" spans="1:23" hidden="1" x14ac:dyDescent="0.25">
      <c r="A1020" t="s">
        <v>462</v>
      </c>
      <c r="B1020" t="s">
        <v>1210</v>
      </c>
      <c r="C1020">
        <v>1010</v>
      </c>
      <c r="D1020">
        <v>6.4000000000000001E-2</v>
      </c>
      <c r="E1020">
        <v>1.508</v>
      </c>
      <c r="F1020">
        <v>-746</v>
      </c>
      <c r="G1020">
        <v>264</v>
      </c>
      <c r="H1020">
        <v>-21</v>
      </c>
      <c r="I1020">
        <v>243</v>
      </c>
      <c r="J1020">
        <v>-0.17299999999999999</v>
      </c>
      <c r="K1020">
        <v>2.1040000000000001</v>
      </c>
      <c r="L1020">
        <v>-1</v>
      </c>
      <c r="M1020">
        <v>256</v>
      </c>
      <c r="N1020">
        <v>200</v>
      </c>
      <c r="O1020">
        <v>200</v>
      </c>
      <c r="P1020">
        <v>-0.21299999999999999</v>
      </c>
      <c r="Q1020">
        <v>1.766</v>
      </c>
      <c r="W1020" t="s">
        <v>1219</v>
      </c>
    </row>
    <row r="1021" spans="1:23" hidden="1" x14ac:dyDescent="0.25">
      <c r="A1021" t="s">
        <v>463</v>
      </c>
      <c r="B1021" t="s">
        <v>1210</v>
      </c>
      <c r="C1021">
        <v>403</v>
      </c>
      <c r="D1021">
        <v>-0.497</v>
      </c>
      <c r="E1021">
        <v>-8.0000000000000002E-3</v>
      </c>
      <c r="F1021">
        <v>-311</v>
      </c>
      <c r="G1021">
        <v>92</v>
      </c>
      <c r="H1021">
        <v>-14</v>
      </c>
      <c r="I1021">
        <v>78</v>
      </c>
      <c r="J1021">
        <v>-0.68</v>
      </c>
      <c r="K1021">
        <v>-9.6000000000000002E-2</v>
      </c>
      <c r="L1021">
        <v>-1</v>
      </c>
      <c r="M1021">
        <v>94</v>
      </c>
      <c r="N1021">
        <v>72</v>
      </c>
      <c r="O1021">
        <v>72</v>
      </c>
      <c r="P1021">
        <v>-0.65600000000000003</v>
      </c>
      <c r="Q1021">
        <v>-0.105</v>
      </c>
      <c r="W1021" t="s">
        <v>1220</v>
      </c>
    </row>
    <row r="1022" spans="1:23" hidden="1" x14ac:dyDescent="0.25">
      <c r="A1022" t="s">
        <v>454</v>
      </c>
      <c r="B1022" t="s">
        <v>1251</v>
      </c>
      <c r="C1022">
        <v>2028</v>
      </c>
      <c r="D1022">
        <v>-0.374</v>
      </c>
      <c r="E1022">
        <v>0.89</v>
      </c>
      <c r="F1022">
        <v>-1473</v>
      </c>
      <c r="G1022">
        <v>554</v>
      </c>
      <c r="H1022">
        <v>-645</v>
      </c>
      <c r="I1022">
        <v>-91</v>
      </c>
      <c r="L1022">
        <v>-143</v>
      </c>
      <c r="M1022">
        <v>2055</v>
      </c>
      <c r="N1022">
        <v>1642</v>
      </c>
      <c r="O1022">
        <v>1646</v>
      </c>
      <c r="P1022">
        <v>11.000999999999999</v>
      </c>
      <c r="Q1022">
        <v>8.6560000000000006</v>
      </c>
      <c r="W1022" t="s">
        <v>885</v>
      </c>
    </row>
    <row r="1023" spans="1:23" hidden="1" x14ac:dyDescent="0.25">
      <c r="A1023" t="s">
        <v>455</v>
      </c>
      <c r="B1023" t="s">
        <v>1251</v>
      </c>
      <c r="C1023">
        <v>1073</v>
      </c>
      <c r="D1023">
        <v>-0.67300000000000004</v>
      </c>
      <c r="E1023">
        <v>1.7999999999999999E-2</v>
      </c>
      <c r="F1023">
        <v>-731</v>
      </c>
      <c r="G1023">
        <v>342</v>
      </c>
      <c r="H1023">
        <v>-347</v>
      </c>
      <c r="I1023">
        <v>-5</v>
      </c>
      <c r="L1023">
        <v>-170</v>
      </c>
      <c r="M1023">
        <v>484</v>
      </c>
      <c r="N1023">
        <v>137</v>
      </c>
      <c r="O1023">
        <v>171</v>
      </c>
      <c r="P1023">
        <v>-0.13400000000000001</v>
      </c>
      <c r="W1023" t="s">
        <v>748</v>
      </c>
    </row>
    <row r="1024" spans="1:23" hidden="1" x14ac:dyDescent="0.25">
      <c r="A1024" t="s">
        <v>456</v>
      </c>
      <c r="B1024" t="s">
        <v>1251</v>
      </c>
      <c r="C1024">
        <v>1054</v>
      </c>
      <c r="D1024">
        <v>-0.60299999999999998</v>
      </c>
      <c r="E1024">
        <v>0.745</v>
      </c>
      <c r="F1024">
        <v>-726</v>
      </c>
      <c r="G1024">
        <v>328</v>
      </c>
      <c r="H1024">
        <v>-491</v>
      </c>
      <c r="I1024">
        <v>-164</v>
      </c>
      <c r="L1024">
        <v>-200</v>
      </c>
      <c r="M1024">
        <v>-290</v>
      </c>
      <c r="N1024">
        <v>-684</v>
      </c>
      <c r="O1024">
        <v>-635</v>
      </c>
      <c r="W1024" t="s">
        <v>1081</v>
      </c>
    </row>
    <row r="1025" spans="1:23" hidden="1" x14ac:dyDescent="0.25">
      <c r="A1025" t="s">
        <v>457</v>
      </c>
      <c r="B1025" t="s">
        <v>1251</v>
      </c>
      <c r="C1025">
        <v>604</v>
      </c>
      <c r="D1025">
        <v>-0.69099999999999995</v>
      </c>
      <c r="E1025">
        <v>-0.81399999999999995</v>
      </c>
      <c r="F1025">
        <v>-455</v>
      </c>
      <c r="G1025">
        <v>149</v>
      </c>
      <c r="H1025">
        <v>-341</v>
      </c>
      <c r="I1025">
        <v>-192</v>
      </c>
      <c r="L1025">
        <v>-158</v>
      </c>
      <c r="M1025">
        <v>-87</v>
      </c>
      <c r="N1025">
        <v>-410</v>
      </c>
      <c r="O1025">
        <v>-377</v>
      </c>
      <c r="W1025" t="s">
        <v>703</v>
      </c>
    </row>
    <row r="1026" spans="1:23" hidden="1" x14ac:dyDescent="0.25">
      <c r="A1026" t="s">
        <v>458</v>
      </c>
      <c r="B1026" t="s">
        <v>1251</v>
      </c>
      <c r="C1026">
        <v>3240</v>
      </c>
      <c r="D1026">
        <v>-0.29399999999999998</v>
      </c>
      <c r="E1026">
        <v>-1.2E-2</v>
      </c>
      <c r="F1026">
        <v>-2246</v>
      </c>
      <c r="G1026">
        <v>994</v>
      </c>
      <c r="H1026">
        <v>-623</v>
      </c>
      <c r="I1026">
        <v>371</v>
      </c>
      <c r="J1026">
        <v>-0.67100000000000004</v>
      </c>
      <c r="K1026">
        <v>-0.45400000000000001</v>
      </c>
      <c r="L1026">
        <v>-204</v>
      </c>
      <c r="M1026">
        <v>605</v>
      </c>
      <c r="N1026">
        <v>128</v>
      </c>
      <c r="O1026">
        <v>137</v>
      </c>
      <c r="P1026">
        <v>-0.83199999999999996</v>
      </c>
      <c r="Q1026">
        <v>-0.30299999999999999</v>
      </c>
      <c r="W1026" t="s">
        <v>1254</v>
      </c>
    </row>
    <row r="1027" spans="1:23" hidden="1" x14ac:dyDescent="0.25">
      <c r="A1027" t="s">
        <v>459</v>
      </c>
      <c r="B1027" t="s">
        <v>1251</v>
      </c>
      <c r="C1027">
        <v>3279</v>
      </c>
      <c r="D1027">
        <v>5.0000000000000001E-3</v>
      </c>
      <c r="E1027">
        <v>0.23400000000000001</v>
      </c>
      <c r="F1027">
        <v>-1869</v>
      </c>
      <c r="G1027">
        <v>1410</v>
      </c>
      <c r="H1027">
        <v>-731</v>
      </c>
      <c r="I1027">
        <v>679</v>
      </c>
      <c r="J1027">
        <v>4.7E-2</v>
      </c>
      <c r="K1027">
        <v>0.23300000000000001</v>
      </c>
      <c r="L1027">
        <v>-208</v>
      </c>
      <c r="M1027">
        <v>737</v>
      </c>
      <c r="N1027">
        <v>236</v>
      </c>
      <c r="O1027">
        <v>197</v>
      </c>
      <c r="P1027">
        <v>-0.64600000000000002</v>
      </c>
      <c r="Q1027">
        <v>-0.73699999999999999</v>
      </c>
      <c r="W1027" t="s">
        <v>1255</v>
      </c>
    </row>
    <row r="1028" spans="1:23" hidden="1" x14ac:dyDescent="0.25">
      <c r="A1028" t="s">
        <v>460</v>
      </c>
      <c r="B1028" t="s">
        <v>1251</v>
      </c>
      <c r="C1028">
        <v>2658</v>
      </c>
      <c r="D1028">
        <v>4.4999999999999998E-2</v>
      </c>
      <c r="E1028">
        <v>0.35899999999999999</v>
      </c>
      <c r="F1028">
        <v>-1531</v>
      </c>
      <c r="G1028">
        <v>1128</v>
      </c>
      <c r="H1028">
        <v>-577</v>
      </c>
      <c r="I1028">
        <v>551</v>
      </c>
      <c r="J1028">
        <v>0.438</v>
      </c>
      <c r="K1028">
        <v>2.5609999999999999</v>
      </c>
      <c r="L1028">
        <v>-218</v>
      </c>
      <c r="M1028">
        <v>1289</v>
      </c>
      <c r="N1028">
        <v>772</v>
      </c>
      <c r="O1028">
        <v>749</v>
      </c>
      <c r="P1028">
        <v>-0.433</v>
      </c>
      <c r="Q1028">
        <v>-0.30599999999999999</v>
      </c>
      <c r="W1028" t="s">
        <v>1256</v>
      </c>
    </row>
    <row r="1029" spans="1:23" hidden="1" x14ac:dyDescent="0.25">
      <c r="A1029" t="s">
        <v>461</v>
      </c>
      <c r="B1029" t="s">
        <v>1251</v>
      </c>
      <c r="C1029">
        <v>1956</v>
      </c>
      <c r="D1029">
        <v>-0.56599999999999995</v>
      </c>
      <c r="E1029">
        <v>-0.57399999999999995</v>
      </c>
      <c r="F1029">
        <v>-1237</v>
      </c>
      <c r="G1029">
        <v>720</v>
      </c>
      <c r="H1029">
        <v>-565</v>
      </c>
      <c r="I1029">
        <v>155</v>
      </c>
      <c r="J1029">
        <v>-0.877</v>
      </c>
      <c r="K1029">
        <v>-0.86299999999999999</v>
      </c>
      <c r="L1029">
        <v>-214</v>
      </c>
      <c r="M1029">
        <v>1351</v>
      </c>
      <c r="N1029">
        <v>1046</v>
      </c>
      <c r="O1029">
        <v>1079</v>
      </c>
      <c r="P1029">
        <v>1.01</v>
      </c>
      <c r="Q1029">
        <v>0.32</v>
      </c>
      <c r="W1029" t="s">
        <v>1257</v>
      </c>
    </row>
    <row r="1030" spans="1:23" hidden="1" x14ac:dyDescent="0.25">
      <c r="A1030" t="s">
        <v>462</v>
      </c>
      <c r="B1030" t="s">
        <v>1251</v>
      </c>
      <c r="C1030">
        <v>4591</v>
      </c>
      <c r="D1030">
        <v>2.754</v>
      </c>
      <c r="E1030">
        <v>0.40699999999999997</v>
      </c>
      <c r="F1030">
        <v>-2533</v>
      </c>
      <c r="G1030">
        <v>2058</v>
      </c>
      <c r="H1030">
        <v>-931</v>
      </c>
      <c r="I1030">
        <v>1127</v>
      </c>
      <c r="K1030">
        <v>0.73799999999999999</v>
      </c>
      <c r="L1030">
        <v>-211</v>
      </c>
      <c r="M1030">
        <v>1440</v>
      </c>
      <c r="N1030">
        <v>910</v>
      </c>
      <c r="O1030">
        <v>817</v>
      </c>
      <c r="P1030">
        <v>0.48</v>
      </c>
      <c r="Q1030">
        <v>0.47099999999999997</v>
      </c>
      <c r="W1030" t="s">
        <v>1258</v>
      </c>
    </row>
    <row r="1031" spans="1:23" hidden="1" x14ac:dyDescent="0.25">
      <c r="A1031" t="s">
        <v>463</v>
      </c>
      <c r="B1031" t="s">
        <v>1251</v>
      </c>
      <c r="C1031">
        <v>3262</v>
      </c>
      <c r="D1031">
        <v>0.52500000000000002</v>
      </c>
      <c r="E1031">
        <v>0.28199999999999997</v>
      </c>
      <c r="F1031">
        <v>-1761</v>
      </c>
      <c r="G1031">
        <v>1501</v>
      </c>
      <c r="H1031">
        <v>-853</v>
      </c>
      <c r="I1031">
        <v>649</v>
      </c>
      <c r="J1031">
        <v>0.39600000000000002</v>
      </c>
      <c r="K1031">
        <v>0.69299999999999995</v>
      </c>
      <c r="L1031">
        <v>-155</v>
      </c>
      <c r="M1031">
        <v>895</v>
      </c>
      <c r="N1031">
        <v>536</v>
      </c>
      <c r="O1031">
        <v>556</v>
      </c>
      <c r="P1031">
        <v>-0.73899999999999999</v>
      </c>
      <c r="Q1031">
        <v>-0.57899999999999996</v>
      </c>
      <c r="W1031" t="s">
        <v>1259</v>
      </c>
    </row>
    <row r="1033" spans="1:23" x14ac:dyDescent="0.25">
      <c r="C1033" s="2"/>
      <c r="D1033" s="2"/>
    </row>
    <row r="1034" spans="1:23" x14ac:dyDescent="0.25">
      <c r="C1034" s="2"/>
      <c r="D1034" s="2"/>
      <c r="I1034" s="49"/>
      <c r="J1034" s="49"/>
      <c r="N1034" s="88"/>
    </row>
    <row r="1035" spans="1:23" x14ac:dyDescent="0.25">
      <c r="C1035" s="2"/>
      <c r="D1035" s="2"/>
      <c r="I1035" s="49"/>
      <c r="J1035" s="49"/>
      <c r="N1035" s="88"/>
    </row>
    <row r="1036" spans="1:23" x14ac:dyDescent="0.25">
      <c r="C1036" s="2"/>
      <c r="D1036" s="2"/>
      <c r="I1036" s="49"/>
      <c r="J1036" s="49"/>
      <c r="N1036" s="88"/>
    </row>
    <row r="1037" spans="1:23" x14ac:dyDescent="0.25">
      <c r="C1037" s="2"/>
      <c r="D1037" s="2"/>
      <c r="I1037" s="49"/>
      <c r="J1037" s="49"/>
      <c r="N1037" s="88"/>
    </row>
    <row r="1038" spans="1:23" x14ac:dyDescent="0.25">
      <c r="C1038" s="2"/>
      <c r="D1038" s="2"/>
      <c r="I1038" s="49"/>
      <c r="J1038" s="49"/>
      <c r="N1038" s="88"/>
    </row>
    <row r="1039" spans="1:23" x14ac:dyDescent="0.25">
      <c r="C1039" s="2"/>
      <c r="D1039" s="2"/>
      <c r="I1039" s="49"/>
      <c r="J1039" s="49"/>
      <c r="N1039" s="88"/>
    </row>
    <row r="1040" spans="1:23" x14ac:dyDescent="0.25">
      <c r="C1040" s="2"/>
      <c r="D1040" s="2"/>
      <c r="I1040" s="49"/>
      <c r="J1040" s="49"/>
      <c r="N1040" s="88"/>
    </row>
    <row r="1041" spans="3:15" x14ac:dyDescent="0.25">
      <c r="C1041" s="2"/>
      <c r="D1041" s="2"/>
      <c r="I1041" s="49"/>
      <c r="J1041" s="49"/>
      <c r="N1041" s="88"/>
    </row>
    <row r="1042" spans="3:15" x14ac:dyDescent="0.25">
      <c r="E1042" s="87"/>
      <c r="I1042" s="49"/>
      <c r="J1042" s="49"/>
      <c r="N1042" s="88"/>
    </row>
    <row r="1043" spans="3:15" x14ac:dyDescent="0.25">
      <c r="E1043" s="87"/>
      <c r="I1043" s="49"/>
      <c r="J1043" s="49"/>
      <c r="N1043" s="88"/>
    </row>
    <row r="1044" spans="3:15" x14ac:dyDescent="0.25">
      <c r="E1044" s="87"/>
    </row>
    <row r="1045" spans="3:15" x14ac:dyDescent="0.25">
      <c r="O1045" s="87"/>
    </row>
    <row r="1046" spans="3:15" x14ac:dyDescent="0.25">
      <c r="O1046" s="87"/>
    </row>
    <row r="1047" spans="3:15" x14ac:dyDescent="0.25">
      <c r="O1047" s="8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6C86-D7ED-43CB-9856-5FF7935BC78F}">
  <sheetPr codeName="Sheet7"/>
  <dimension ref="A1:L104"/>
  <sheetViews>
    <sheetView workbookViewId="0">
      <selection activeCell="B1" sqref="B1"/>
    </sheetView>
  </sheetViews>
  <sheetFormatPr defaultRowHeight="13.8" x14ac:dyDescent="0.25"/>
  <cols>
    <col min="1" max="1" width="7.796875" bestFit="1" customWidth="1"/>
    <col min="2" max="2" width="9.8984375" bestFit="1" customWidth="1"/>
    <col min="3" max="3" width="11.3984375" bestFit="1" customWidth="1"/>
    <col min="4" max="5" width="13.69921875" bestFit="1" customWidth="1"/>
    <col min="6" max="7" width="14.69921875" bestFit="1" customWidth="1"/>
    <col min="8" max="8" width="11.3984375" bestFit="1" customWidth="1"/>
    <col min="9" max="10" width="13.69921875" bestFit="1" customWidth="1"/>
    <col min="11" max="12" width="14.69921875" bestFit="1" customWidth="1"/>
  </cols>
  <sheetData>
    <row r="1" spans="1:12" x14ac:dyDescent="0.25">
      <c r="A1" t="s">
        <v>0</v>
      </c>
      <c r="B1" t="s">
        <v>1153</v>
      </c>
      <c r="C1" t="s">
        <v>1154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</row>
    <row r="2" spans="1:12" x14ac:dyDescent="0.25">
      <c r="A2" t="s">
        <v>22</v>
      </c>
      <c r="B2" s="1">
        <v>45432</v>
      </c>
      <c r="C2">
        <v>36650</v>
      </c>
      <c r="D2">
        <v>36383</v>
      </c>
      <c r="E2">
        <v>36120</v>
      </c>
      <c r="F2">
        <v>35805</v>
      </c>
      <c r="G2">
        <v>35322</v>
      </c>
      <c r="H2">
        <v>19945200</v>
      </c>
      <c r="I2">
        <v>16125600</v>
      </c>
      <c r="J2">
        <v>15139880</v>
      </c>
      <c r="K2">
        <v>13541770</v>
      </c>
      <c r="L2">
        <v>14952610</v>
      </c>
    </row>
    <row r="3" spans="1:12" x14ac:dyDescent="0.25">
      <c r="A3" t="s">
        <v>31</v>
      </c>
      <c r="B3" s="1">
        <v>45432</v>
      </c>
      <c r="C3">
        <v>62900</v>
      </c>
      <c r="D3">
        <v>59933</v>
      </c>
      <c r="E3">
        <v>59360</v>
      </c>
      <c r="F3">
        <v>57730</v>
      </c>
      <c r="G3">
        <v>55325</v>
      </c>
      <c r="H3">
        <v>2045300</v>
      </c>
      <c r="I3">
        <v>984700</v>
      </c>
      <c r="J3">
        <v>920160</v>
      </c>
      <c r="K3">
        <v>816160</v>
      </c>
      <c r="L3">
        <v>682180</v>
      </c>
    </row>
    <row r="4" spans="1:12" x14ac:dyDescent="0.25">
      <c r="A4" t="s">
        <v>39</v>
      </c>
      <c r="B4" s="1">
        <v>45432</v>
      </c>
      <c r="C4">
        <v>40450</v>
      </c>
      <c r="D4">
        <v>40517</v>
      </c>
      <c r="E4">
        <v>40390</v>
      </c>
      <c r="F4">
        <v>40530</v>
      </c>
      <c r="G4">
        <v>40788</v>
      </c>
      <c r="H4">
        <v>9537100</v>
      </c>
      <c r="I4">
        <v>10368233</v>
      </c>
      <c r="J4">
        <v>8913100</v>
      </c>
      <c r="K4">
        <v>7913820</v>
      </c>
      <c r="L4">
        <v>7348240</v>
      </c>
    </row>
    <row r="5" spans="1:12" x14ac:dyDescent="0.25">
      <c r="A5" t="s">
        <v>43</v>
      </c>
      <c r="B5" s="1">
        <v>45432</v>
      </c>
      <c r="C5">
        <v>46700</v>
      </c>
      <c r="D5">
        <v>46767</v>
      </c>
      <c r="E5">
        <v>46540</v>
      </c>
      <c r="F5">
        <v>45850</v>
      </c>
      <c r="G5">
        <v>44538</v>
      </c>
      <c r="H5">
        <v>3224900</v>
      </c>
      <c r="I5">
        <v>2725200</v>
      </c>
      <c r="J5">
        <v>2959460</v>
      </c>
      <c r="K5">
        <v>2185830</v>
      </c>
      <c r="L5">
        <v>2234530</v>
      </c>
    </row>
    <row r="6" spans="1:12" x14ac:dyDescent="0.25">
      <c r="A6" t="s">
        <v>47</v>
      </c>
      <c r="B6" s="1">
        <v>45432</v>
      </c>
      <c r="C6">
        <v>22850</v>
      </c>
      <c r="D6">
        <v>22867</v>
      </c>
      <c r="E6">
        <v>22640</v>
      </c>
      <c r="F6">
        <v>22735</v>
      </c>
      <c r="G6">
        <v>22600</v>
      </c>
      <c r="H6">
        <v>6019600</v>
      </c>
      <c r="I6">
        <v>7673467</v>
      </c>
      <c r="J6">
        <v>6704500</v>
      </c>
      <c r="K6">
        <v>6500340</v>
      </c>
      <c r="L6">
        <v>6875170</v>
      </c>
    </row>
    <row r="7" spans="1:12" x14ac:dyDescent="0.25">
      <c r="A7" t="s">
        <v>51</v>
      </c>
      <c r="B7" s="1">
        <v>45432</v>
      </c>
      <c r="C7">
        <v>42350</v>
      </c>
      <c r="D7">
        <v>41333</v>
      </c>
      <c r="E7">
        <v>40990</v>
      </c>
      <c r="F7">
        <v>40955</v>
      </c>
      <c r="G7">
        <v>40225</v>
      </c>
      <c r="H7">
        <v>1061000</v>
      </c>
      <c r="I7">
        <v>513933</v>
      </c>
      <c r="J7">
        <v>377960</v>
      </c>
      <c r="K7">
        <v>344460</v>
      </c>
      <c r="L7">
        <v>354390</v>
      </c>
    </row>
    <row r="8" spans="1:12" x14ac:dyDescent="0.25">
      <c r="A8" t="s">
        <v>59</v>
      </c>
      <c r="B8" s="1">
        <v>45432</v>
      </c>
      <c r="C8">
        <v>11350</v>
      </c>
      <c r="D8">
        <v>11250</v>
      </c>
      <c r="E8">
        <v>11140</v>
      </c>
      <c r="F8">
        <v>11100</v>
      </c>
      <c r="G8">
        <v>10925</v>
      </c>
      <c r="H8">
        <v>9756200</v>
      </c>
      <c r="I8">
        <v>8248433</v>
      </c>
      <c r="J8">
        <v>6650480</v>
      </c>
      <c r="K8">
        <v>5446710</v>
      </c>
      <c r="L8">
        <v>5608005</v>
      </c>
    </row>
    <row r="9" spans="1:12" x14ac:dyDescent="0.25">
      <c r="A9" t="s">
        <v>65</v>
      </c>
      <c r="B9" s="1">
        <v>45432</v>
      </c>
      <c r="C9">
        <v>76000</v>
      </c>
      <c r="D9">
        <v>75867</v>
      </c>
      <c r="E9">
        <v>75660</v>
      </c>
      <c r="F9">
        <v>75880</v>
      </c>
      <c r="G9">
        <v>75155</v>
      </c>
      <c r="H9">
        <v>1110600</v>
      </c>
      <c r="I9">
        <v>1064133</v>
      </c>
      <c r="J9">
        <v>972200</v>
      </c>
      <c r="K9">
        <v>979460</v>
      </c>
      <c r="L9">
        <v>856755</v>
      </c>
    </row>
    <row r="10" spans="1:12" x14ac:dyDescent="0.25">
      <c r="A10" t="s">
        <v>70</v>
      </c>
      <c r="B10" s="1">
        <v>45432</v>
      </c>
      <c r="C10">
        <v>28250</v>
      </c>
      <c r="D10">
        <v>28250</v>
      </c>
      <c r="E10">
        <v>28040</v>
      </c>
      <c r="F10">
        <v>27840</v>
      </c>
      <c r="G10">
        <v>27400</v>
      </c>
      <c r="H10">
        <v>9333300</v>
      </c>
      <c r="I10">
        <v>16013733</v>
      </c>
      <c r="J10">
        <v>12063040</v>
      </c>
      <c r="K10">
        <v>8321550</v>
      </c>
      <c r="L10">
        <v>7882020</v>
      </c>
    </row>
    <row r="11" spans="1:12" x14ac:dyDescent="0.25">
      <c r="A11" t="s">
        <v>76</v>
      </c>
      <c r="B11" s="1">
        <v>45432</v>
      </c>
      <c r="C11">
        <v>49600</v>
      </c>
      <c r="D11">
        <v>49517</v>
      </c>
      <c r="E11">
        <v>49050</v>
      </c>
      <c r="F11">
        <v>49220</v>
      </c>
      <c r="G11">
        <v>49292</v>
      </c>
      <c r="H11">
        <v>2191900</v>
      </c>
      <c r="I11">
        <v>1935833</v>
      </c>
      <c r="J11">
        <v>1829760</v>
      </c>
      <c r="K11">
        <v>1473790</v>
      </c>
      <c r="L11">
        <v>1407985</v>
      </c>
    </row>
    <row r="12" spans="1:12" x14ac:dyDescent="0.25">
      <c r="A12" t="s">
        <v>80</v>
      </c>
      <c r="B12" s="1">
        <v>45432</v>
      </c>
      <c r="C12">
        <v>33350</v>
      </c>
      <c r="D12">
        <v>33217</v>
      </c>
      <c r="E12">
        <v>32860</v>
      </c>
      <c r="F12">
        <v>32775</v>
      </c>
      <c r="G12">
        <v>32627</v>
      </c>
      <c r="H12">
        <v>12148300</v>
      </c>
      <c r="I12">
        <v>10763500</v>
      </c>
      <c r="J12">
        <v>9172640</v>
      </c>
      <c r="K12">
        <v>7806030</v>
      </c>
      <c r="L12">
        <v>8582600</v>
      </c>
    </row>
    <row r="13" spans="1:12" x14ac:dyDescent="0.25">
      <c r="A13" t="s">
        <v>84</v>
      </c>
      <c r="B13" s="1">
        <v>45432</v>
      </c>
      <c r="C13">
        <v>24850</v>
      </c>
      <c r="D13">
        <v>24450</v>
      </c>
      <c r="E13">
        <v>24030</v>
      </c>
      <c r="F13">
        <v>23920</v>
      </c>
      <c r="G13">
        <v>23498</v>
      </c>
      <c r="H13">
        <v>10556100</v>
      </c>
      <c r="I13">
        <v>9300467</v>
      </c>
      <c r="J13">
        <v>8344380</v>
      </c>
      <c r="K13">
        <v>7538420</v>
      </c>
      <c r="L13">
        <v>8209230</v>
      </c>
    </row>
    <row r="14" spans="1:12" x14ac:dyDescent="0.25">
      <c r="A14" t="s">
        <v>88</v>
      </c>
      <c r="B14" s="1">
        <v>45432</v>
      </c>
      <c r="C14">
        <v>23450</v>
      </c>
      <c r="D14">
        <v>23367</v>
      </c>
      <c r="E14">
        <v>23170</v>
      </c>
      <c r="F14">
        <v>22905</v>
      </c>
      <c r="G14">
        <v>22710</v>
      </c>
      <c r="H14">
        <v>17925500</v>
      </c>
      <c r="I14">
        <v>21607367</v>
      </c>
      <c r="J14">
        <v>19358180</v>
      </c>
      <c r="K14">
        <v>16889840</v>
      </c>
      <c r="L14">
        <v>17738105</v>
      </c>
    </row>
    <row r="15" spans="1:12" x14ac:dyDescent="0.25">
      <c r="A15" t="s">
        <v>92</v>
      </c>
      <c r="B15" s="1">
        <v>45432</v>
      </c>
      <c r="C15">
        <v>22000</v>
      </c>
      <c r="D15">
        <v>22033</v>
      </c>
      <c r="E15">
        <v>21910</v>
      </c>
      <c r="F15">
        <v>21895</v>
      </c>
      <c r="G15">
        <v>21968</v>
      </c>
      <c r="H15">
        <v>1771800</v>
      </c>
      <c r="I15">
        <v>1794600</v>
      </c>
      <c r="J15">
        <v>1635020</v>
      </c>
      <c r="K15">
        <v>1870400</v>
      </c>
      <c r="L15">
        <v>1968595</v>
      </c>
    </row>
    <row r="16" spans="1:12" x14ac:dyDescent="0.25">
      <c r="A16" t="s">
        <v>96</v>
      </c>
      <c r="B16" s="1">
        <v>45432</v>
      </c>
      <c r="C16">
        <v>11850</v>
      </c>
      <c r="D16">
        <v>11900</v>
      </c>
      <c r="E16">
        <v>11780</v>
      </c>
      <c r="F16">
        <v>11745</v>
      </c>
      <c r="G16">
        <v>11535</v>
      </c>
      <c r="H16">
        <v>36329900</v>
      </c>
      <c r="I16">
        <v>46718100</v>
      </c>
      <c r="J16">
        <v>35725520</v>
      </c>
      <c r="K16">
        <v>32105430</v>
      </c>
      <c r="L16">
        <v>29097185</v>
      </c>
    </row>
    <row r="17" spans="1:12" x14ac:dyDescent="0.25">
      <c r="A17" t="s">
        <v>98</v>
      </c>
      <c r="B17" s="1">
        <v>45432</v>
      </c>
      <c r="C17">
        <v>28300</v>
      </c>
      <c r="D17">
        <v>28400</v>
      </c>
      <c r="E17">
        <v>28050</v>
      </c>
      <c r="F17">
        <v>27915</v>
      </c>
      <c r="G17">
        <v>27835</v>
      </c>
      <c r="H17">
        <v>10164400</v>
      </c>
      <c r="I17">
        <v>11364633</v>
      </c>
      <c r="J17">
        <v>10264780</v>
      </c>
      <c r="K17">
        <v>9138100</v>
      </c>
      <c r="L17">
        <v>11111925</v>
      </c>
    </row>
    <row r="18" spans="1:12" x14ac:dyDescent="0.25">
      <c r="A18" t="s">
        <v>102</v>
      </c>
      <c r="B18" s="1">
        <v>45432</v>
      </c>
      <c r="C18">
        <v>48200</v>
      </c>
      <c r="D18">
        <v>48280</v>
      </c>
      <c r="E18">
        <v>47588</v>
      </c>
      <c r="F18">
        <v>47211</v>
      </c>
      <c r="G18">
        <v>46104</v>
      </c>
      <c r="H18">
        <v>9304700</v>
      </c>
      <c r="I18">
        <v>12171733</v>
      </c>
      <c r="J18">
        <v>10733380</v>
      </c>
      <c r="K18">
        <v>10050150</v>
      </c>
      <c r="L18">
        <v>9554835</v>
      </c>
    </row>
    <row r="19" spans="1:12" x14ac:dyDescent="0.25">
      <c r="A19" t="s">
        <v>105</v>
      </c>
      <c r="B19" s="1">
        <v>45432</v>
      </c>
      <c r="C19">
        <v>18450</v>
      </c>
      <c r="D19">
        <v>18400</v>
      </c>
      <c r="E19">
        <v>18230</v>
      </c>
      <c r="F19">
        <v>18090</v>
      </c>
      <c r="G19">
        <v>17802</v>
      </c>
      <c r="H19">
        <v>13761500</v>
      </c>
      <c r="I19">
        <v>11844200</v>
      </c>
      <c r="J19">
        <v>9880920</v>
      </c>
      <c r="K19">
        <v>8584250</v>
      </c>
      <c r="L19">
        <v>7646950</v>
      </c>
    </row>
    <row r="20" spans="1:12" x14ac:dyDescent="0.25">
      <c r="A20" t="s">
        <v>108</v>
      </c>
      <c r="B20" s="1">
        <v>45432</v>
      </c>
      <c r="C20">
        <v>91900</v>
      </c>
      <c r="D20">
        <v>92100</v>
      </c>
      <c r="E20">
        <v>91580</v>
      </c>
      <c r="F20">
        <v>91930</v>
      </c>
      <c r="G20">
        <v>91560</v>
      </c>
      <c r="H20">
        <v>1043800</v>
      </c>
      <c r="I20">
        <v>1280800</v>
      </c>
      <c r="J20">
        <v>1108780</v>
      </c>
      <c r="K20">
        <v>1060670</v>
      </c>
      <c r="L20">
        <v>1217780</v>
      </c>
    </row>
    <row r="21" spans="1:12" x14ac:dyDescent="0.25">
      <c r="A21" t="s">
        <v>111</v>
      </c>
      <c r="B21" s="1">
        <v>45432</v>
      </c>
      <c r="C21">
        <v>22500</v>
      </c>
      <c r="D21">
        <v>22367</v>
      </c>
      <c r="E21">
        <v>22140</v>
      </c>
      <c r="F21">
        <v>21845</v>
      </c>
      <c r="G21">
        <v>21560</v>
      </c>
      <c r="H21">
        <v>7439300</v>
      </c>
      <c r="I21">
        <v>6980767</v>
      </c>
      <c r="J21">
        <v>6248340</v>
      </c>
      <c r="K21">
        <v>4771270</v>
      </c>
      <c r="L21">
        <v>5045340</v>
      </c>
    </row>
    <row r="22" spans="1:12" x14ac:dyDescent="0.25">
      <c r="A22" t="s">
        <v>115</v>
      </c>
      <c r="B22" s="1">
        <v>45432</v>
      </c>
      <c r="C22">
        <v>19800</v>
      </c>
      <c r="D22">
        <v>19533</v>
      </c>
      <c r="E22">
        <v>19350</v>
      </c>
      <c r="F22">
        <v>19015</v>
      </c>
      <c r="G22">
        <v>18715</v>
      </c>
      <c r="H22">
        <v>25252400</v>
      </c>
      <c r="I22">
        <v>19456700</v>
      </c>
      <c r="J22">
        <v>17960880</v>
      </c>
      <c r="K22">
        <v>14499610</v>
      </c>
      <c r="L22">
        <v>12900485</v>
      </c>
    </row>
    <row r="23" spans="1:12" x14ac:dyDescent="0.25">
      <c r="A23" t="s">
        <v>118</v>
      </c>
      <c r="B23" s="1">
        <v>45432</v>
      </c>
      <c r="C23">
        <v>32000</v>
      </c>
      <c r="D23">
        <v>31733</v>
      </c>
      <c r="E23">
        <v>31320</v>
      </c>
      <c r="F23">
        <v>30855</v>
      </c>
      <c r="G23">
        <v>29600</v>
      </c>
      <c r="H23">
        <v>46490000</v>
      </c>
      <c r="I23">
        <v>34178267</v>
      </c>
      <c r="J23">
        <v>32661820</v>
      </c>
      <c r="K23">
        <v>27931420</v>
      </c>
      <c r="L23">
        <v>22775800</v>
      </c>
    </row>
    <row r="24" spans="1:12" x14ac:dyDescent="0.25">
      <c r="A24" t="s">
        <v>125</v>
      </c>
      <c r="B24" s="1">
        <v>45432</v>
      </c>
      <c r="C24">
        <v>33600</v>
      </c>
      <c r="D24">
        <v>33166</v>
      </c>
      <c r="E24">
        <v>32950</v>
      </c>
      <c r="F24">
        <v>32330</v>
      </c>
      <c r="G24">
        <v>30792</v>
      </c>
      <c r="H24">
        <v>5485900</v>
      </c>
      <c r="I24">
        <v>5358367</v>
      </c>
      <c r="J24">
        <v>4832500</v>
      </c>
      <c r="K24">
        <v>4603270</v>
      </c>
      <c r="L24">
        <v>4558585</v>
      </c>
    </row>
    <row r="25" spans="1:12" x14ac:dyDescent="0.25">
      <c r="A25" t="s">
        <v>132</v>
      </c>
      <c r="B25" s="1">
        <v>45432</v>
      </c>
      <c r="C25">
        <v>76400</v>
      </c>
      <c r="D25">
        <v>74767</v>
      </c>
      <c r="E25">
        <v>73420</v>
      </c>
      <c r="F25">
        <v>72360</v>
      </c>
      <c r="G25">
        <v>69980</v>
      </c>
      <c r="H25">
        <v>7869900</v>
      </c>
      <c r="I25">
        <v>8072000</v>
      </c>
      <c r="J25">
        <v>6959380</v>
      </c>
      <c r="K25">
        <v>5761580</v>
      </c>
      <c r="L25">
        <v>5247885</v>
      </c>
    </row>
    <row r="26" spans="1:12" x14ac:dyDescent="0.25">
      <c r="A26" t="s">
        <v>139</v>
      </c>
      <c r="B26" s="1">
        <v>45432</v>
      </c>
      <c r="C26">
        <v>66400</v>
      </c>
      <c r="D26">
        <v>66867</v>
      </c>
      <c r="E26">
        <v>66820</v>
      </c>
      <c r="F26">
        <v>66890</v>
      </c>
      <c r="G26">
        <v>65765</v>
      </c>
      <c r="H26">
        <v>4920600</v>
      </c>
      <c r="I26">
        <v>4000333</v>
      </c>
      <c r="J26">
        <v>3533800</v>
      </c>
      <c r="K26">
        <v>3726790</v>
      </c>
      <c r="L26">
        <v>3223620</v>
      </c>
    </row>
    <row r="27" spans="1:12" x14ac:dyDescent="0.25">
      <c r="A27" t="s">
        <v>143</v>
      </c>
      <c r="B27" s="1">
        <v>45432</v>
      </c>
      <c r="C27">
        <v>57800</v>
      </c>
      <c r="D27">
        <v>57800</v>
      </c>
      <c r="E27">
        <v>57620</v>
      </c>
      <c r="F27">
        <v>57680</v>
      </c>
      <c r="G27">
        <v>56110</v>
      </c>
      <c r="H27">
        <v>669100</v>
      </c>
      <c r="I27">
        <v>957667</v>
      </c>
      <c r="J27">
        <v>849720</v>
      </c>
      <c r="K27">
        <v>995580</v>
      </c>
      <c r="L27">
        <v>888270</v>
      </c>
    </row>
    <row r="28" spans="1:12" x14ac:dyDescent="0.25">
      <c r="A28" t="s">
        <v>147</v>
      </c>
      <c r="B28" s="1">
        <v>45432</v>
      </c>
      <c r="C28">
        <v>114600</v>
      </c>
      <c r="D28">
        <v>116500</v>
      </c>
      <c r="E28">
        <v>116760</v>
      </c>
      <c r="F28">
        <v>117340</v>
      </c>
      <c r="G28">
        <v>111025</v>
      </c>
      <c r="H28">
        <v>1005800</v>
      </c>
      <c r="I28">
        <v>1038167</v>
      </c>
      <c r="J28">
        <v>1102560</v>
      </c>
      <c r="K28">
        <v>1140420</v>
      </c>
      <c r="L28">
        <v>1086725</v>
      </c>
    </row>
    <row r="29" spans="1:12" x14ac:dyDescent="0.25">
      <c r="A29" t="s">
        <v>153</v>
      </c>
      <c r="B29" s="1">
        <v>45432</v>
      </c>
      <c r="C29">
        <v>60000</v>
      </c>
      <c r="D29">
        <v>59833</v>
      </c>
      <c r="E29">
        <v>60080</v>
      </c>
      <c r="F29">
        <v>59490</v>
      </c>
      <c r="G29">
        <v>56075</v>
      </c>
      <c r="H29">
        <v>9202200</v>
      </c>
      <c r="I29">
        <v>10369033</v>
      </c>
      <c r="J29">
        <v>12079740</v>
      </c>
      <c r="K29">
        <v>10545320</v>
      </c>
      <c r="L29">
        <v>12887725</v>
      </c>
    </row>
    <row r="30" spans="1:12" x14ac:dyDescent="0.25">
      <c r="A30" t="s">
        <v>159</v>
      </c>
      <c r="B30" s="1">
        <v>45432</v>
      </c>
      <c r="C30">
        <v>38000</v>
      </c>
      <c r="D30">
        <v>38050</v>
      </c>
      <c r="E30">
        <v>37970</v>
      </c>
      <c r="F30">
        <v>38121</v>
      </c>
      <c r="G30">
        <v>36102</v>
      </c>
      <c r="H30">
        <v>1630300</v>
      </c>
      <c r="I30">
        <v>2044633</v>
      </c>
      <c r="J30">
        <v>1867840</v>
      </c>
      <c r="K30">
        <v>2165720</v>
      </c>
      <c r="L30">
        <v>1316565</v>
      </c>
    </row>
    <row r="31" spans="1:12" x14ac:dyDescent="0.25">
      <c r="A31" t="s">
        <v>166</v>
      </c>
      <c r="B31" s="1">
        <v>45432</v>
      </c>
      <c r="C31">
        <v>133000</v>
      </c>
      <c r="D31">
        <v>134300</v>
      </c>
      <c r="E31">
        <v>133500</v>
      </c>
      <c r="F31">
        <v>132080</v>
      </c>
      <c r="G31">
        <v>125575</v>
      </c>
      <c r="H31">
        <v>2013500</v>
      </c>
      <c r="I31">
        <v>2479633</v>
      </c>
      <c r="J31">
        <v>2679320</v>
      </c>
      <c r="K31">
        <v>2738240</v>
      </c>
      <c r="L31">
        <v>3487485</v>
      </c>
    </row>
    <row r="32" spans="1:12" x14ac:dyDescent="0.25">
      <c r="A32" t="s">
        <v>172</v>
      </c>
      <c r="B32" s="1">
        <v>45432</v>
      </c>
      <c r="C32">
        <v>8990</v>
      </c>
      <c r="D32">
        <v>8703</v>
      </c>
      <c r="E32">
        <v>8594</v>
      </c>
      <c r="F32">
        <v>8518</v>
      </c>
      <c r="G32">
        <v>8298</v>
      </c>
      <c r="H32">
        <v>15806600</v>
      </c>
      <c r="I32">
        <v>9072300</v>
      </c>
      <c r="J32">
        <v>7113120</v>
      </c>
      <c r="K32">
        <v>6651850</v>
      </c>
      <c r="L32">
        <v>5539385</v>
      </c>
    </row>
    <row r="33" spans="1:12" x14ac:dyDescent="0.25">
      <c r="A33" t="s">
        <v>176</v>
      </c>
      <c r="B33" s="1">
        <v>45432</v>
      </c>
      <c r="C33">
        <v>45650</v>
      </c>
      <c r="D33">
        <v>45900</v>
      </c>
      <c r="E33">
        <v>44988</v>
      </c>
      <c r="F33">
        <v>43658</v>
      </c>
      <c r="G33">
        <v>41002</v>
      </c>
      <c r="H33">
        <v>2850600</v>
      </c>
      <c r="I33">
        <v>2493400</v>
      </c>
      <c r="J33">
        <v>2951260</v>
      </c>
      <c r="K33">
        <v>2436750</v>
      </c>
      <c r="L33">
        <v>2347220</v>
      </c>
    </row>
    <row r="34" spans="1:12" x14ac:dyDescent="0.25">
      <c r="A34" t="s">
        <v>179</v>
      </c>
      <c r="B34" s="1">
        <v>45432</v>
      </c>
      <c r="C34">
        <v>29450</v>
      </c>
      <c r="D34">
        <v>29417</v>
      </c>
      <c r="E34">
        <v>29150</v>
      </c>
      <c r="F34">
        <v>28685</v>
      </c>
      <c r="G34">
        <v>27655</v>
      </c>
      <c r="H34">
        <v>8583200</v>
      </c>
      <c r="I34">
        <v>7778867</v>
      </c>
      <c r="J34">
        <v>7737820</v>
      </c>
      <c r="K34">
        <v>7317960</v>
      </c>
      <c r="L34">
        <v>7062045</v>
      </c>
    </row>
    <row r="35" spans="1:12" x14ac:dyDescent="0.25">
      <c r="A35" t="s">
        <v>182</v>
      </c>
      <c r="B35" s="1">
        <v>45432</v>
      </c>
      <c r="C35">
        <v>50200</v>
      </c>
      <c r="D35">
        <v>49383</v>
      </c>
      <c r="E35">
        <v>48870</v>
      </c>
      <c r="F35">
        <v>48450</v>
      </c>
      <c r="G35">
        <v>47522</v>
      </c>
      <c r="H35">
        <v>9166100</v>
      </c>
      <c r="I35">
        <v>6143900</v>
      </c>
      <c r="J35">
        <v>5931560</v>
      </c>
      <c r="K35">
        <v>5305240</v>
      </c>
      <c r="L35">
        <v>5654295</v>
      </c>
    </row>
    <row r="36" spans="1:12" x14ac:dyDescent="0.25">
      <c r="A36" t="s">
        <v>185</v>
      </c>
      <c r="B36" s="1">
        <v>45432</v>
      </c>
      <c r="C36">
        <v>18250</v>
      </c>
      <c r="D36">
        <v>18217</v>
      </c>
      <c r="E36">
        <v>18000</v>
      </c>
      <c r="F36">
        <v>17735</v>
      </c>
      <c r="G36">
        <v>17335</v>
      </c>
      <c r="H36">
        <v>22182800</v>
      </c>
      <c r="I36">
        <v>23376733</v>
      </c>
      <c r="J36">
        <v>21595140</v>
      </c>
      <c r="K36">
        <v>19902100</v>
      </c>
      <c r="L36">
        <v>22006920</v>
      </c>
    </row>
    <row r="37" spans="1:12" x14ac:dyDescent="0.25">
      <c r="A37" t="s">
        <v>188</v>
      </c>
      <c r="B37" s="1">
        <v>45432</v>
      </c>
      <c r="C37">
        <v>21700</v>
      </c>
      <c r="D37">
        <v>21550</v>
      </c>
      <c r="E37">
        <v>21270</v>
      </c>
      <c r="F37">
        <v>21040</v>
      </c>
      <c r="G37">
        <v>20640</v>
      </c>
      <c r="H37">
        <v>14364700</v>
      </c>
      <c r="I37">
        <v>15170433</v>
      </c>
      <c r="J37">
        <v>12428120</v>
      </c>
      <c r="K37">
        <v>9872540</v>
      </c>
      <c r="L37">
        <v>11792765</v>
      </c>
    </row>
    <row r="38" spans="1:12" x14ac:dyDescent="0.25">
      <c r="A38" t="s">
        <v>191</v>
      </c>
      <c r="B38" s="1">
        <v>45432</v>
      </c>
      <c r="C38">
        <v>25200</v>
      </c>
      <c r="D38">
        <v>25283</v>
      </c>
      <c r="E38">
        <v>25270</v>
      </c>
      <c r="F38">
        <v>24755</v>
      </c>
      <c r="G38">
        <v>23065</v>
      </c>
      <c r="H38">
        <v>2514400</v>
      </c>
      <c r="I38">
        <v>2479333</v>
      </c>
      <c r="J38">
        <v>2555200</v>
      </c>
      <c r="K38">
        <v>2043430</v>
      </c>
      <c r="L38">
        <v>1616460</v>
      </c>
    </row>
    <row r="39" spans="1:12" x14ac:dyDescent="0.25">
      <c r="A39" t="s">
        <v>194</v>
      </c>
      <c r="B39" s="1">
        <v>45432</v>
      </c>
      <c r="C39">
        <v>8560</v>
      </c>
      <c r="D39">
        <v>8480</v>
      </c>
      <c r="E39">
        <v>8460</v>
      </c>
      <c r="F39">
        <v>8342</v>
      </c>
      <c r="G39">
        <v>8207</v>
      </c>
      <c r="H39">
        <v>472200</v>
      </c>
      <c r="I39">
        <v>282433</v>
      </c>
      <c r="J39">
        <v>232020</v>
      </c>
      <c r="K39">
        <v>200160</v>
      </c>
      <c r="L39">
        <v>214365</v>
      </c>
    </row>
    <row r="40" spans="1:12" x14ac:dyDescent="0.25">
      <c r="A40" t="s">
        <v>197</v>
      </c>
      <c r="B40" s="1">
        <v>45432</v>
      </c>
      <c r="C40">
        <v>29050</v>
      </c>
      <c r="D40">
        <v>29000</v>
      </c>
      <c r="E40">
        <v>28770</v>
      </c>
      <c r="F40">
        <v>28550</v>
      </c>
      <c r="G40">
        <v>28158</v>
      </c>
      <c r="H40">
        <v>14256800</v>
      </c>
      <c r="I40">
        <v>16897067</v>
      </c>
      <c r="J40">
        <v>15270700</v>
      </c>
      <c r="K40">
        <v>16916080</v>
      </c>
      <c r="L40">
        <v>20311890</v>
      </c>
    </row>
    <row r="41" spans="1:12" x14ac:dyDescent="0.25">
      <c r="A41" t="s">
        <v>200</v>
      </c>
      <c r="B41" s="1">
        <v>45432</v>
      </c>
      <c r="C41">
        <v>17400</v>
      </c>
      <c r="D41">
        <v>17350</v>
      </c>
      <c r="E41">
        <v>17250</v>
      </c>
      <c r="F41">
        <v>17040</v>
      </c>
      <c r="G41">
        <v>16657</v>
      </c>
      <c r="H41">
        <v>9282700</v>
      </c>
      <c r="I41">
        <v>8946700</v>
      </c>
      <c r="J41">
        <v>8673780</v>
      </c>
      <c r="K41">
        <v>8136080</v>
      </c>
      <c r="L41">
        <v>9796875</v>
      </c>
    </row>
    <row r="42" spans="1:12" x14ac:dyDescent="0.25">
      <c r="A42" t="s">
        <v>203</v>
      </c>
      <c r="B42" s="1">
        <v>45432</v>
      </c>
      <c r="C42">
        <v>7810</v>
      </c>
      <c r="D42">
        <v>7453</v>
      </c>
      <c r="E42">
        <v>7378</v>
      </c>
      <c r="F42">
        <v>7272</v>
      </c>
      <c r="G42">
        <v>7134</v>
      </c>
      <c r="H42">
        <v>8977800</v>
      </c>
      <c r="I42">
        <v>3821567</v>
      </c>
      <c r="J42">
        <v>2771740</v>
      </c>
      <c r="K42">
        <v>1938710</v>
      </c>
      <c r="L42">
        <v>1497935</v>
      </c>
    </row>
    <row r="43" spans="1:12" x14ac:dyDescent="0.25">
      <c r="A43" t="s">
        <v>207</v>
      </c>
      <c r="B43" s="1">
        <v>45432</v>
      </c>
      <c r="C43">
        <v>30800</v>
      </c>
      <c r="D43">
        <v>30300</v>
      </c>
      <c r="E43">
        <v>29840</v>
      </c>
      <c r="F43">
        <v>29420</v>
      </c>
      <c r="G43">
        <v>28907</v>
      </c>
      <c r="H43">
        <v>1640100</v>
      </c>
      <c r="I43">
        <v>2169867</v>
      </c>
      <c r="J43">
        <v>1626480</v>
      </c>
      <c r="K43">
        <v>1310510</v>
      </c>
      <c r="L43">
        <v>1759280</v>
      </c>
    </row>
    <row r="44" spans="1:12" x14ac:dyDescent="0.25">
      <c r="A44" t="s">
        <v>210</v>
      </c>
      <c r="B44" s="1">
        <v>45432</v>
      </c>
      <c r="C44">
        <v>31300</v>
      </c>
      <c r="D44">
        <v>29333</v>
      </c>
      <c r="E44">
        <v>28480</v>
      </c>
      <c r="F44">
        <v>27760</v>
      </c>
      <c r="G44">
        <v>27018</v>
      </c>
      <c r="H44">
        <v>12097400</v>
      </c>
      <c r="I44">
        <v>7197967</v>
      </c>
      <c r="J44">
        <v>4794740</v>
      </c>
      <c r="K44">
        <v>3028570</v>
      </c>
      <c r="L44">
        <v>2101355</v>
      </c>
    </row>
    <row r="45" spans="1:12" x14ac:dyDescent="0.25">
      <c r="A45" t="s">
        <v>214</v>
      </c>
      <c r="B45" s="1">
        <v>45432</v>
      </c>
      <c r="C45">
        <v>19000</v>
      </c>
      <c r="D45">
        <v>18883</v>
      </c>
      <c r="E45">
        <v>18740</v>
      </c>
      <c r="F45">
        <v>18510</v>
      </c>
      <c r="G45">
        <v>17128</v>
      </c>
      <c r="H45">
        <v>18439000</v>
      </c>
      <c r="I45">
        <v>13878433</v>
      </c>
      <c r="J45">
        <v>12481720</v>
      </c>
      <c r="K45">
        <v>14058580</v>
      </c>
      <c r="L45">
        <v>14515830</v>
      </c>
    </row>
    <row r="46" spans="1:12" x14ac:dyDescent="0.25">
      <c r="A46" t="s">
        <v>217</v>
      </c>
      <c r="B46" s="1">
        <v>45432</v>
      </c>
      <c r="C46">
        <v>31000</v>
      </c>
      <c r="D46">
        <v>30767</v>
      </c>
      <c r="E46">
        <v>30540</v>
      </c>
      <c r="F46">
        <v>30285</v>
      </c>
      <c r="G46">
        <v>29725</v>
      </c>
      <c r="H46">
        <v>5798000</v>
      </c>
      <c r="I46">
        <v>5768733</v>
      </c>
      <c r="J46">
        <v>5592920</v>
      </c>
      <c r="K46">
        <v>4811600</v>
      </c>
      <c r="L46">
        <v>4854365</v>
      </c>
    </row>
    <row r="47" spans="1:12" x14ac:dyDescent="0.25">
      <c r="A47" t="s">
        <v>220</v>
      </c>
      <c r="B47" s="1">
        <v>45432</v>
      </c>
      <c r="C47">
        <v>36900</v>
      </c>
      <c r="D47">
        <v>36867</v>
      </c>
      <c r="E47">
        <v>36580</v>
      </c>
      <c r="F47">
        <v>36330</v>
      </c>
      <c r="G47">
        <v>35398</v>
      </c>
      <c r="H47">
        <v>3005800</v>
      </c>
      <c r="I47">
        <v>3264133</v>
      </c>
      <c r="J47">
        <v>3047120</v>
      </c>
      <c r="K47">
        <v>3005320</v>
      </c>
      <c r="L47">
        <v>2941240</v>
      </c>
    </row>
    <row r="48" spans="1:12" x14ac:dyDescent="0.25">
      <c r="A48" t="s">
        <v>223</v>
      </c>
      <c r="B48" s="1">
        <v>45432</v>
      </c>
      <c r="C48">
        <v>38700</v>
      </c>
      <c r="D48">
        <v>38483</v>
      </c>
      <c r="E48">
        <v>38420</v>
      </c>
      <c r="F48">
        <v>38135</v>
      </c>
      <c r="G48">
        <v>37858</v>
      </c>
      <c r="H48">
        <v>327800</v>
      </c>
      <c r="I48">
        <v>325400</v>
      </c>
      <c r="J48">
        <v>336140</v>
      </c>
      <c r="K48">
        <v>324050</v>
      </c>
      <c r="L48">
        <v>329010</v>
      </c>
    </row>
    <row r="49" spans="1:12" x14ac:dyDescent="0.25">
      <c r="A49" t="s">
        <v>226</v>
      </c>
      <c r="B49" s="1">
        <v>45432</v>
      </c>
      <c r="C49">
        <v>43650</v>
      </c>
      <c r="D49">
        <v>43883</v>
      </c>
      <c r="E49">
        <v>43150</v>
      </c>
      <c r="F49">
        <v>42165</v>
      </c>
      <c r="G49">
        <v>40185</v>
      </c>
      <c r="H49">
        <v>2938400</v>
      </c>
      <c r="I49">
        <v>3563533</v>
      </c>
      <c r="J49">
        <v>3059340</v>
      </c>
      <c r="K49">
        <v>2746350</v>
      </c>
      <c r="L49">
        <v>2999040</v>
      </c>
    </row>
    <row r="50" spans="1:12" x14ac:dyDescent="0.25">
      <c r="A50" t="s">
        <v>229</v>
      </c>
      <c r="B50" s="1">
        <v>45432</v>
      </c>
      <c r="C50">
        <v>25800</v>
      </c>
      <c r="D50">
        <v>25883</v>
      </c>
      <c r="E50">
        <v>25690</v>
      </c>
      <c r="F50">
        <v>25288</v>
      </c>
      <c r="G50">
        <v>24726</v>
      </c>
      <c r="H50">
        <v>7620100</v>
      </c>
      <c r="I50">
        <v>7597533</v>
      </c>
      <c r="J50">
        <v>6618300</v>
      </c>
      <c r="K50">
        <v>7755460</v>
      </c>
      <c r="L50">
        <v>8612925</v>
      </c>
    </row>
    <row r="51" spans="1:12" x14ac:dyDescent="0.25">
      <c r="A51" t="s">
        <v>232</v>
      </c>
      <c r="B51" s="1">
        <v>45432</v>
      </c>
      <c r="C51">
        <v>43700</v>
      </c>
      <c r="D51">
        <v>43250</v>
      </c>
      <c r="E51">
        <v>43160</v>
      </c>
      <c r="F51">
        <v>42520</v>
      </c>
      <c r="G51">
        <v>41114</v>
      </c>
      <c r="H51">
        <v>2422700</v>
      </c>
      <c r="I51">
        <v>2147000</v>
      </c>
      <c r="J51">
        <v>2239620</v>
      </c>
      <c r="K51">
        <v>1867660</v>
      </c>
      <c r="L51">
        <v>1746270</v>
      </c>
    </row>
    <row r="52" spans="1:12" x14ac:dyDescent="0.25">
      <c r="A52" t="s">
        <v>235</v>
      </c>
      <c r="B52" s="1">
        <v>45432</v>
      </c>
      <c r="C52">
        <v>65800</v>
      </c>
      <c r="D52">
        <v>65633</v>
      </c>
      <c r="E52">
        <v>65700</v>
      </c>
      <c r="F52">
        <v>65920</v>
      </c>
      <c r="G52">
        <v>67340</v>
      </c>
      <c r="H52">
        <v>213400</v>
      </c>
      <c r="I52">
        <v>295233</v>
      </c>
      <c r="J52">
        <v>240780</v>
      </c>
      <c r="K52">
        <v>189140</v>
      </c>
      <c r="L52">
        <v>203190</v>
      </c>
    </row>
    <row r="53" spans="1:12" x14ac:dyDescent="0.25">
      <c r="A53" t="s">
        <v>238</v>
      </c>
      <c r="B53" s="1">
        <v>45432</v>
      </c>
      <c r="C53">
        <v>59400</v>
      </c>
      <c r="D53">
        <v>59333</v>
      </c>
      <c r="E53">
        <v>58800</v>
      </c>
      <c r="F53">
        <v>58590</v>
      </c>
      <c r="G53">
        <v>58215</v>
      </c>
      <c r="H53">
        <v>1244600</v>
      </c>
      <c r="I53">
        <v>1286500</v>
      </c>
      <c r="J53">
        <v>1248180</v>
      </c>
      <c r="K53">
        <v>1263090</v>
      </c>
      <c r="L53">
        <v>1153095</v>
      </c>
    </row>
    <row r="54" spans="1:12" x14ac:dyDescent="0.25">
      <c r="A54" t="s">
        <v>241</v>
      </c>
      <c r="B54" s="1">
        <v>45432</v>
      </c>
      <c r="C54">
        <v>13350</v>
      </c>
      <c r="D54">
        <v>13183</v>
      </c>
      <c r="E54">
        <v>13120</v>
      </c>
      <c r="F54">
        <v>13020</v>
      </c>
      <c r="G54">
        <v>12748</v>
      </c>
      <c r="H54">
        <v>605700</v>
      </c>
      <c r="I54">
        <v>513900</v>
      </c>
      <c r="J54">
        <v>440020</v>
      </c>
      <c r="K54">
        <v>394530</v>
      </c>
      <c r="L54">
        <v>443625</v>
      </c>
    </row>
    <row r="55" spans="1:12" x14ac:dyDescent="0.25">
      <c r="A55" t="s">
        <v>244</v>
      </c>
      <c r="B55" s="1">
        <v>45432</v>
      </c>
      <c r="C55">
        <v>22350</v>
      </c>
      <c r="D55">
        <v>22383</v>
      </c>
      <c r="E55">
        <v>22220</v>
      </c>
      <c r="F55">
        <v>22175</v>
      </c>
      <c r="G55">
        <v>21925</v>
      </c>
      <c r="H55">
        <v>819200</v>
      </c>
      <c r="I55">
        <v>873133</v>
      </c>
      <c r="J55">
        <v>687120</v>
      </c>
      <c r="K55">
        <v>557660</v>
      </c>
      <c r="L55">
        <v>587460</v>
      </c>
    </row>
    <row r="56" spans="1:12" x14ac:dyDescent="0.25">
      <c r="A56" t="s">
        <v>247</v>
      </c>
      <c r="B56" s="1">
        <v>45432</v>
      </c>
      <c r="C56">
        <v>15900</v>
      </c>
      <c r="D56">
        <v>16017</v>
      </c>
      <c r="E56">
        <v>16040</v>
      </c>
      <c r="F56">
        <v>15800</v>
      </c>
      <c r="G56">
        <v>14832</v>
      </c>
      <c r="H56">
        <v>659700</v>
      </c>
      <c r="I56">
        <v>685533</v>
      </c>
      <c r="J56">
        <v>672800</v>
      </c>
      <c r="K56">
        <v>961850</v>
      </c>
      <c r="L56">
        <v>673900</v>
      </c>
    </row>
    <row r="57" spans="1:12" x14ac:dyDescent="0.25">
      <c r="A57" t="s">
        <v>250</v>
      </c>
      <c r="B57" s="1">
        <v>45432</v>
      </c>
      <c r="C57">
        <v>49450</v>
      </c>
      <c r="D57">
        <v>49167</v>
      </c>
      <c r="E57">
        <v>49080</v>
      </c>
      <c r="F57">
        <v>48510</v>
      </c>
      <c r="G57">
        <v>47448</v>
      </c>
      <c r="H57">
        <v>10900</v>
      </c>
      <c r="I57">
        <v>10767</v>
      </c>
      <c r="J57">
        <v>9540</v>
      </c>
      <c r="K57">
        <v>7810</v>
      </c>
      <c r="L57">
        <v>20515</v>
      </c>
    </row>
    <row r="58" spans="1:12" x14ac:dyDescent="0.25">
      <c r="A58" t="s">
        <v>253</v>
      </c>
      <c r="B58" s="1">
        <v>45432</v>
      </c>
      <c r="C58">
        <v>41000</v>
      </c>
      <c r="D58">
        <v>41337</v>
      </c>
      <c r="E58">
        <v>41048</v>
      </c>
      <c r="F58">
        <v>40348</v>
      </c>
      <c r="G58">
        <v>38928</v>
      </c>
      <c r="H58">
        <v>730600</v>
      </c>
      <c r="I58">
        <v>654700</v>
      </c>
      <c r="J58">
        <v>612200</v>
      </c>
      <c r="K58">
        <v>611500</v>
      </c>
      <c r="L58">
        <v>454035</v>
      </c>
    </row>
    <row r="59" spans="1:12" x14ac:dyDescent="0.25">
      <c r="A59" t="s">
        <v>257</v>
      </c>
      <c r="B59" s="1">
        <v>45432</v>
      </c>
      <c r="C59">
        <v>18500</v>
      </c>
      <c r="D59">
        <v>18017</v>
      </c>
      <c r="E59">
        <v>17870</v>
      </c>
      <c r="F59">
        <v>17825</v>
      </c>
      <c r="G59">
        <v>17650</v>
      </c>
      <c r="H59">
        <v>26589000</v>
      </c>
      <c r="I59">
        <v>12125933</v>
      </c>
      <c r="J59">
        <v>8910980</v>
      </c>
      <c r="K59">
        <v>7554730</v>
      </c>
      <c r="L59">
        <v>7490835</v>
      </c>
    </row>
    <row r="60" spans="1:12" x14ac:dyDescent="0.25">
      <c r="A60" t="s">
        <v>260</v>
      </c>
      <c r="B60" s="1">
        <v>45432</v>
      </c>
      <c r="C60">
        <v>23000</v>
      </c>
      <c r="D60">
        <v>22733</v>
      </c>
      <c r="E60">
        <v>21780</v>
      </c>
      <c r="F60">
        <v>20960</v>
      </c>
      <c r="G60">
        <v>20718</v>
      </c>
      <c r="H60">
        <v>7088100</v>
      </c>
      <c r="I60">
        <v>9836167</v>
      </c>
      <c r="J60">
        <v>8799460</v>
      </c>
      <c r="K60">
        <v>5985860</v>
      </c>
      <c r="L60">
        <v>6564925</v>
      </c>
    </row>
    <row r="61" spans="1:12" x14ac:dyDescent="0.25">
      <c r="A61" t="s">
        <v>263</v>
      </c>
      <c r="B61" s="1">
        <v>45432</v>
      </c>
      <c r="C61">
        <v>14450</v>
      </c>
      <c r="D61">
        <v>14367</v>
      </c>
      <c r="E61">
        <v>14240</v>
      </c>
      <c r="F61">
        <v>14170</v>
      </c>
      <c r="G61">
        <v>13878</v>
      </c>
      <c r="H61">
        <v>5601600</v>
      </c>
      <c r="I61">
        <v>5614633</v>
      </c>
      <c r="J61">
        <v>4714220</v>
      </c>
      <c r="K61">
        <v>4575340</v>
      </c>
      <c r="L61">
        <v>5030440</v>
      </c>
    </row>
    <row r="62" spans="1:12" x14ac:dyDescent="0.25">
      <c r="A62" t="s">
        <v>266</v>
      </c>
      <c r="B62" s="1">
        <v>45432</v>
      </c>
      <c r="C62">
        <v>14550</v>
      </c>
      <c r="D62">
        <v>14517</v>
      </c>
      <c r="E62">
        <v>14240</v>
      </c>
      <c r="F62">
        <v>14110</v>
      </c>
      <c r="G62">
        <v>13900</v>
      </c>
      <c r="H62">
        <v>2035400</v>
      </c>
      <c r="I62">
        <v>2536300</v>
      </c>
      <c r="J62">
        <v>2000100</v>
      </c>
      <c r="K62">
        <v>1556210</v>
      </c>
      <c r="L62">
        <v>1582180</v>
      </c>
    </row>
    <row r="63" spans="1:12" x14ac:dyDescent="0.25">
      <c r="A63" t="s">
        <v>269</v>
      </c>
      <c r="B63" s="1">
        <v>45432</v>
      </c>
      <c r="C63">
        <v>40700</v>
      </c>
      <c r="D63">
        <v>40250</v>
      </c>
      <c r="E63">
        <v>39710</v>
      </c>
      <c r="F63">
        <v>39310</v>
      </c>
      <c r="G63">
        <v>38850</v>
      </c>
      <c r="H63">
        <v>496500</v>
      </c>
      <c r="I63">
        <v>846600</v>
      </c>
      <c r="J63">
        <v>627080</v>
      </c>
      <c r="K63">
        <v>568610</v>
      </c>
      <c r="L63">
        <v>402845</v>
      </c>
    </row>
    <row r="64" spans="1:12" x14ac:dyDescent="0.25">
      <c r="A64" t="s">
        <v>273</v>
      </c>
      <c r="B64" s="1">
        <v>45432</v>
      </c>
      <c r="C64">
        <v>69300</v>
      </c>
      <c r="D64">
        <v>70400</v>
      </c>
      <c r="E64">
        <v>70320</v>
      </c>
      <c r="F64">
        <v>70230</v>
      </c>
      <c r="G64">
        <v>67600</v>
      </c>
      <c r="H64">
        <v>537600</v>
      </c>
      <c r="I64">
        <v>452433</v>
      </c>
      <c r="J64">
        <v>404840</v>
      </c>
      <c r="K64">
        <v>396270</v>
      </c>
      <c r="L64">
        <v>411170</v>
      </c>
    </row>
    <row r="65" spans="1:12" x14ac:dyDescent="0.25">
      <c r="A65" t="s">
        <v>277</v>
      </c>
      <c r="B65" s="1">
        <v>45432</v>
      </c>
      <c r="C65">
        <v>21950</v>
      </c>
      <c r="D65">
        <v>21767</v>
      </c>
      <c r="E65">
        <v>21470</v>
      </c>
      <c r="F65">
        <v>21055</v>
      </c>
      <c r="G65">
        <v>20331</v>
      </c>
      <c r="H65">
        <v>11474700</v>
      </c>
      <c r="I65">
        <v>10710800</v>
      </c>
      <c r="J65">
        <v>9480340</v>
      </c>
      <c r="K65">
        <v>8778600</v>
      </c>
      <c r="L65">
        <v>7533290</v>
      </c>
    </row>
    <row r="66" spans="1:12" x14ac:dyDescent="0.25">
      <c r="A66" t="s">
        <v>280</v>
      </c>
      <c r="B66" s="1">
        <v>45432</v>
      </c>
      <c r="C66">
        <v>25200</v>
      </c>
      <c r="D66">
        <v>24850</v>
      </c>
      <c r="E66">
        <v>24620</v>
      </c>
      <c r="F66">
        <v>24205</v>
      </c>
      <c r="G66">
        <v>23315</v>
      </c>
      <c r="H66">
        <v>11395800</v>
      </c>
      <c r="I66">
        <v>7547300</v>
      </c>
      <c r="J66">
        <v>6753280</v>
      </c>
      <c r="K66">
        <v>6510070</v>
      </c>
      <c r="L66">
        <v>6622005</v>
      </c>
    </row>
    <row r="67" spans="1:12" x14ac:dyDescent="0.25">
      <c r="A67" t="s">
        <v>283</v>
      </c>
      <c r="B67" s="1">
        <v>45432</v>
      </c>
      <c r="C67">
        <v>11450</v>
      </c>
      <c r="D67">
        <v>11350</v>
      </c>
      <c r="E67">
        <v>11250</v>
      </c>
      <c r="F67">
        <v>11030</v>
      </c>
      <c r="G67">
        <v>10439</v>
      </c>
      <c r="H67">
        <v>4743600</v>
      </c>
      <c r="I67">
        <v>6427900</v>
      </c>
      <c r="J67">
        <v>4903220</v>
      </c>
      <c r="K67">
        <v>4436120</v>
      </c>
      <c r="L67">
        <v>3219880</v>
      </c>
    </row>
    <row r="68" spans="1:12" x14ac:dyDescent="0.25">
      <c r="A68" t="s">
        <v>286</v>
      </c>
      <c r="B68" s="1">
        <v>45432</v>
      </c>
      <c r="C68">
        <v>36850</v>
      </c>
      <c r="D68">
        <v>37083</v>
      </c>
      <c r="E68">
        <v>36370</v>
      </c>
      <c r="F68">
        <v>35235</v>
      </c>
      <c r="G68">
        <v>33200</v>
      </c>
      <c r="H68">
        <v>4192100</v>
      </c>
      <c r="I68">
        <v>5904200</v>
      </c>
      <c r="J68">
        <v>6132140</v>
      </c>
      <c r="K68">
        <v>5264810</v>
      </c>
      <c r="L68">
        <v>3670950</v>
      </c>
    </row>
    <row r="69" spans="1:12" x14ac:dyDescent="0.25">
      <c r="A69" t="s">
        <v>290</v>
      </c>
      <c r="B69" s="1">
        <v>45432</v>
      </c>
      <c r="C69">
        <v>124600</v>
      </c>
      <c r="D69">
        <v>125600</v>
      </c>
      <c r="E69">
        <v>125440</v>
      </c>
      <c r="F69">
        <v>124440</v>
      </c>
      <c r="G69">
        <v>119820</v>
      </c>
      <c r="H69">
        <v>3418300</v>
      </c>
      <c r="I69">
        <v>2864867</v>
      </c>
      <c r="J69">
        <v>2865160</v>
      </c>
      <c r="K69">
        <v>3356970</v>
      </c>
      <c r="L69">
        <v>2877165</v>
      </c>
    </row>
    <row r="70" spans="1:12" x14ac:dyDescent="0.25">
      <c r="A70" t="s">
        <v>293</v>
      </c>
      <c r="B70" s="1">
        <v>45432</v>
      </c>
      <c r="C70">
        <v>35050</v>
      </c>
      <c r="D70">
        <v>35050</v>
      </c>
      <c r="E70">
        <v>34710</v>
      </c>
      <c r="F70">
        <v>34240</v>
      </c>
      <c r="G70">
        <v>33097</v>
      </c>
      <c r="H70">
        <v>3332100</v>
      </c>
      <c r="I70">
        <v>2887567</v>
      </c>
      <c r="J70">
        <v>2774360</v>
      </c>
      <c r="K70">
        <v>2401840</v>
      </c>
      <c r="L70">
        <v>1989095</v>
      </c>
    </row>
    <row r="71" spans="1:12" x14ac:dyDescent="0.25">
      <c r="A71" t="s">
        <v>296</v>
      </c>
      <c r="B71" s="1">
        <v>45432</v>
      </c>
      <c r="C71">
        <v>60000</v>
      </c>
      <c r="D71">
        <v>60467</v>
      </c>
      <c r="E71">
        <v>60440</v>
      </c>
      <c r="F71">
        <v>59720</v>
      </c>
      <c r="G71">
        <v>57905</v>
      </c>
      <c r="H71">
        <v>439600</v>
      </c>
      <c r="I71">
        <v>462133</v>
      </c>
      <c r="J71">
        <v>478240</v>
      </c>
      <c r="K71">
        <v>381200</v>
      </c>
      <c r="L71">
        <v>393270</v>
      </c>
    </row>
    <row r="72" spans="1:12" x14ac:dyDescent="0.25">
      <c r="A72" t="s">
        <v>299</v>
      </c>
      <c r="B72" s="1">
        <v>45432</v>
      </c>
      <c r="C72">
        <v>31900</v>
      </c>
      <c r="D72">
        <v>31317</v>
      </c>
      <c r="E72">
        <v>31090</v>
      </c>
      <c r="F72">
        <v>30840</v>
      </c>
      <c r="G72">
        <v>29980</v>
      </c>
      <c r="H72">
        <v>2286500</v>
      </c>
      <c r="I72">
        <v>1523933</v>
      </c>
      <c r="J72">
        <v>1321040</v>
      </c>
      <c r="K72">
        <v>1335230</v>
      </c>
      <c r="L72">
        <v>1146130</v>
      </c>
    </row>
    <row r="73" spans="1:12" x14ac:dyDescent="0.25">
      <c r="A73" t="s">
        <v>303</v>
      </c>
      <c r="B73" s="1">
        <v>45432</v>
      </c>
      <c r="C73">
        <v>11850</v>
      </c>
      <c r="D73">
        <v>11700</v>
      </c>
      <c r="E73">
        <v>11580</v>
      </c>
      <c r="F73">
        <v>11590</v>
      </c>
      <c r="G73">
        <v>11290</v>
      </c>
      <c r="H73">
        <v>5000300</v>
      </c>
      <c r="I73">
        <v>4228800</v>
      </c>
      <c r="J73">
        <v>3879880</v>
      </c>
      <c r="K73">
        <v>4730260</v>
      </c>
      <c r="L73">
        <v>3537510</v>
      </c>
    </row>
    <row r="74" spans="1:12" x14ac:dyDescent="0.25">
      <c r="A74" t="s">
        <v>307</v>
      </c>
      <c r="B74" s="1">
        <v>45432</v>
      </c>
      <c r="C74">
        <v>34550</v>
      </c>
      <c r="D74">
        <v>33117</v>
      </c>
      <c r="E74">
        <v>32230</v>
      </c>
      <c r="F74">
        <v>31075</v>
      </c>
      <c r="G74">
        <v>29400</v>
      </c>
      <c r="H74">
        <v>13839800</v>
      </c>
      <c r="I74">
        <v>15453100</v>
      </c>
      <c r="J74">
        <v>13083820</v>
      </c>
      <c r="K74">
        <v>12299370</v>
      </c>
      <c r="L74">
        <v>10297855</v>
      </c>
    </row>
    <row r="75" spans="1:12" x14ac:dyDescent="0.25">
      <c r="A75" t="s">
        <v>310</v>
      </c>
      <c r="B75" s="1">
        <v>45432</v>
      </c>
      <c r="C75">
        <v>14750</v>
      </c>
      <c r="D75">
        <v>14333</v>
      </c>
      <c r="E75">
        <v>14020</v>
      </c>
      <c r="F75">
        <v>13715</v>
      </c>
      <c r="G75">
        <v>12995</v>
      </c>
      <c r="H75">
        <v>26425600</v>
      </c>
      <c r="I75">
        <v>26747567</v>
      </c>
      <c r="J75">
        <v>19449060</v>
      </c>
      <c r="K75">
        <v>16267860</v>
      </c>
      <c r="L75">
        <v>13180175</v>
      </c>
    </row>
    <row r="76" spans="1:12" x14ac:dyDescent="0.25">
      <c r="A76" t="s">
        <v>313</v>
      </c>
      <c r="B76" s="1">
        <v>45432</v>
      </c>
      <c r="C76">
        <v>65200</v>
      </c>
      <c r="D76">
        <v>65000</v>
      </c>
      <c r="E76">
        <v>64820</v>
      </c>
      <c r="F76">
        <v>64460</v>
      </c>
      <c r="G76">
        <v>63435</v>
      </c>
      <c r="H76">
        <v>826400</v>
      </c>
      <c r="I76">
        <v>841267</v>
      </c>
      <c r="J76">
        <v>851540</v>
      </c>
      <c r="K76">
        <v>843280</v>
      </c>
      <c r="L76">
        <v>793530</v>
      </c>
    </row>
    <row r="77" spans="1:12" x14ac:dyDescent="0.25">
      <c r="A77" t="s">
        <v>316</v>
      </c>
      <c r="B77" s="1">
        <v>45432</v>
      </c>
      <c r="C77">
        <v>23550</v>
      </c>
      <c r="D77">
        <v>23483</v>
      </c>
      <c r="E77">
        <v>23390</v>
      </c>
      <c r="F77">
        <v>22975</v>
      </c>
      <c r="G77">
        <v>22170</v>
      </c>
      <c r="H77">
        <v>1350500</v>
      </c>
      <c r="I77">
        <v>1161433</v>
      </c>
      <c r="J77">
        <v>1020880</v>
      </c>
      <c r="K77">
        <v>1146020</v>
      </c>
      <c r="L77">
        <v>1076855</v>
      </c>
    </row>
    <row r="78" spans="1:12" x14ac:dyDescent="0.25">
      <c r="A78" t="s">
        <v>319</v>
      </c>
      <c r="B78" s="1">
        <v>45432</v>
      </c>
      <c r="C78">
        <v>11800</v>
      </c>
      <c r="D78">
        <v>11533</v>
      </c>
      <c r="E78">
        <v>11470</v>
      </c>
      <c r="F78">
        <v>11370</v>
      </c>
      <c r="G78">
        <v>11205</v>
      </c>
      <c r="H78">
        <v>4038600</v>
      </c>
      <c r="I78">
        <v>2346067</v>
      </c>
      <c r="J78">
        <v>2114420</v>
      </c>
      <c r="K78">
        <v>2028160</v>
      </c>
      <c r="L78">
        <v>1923830</v>
      </c>
    </row>
    <row r="79" spans="1:12" x14ac:dyDescent="0.25">
      <c r="A79" t="s">
        <v>322</v>
      </c>
      <c r="B79" s="1">
        <v>45432</v>
      </c>
      <c r="C79">
        <v>76000</v>
      </c>
      <c r="D79">
        <v>75533</v>
      </c>
      <c r="E79">
        <v>75660</v>
      </c>
      <c r="F79">
        <v>76180</v>
      </c>
      <c r="G79">
        <v>74575</v>
      </c>
      <c r="H79">
        <v>1968000</v>
      </c>
      <c r="I79">
        <v>1607333</v>
      </c>
      <c r="J79">
        <v>1476000</v>
      </c>
      <c r="K79">
        <v>1695070</v>
      </c>
      <c r="L79">
        <v>1109275</v>
      </c>
    </row>
    <row r="80" spans="1:12" x14ac:dyDescent="0.25">
      <c r="A80" t="s">
        <v>325</v>
      </c>
      <c r="B80" s="1">
        <v>45432</v>
      </c>
      <c r="C80">
        <v>97400</v>
      </c>
      <c r="D80">
        <v>97900</v>
      </c>
      <c r="E80">
        <v>97360</v>
      </c>
      <c r="F80">
        <v>97360</v>
      </c>
      <c r="G80">
        <v>95775</v>
      </c>
      <c r="H80">
        <v>1391400</v>
      </c>
      <c r="I80">
        <v>1643133</v>
      </c>
      <c r="J80">
        <v>1491060</v>
      </c>
      <c r="K80">
        <v>1505290</v>
      </c>
      <c r="L80">
        <v>1520845</v>
      </c>
    </row>
    <row r="81" spans="1:12" x14ac:dyDescent="0.25">
      <c r="A81" t="s">
        <v>331</v>
      </c>
      <c r="B81" s="1">
        <v>45432</v>
      </c>
      <c r="C81">
        <v>87400</v>
      </c>
      <c r="D81">
        <v>87567</v>
      </c>
      <c r="E81">
        <v>87560</v>
      </c>
      <c r="F81">
        <v>87650</v>
      </c>
      <c r="G81">
        <v>84025</v>
      </c>
      <c r="H81">
        <v>110200</v>
      </c>
      <c r="I81">
        <v>184733</v>
      </c>
      <c r="J81">
        <v>171820</v>
      </c>
      <c r="K81">
        <v>196060</v>
      </c>
      <c r="L81">
        <v>175710</v>
      </c>
    </row>
    <row r="82" spans="1:12" x14ac:dyDescent="0.25">
      <c r="A82" t="s">
        <v>334</v>
      </c>
      <c r="B82" s="1">
        <v>45432</v>
      </c>
      <c r="C82">
        <v>64000</v>
      </c>
      <c r="D82">
        <v>63267</v>
      </c>
      <c r="E82">
        <v>62500</v>
      </c>
      <c r="F82">
        <v>61640</v>
      </c>
      <c r="G82">
        <v>59615</v>
      </c>
      <c r="H82">
        <v>2168500</v>
      </c>
      <c r="I82">
        <v>2663233</v>
      </c>
      <c r="J82">
        <v>2428260</v>
      </c>
      <c r="K82">
        <v>2082080</v>
      </c>
      <c r="L82">
        <v>1958300</v>
      </c>
    </row>
    <row r="83" spans="1:12" x14ac:dyDescent="0.25">
      <c r="A83" t="s">
        <v>337</v>
      </c>
      <c r="B83" s="1">
        <v>45432</v>
      </c>
      <c r="C83">
        <v>164600</v>
      </c>
      <c r="D83">
        <v>165300</v>
      </c>
      <c r="E83">
        <v>164420</v>
      </c>
      <c r="F83">
        <v>164080</v>
      </c>
      <c r="G83">
        <v>158400</v>
      </c>
      <c r="H83">
        <v>996300</v>
      </c>
      <c r="I83">
        <v>806733</v>
      </c>
      <c r="J83">
        <v>664120</v>
      </c>
      <c r="K83">
        <v>745390</v>
      </c>
      <c r="L83">
        <v>827420</v>
      </c>
    </row>
    <row r="84" spans="1:12" x14ac:dyDescent="0.25">
      <c r="A84" t="s">
        <v>340</v>
      </c>
      <c r="B84" s="1">
        <v>45432</v>
      </c>
      <c r="C84">
        <v>32350</v>
      </c>
      <c r="D84">
        <v>32517</v>
      </c>
      <c r="E84">
        <v>32270</v>
      </c>
      <c r="F84">
        <v>31945</v>
      </c>
      <c r="G84">
        <v>30830</v>
      </c>
      <c r="H84">
        <v>5790400</v>
      </c>
      <c r="I84">
        <v>7444800</v>
      </c>
      <c r="J84">
        <v>5791980</v>
      </c>
      <c r="K84">
        <v>5616770</v>
      </c>
      <c r="L84">
        <v>4849255</v>
      </c>
    </row>
    <row r="85" spans="1:12" x14ac:dyDescent="0.25">
      <c r="A85" t="s">
        <v>344</v>
      </c>
      <c r="B85" s="1">
        <v>45432</v>
      </c>
      <c r="C85">
        <v>66400</v>
      </c>
      <c r="D85">
        <v>66667</v>
      </c>
      <c r="E85">
        <v>66420</v>
      </c>
      <c r="F85">
        <v>66510</v>
      </c>
      <c r="G85">
        <v>66315</v>
      </c>
      <c r="H85">
        <v>8500</v>
      </c>
      <c r="I85">
        <v>12800</v>
      </c>
      <c r="J85">
        <v>17660</v>
      </c>
      <c r="K85">
        <v>17000</v>
      </c>
      <c r="L85">
        <v>36455</v>
      </c>
    </row>
    <row r="86" spans="1:12" x14ac:dyDescent="0.25">
      <c r="A86" t="s">
        <v>351</v>
      </c>
      <c r="B86" s="1">
        <v>45432</v>
      </c>
      <c r="C86">
        <v>7200</v>
      </c>
      <c r="D86">
        <v>7417</v>
      </c>
      <c r="E86">
        <v>7338</v>
      </c>
      <c r="F86">
        <v>6903</v>
      </c>
      <c r="G86">
        <v>6531</v>
      </c>
      <c r="H86">
        <v>2393300</v>
      </c>
      <c r="I86">
        <v>2107167</v>
      </c>
      <c r="J86">
        <v>2271860</v>
      </c>
      <c r="K86">
        <v>1772170</v>
      </c>
      <c r="L86">
        <v>1039535</v>
      </c>
    </row>
    <row r="87" spans="1:12" x14ac:dyDescent="0.25">
      <c r="A87" t="s">
        <v>356</v>
      </c>
      <c r="B87" s="1">
        <v>45432</v>
      </c>
      <c r="C87">
        <v>59000</v>
      </c>
      <c r="D87">
        <v>60300</v>
      </c>
      <c r="E87">
        <v>61260</v>
      </c>
      <c r="F87">
        <v>57925</v>
      </c>
      <c r="G87">
        <v>51138</v>
      </c>
      <c r="H87">
        <v>3963300</v>
      </c>
      <c r="I87">
        <v>3431867</v>
      </c>
      <c r="J87">
        <v>2744960</v>
      </c>
      <c r="K87">
        <v>2148950</v>
      </c>
      <c r="L87">
        <v>1605970</v>
      </c>
    </row>
    <row r="88" spans="1:12" x14ac:dyDescent="0.25">
      <c r="A88" t="s">
        <v>361</v>
      </c>
      <c r="B88" s="1">
        <v>45432</v>
      </c>
      <c r="C88">
        <v>111400</v>
      </c>
      <c r="D88">
        <v>112400</v>
      </c>
      <c r="E88">
        <v>112090</v>
      </c>
      <c r="F88">
        <v>111236</v>
      </c>
      <c r="G88">
        <v>107934</v>
      </c>
      <c r="H88">
        <v>307600</v>
      </c>
      <c r="I88">
        <v>290867</v>
      </c>
      <c r="J88">
        <v>276900</v>
      </c>
      <c r="K88">
        <v>255140</v>
      </c>
      <c r="L88">
        <v>287245</v>
      </c>
    </row>
    <row r="89" spans="1:12" x14ac:dyDescent="0.25">
      <c r="A89" t="s">
        <v>367</v>
      </c>
      <c r="B89" s="1">
        <v>45432</v>
      </c>
      <c r="C89">
        <v>17550</v>
      </c>
      <c r="D89">
        <v>17400</v>
      </c>
      <c r="E89">
        <v>17230</v>
      </c>
      <c r="F89">
        <v>17050</v>
      </c>
      <c r="G89">
        <v>16652</v>
      </c>
      <c r="H89">
        <v>6407100</v>
      </c>
      <c r="I89">
        <v>5820500</v>
      </c>
      <c r="J89">
        <v>5205860</v>
      </c>
      <c r="K89">
        <v>4546670</v>
      </c>
      <c r="L89">
        <v>4650625</v>
      </c>
    </row>
    <row r="90" spans="1:12" x14ac:dyDescent="0.25">
      <c r="A90" t="s">
        <v>374</v>
      </c>
      <c r="B90" s="1">
        <v>45432</v>
      </c>
      <c r="C90">
        <v>131000</v>
      </c>
      <c r="D90">
        <v>133133</v>
      </c>
      <c r="E90">
        <v>132240</v>
      </c>
      <c r="F90">
        <v>130540</v>
      </c>
      <c r="G90">
        <v>126695</v>
      </c>
      <c r="H90">
        <v>816900</v>
      </c>
      <c r="I90">
        <v>621333</v>
      </c>
      <c r="J90">
        <v>658560</v>
      </c>
      <c r="K90">
        <v>528410</v>
      </c>
      <c r="L90">
        <v>511475</v>
      </c>
    </row>
    <row r="91" spans="1:12" x14ac:dyDescent="0.25">
      <c r="A91" t="s">
        <v>377</v>
      </c>
      <c r="B91" s="1">
        <v>45432</v>
      </c>
      <c r="C91">
        <v>13400</v>
      </c>
      <c r="D91">
        <v>13217</v>
      </c>
      <c r="E91">
        <v>13050</v>
      </c>
      <c r="F91">
        <v>12960</v>
      </c>
      <c r="G91">
        <v>12858</v>
      </c>
      <c r="H91">
        <v>7293200</v>
      </c>
      <c r="I91">
        <v>6746200</v>
      </c>
      <c r="J91">
        <v>6026860</v>
      </c>
      <c r="K91">
        <v>5511870</v>
      </c>
      <c r="L91">
        <v>5621250</v>
      </c>
    </row>
    <row r="92" spans="1:12" x14ac:dyDescent="0.25">
      <c r="A92" t="s">
        <v>380</v>
      </c>
      <c r="B92" s="1">
        <v>45432</v>
      </c>
      <c r="C92">
        <v>12100</v>
      </c>
      <c r="D92">
        <v>12033</v>
      </c>
      <c r="E92">
        <v>11990</v>
      </c>
      <c r="F92">
        <v>11980</v>
      </c>
      <c r="G92">
        <v>11618</v>
      </c>
      <c r="H92">
        <v>149600</v>
      </c>
      <c r="I92">
        <v>180733</v>
      </c>
      <c r="J92">
        <v>137180</v>
      </c>
      <c r="K92">
        <v>192850</v>
      </c>
      <c r="L92">
        <v>252990</v>
      </c>
    </row>
    <row r="93" spans="1:12" x14ac:dyDescent="0.25">
      <c r="A93" t="s">
        <v>383</v>
      </c>
      <c r="B93" s="1">
        <v>45432</v>
      </c>
      <c r="C93">
        <v>28350</v>
      </c>
      <c r="D93">
        <v>27850</v>
      </c>
      <c r="E93">
        <v>27470</v>
      </c>
      <c r="F93">
        <v>27150</v>
      </c>
      <c r="G93">
        <v>26468</v>
      </c>
      <c r="H93">
        <v>8034400</v>
      </c>
      <c r="I93">
        <v>4599533</v>
      </c>
      <c r="J93">
        <v>3464800</v>
      </c>
      <c r="K93">
        <v>2680770</v>
      </c>
      <c r="L93">
        <v>2397420</v>
      </c>
    </row>
    <row r="94" spans="1:12" x14ac:dyDescent="0.25">
      <c r="A94" t="s">
        <v>386</v>
      </c>
      <c r="B94" s="1">
        <v>45432</v>
      </c>
      <c r="C94">
        <v>23250</v>
      </c>
      <c r="D94">
        <v>22833</v>
      </c>
      <c r="E94">
        <v>22640</v>
      </c>
      <c r="F94">
        <v>22640</v>
      </c>
      <c r="G94">
        <v>22260</v>
      </c>
      <c r="H94">
        <v>8771400</v>
      </c>
      <c r="I94">
        <v>5892133</v>
      </c>
      <c r="J94">
        <v>4778620</v>
      </c>
      <c r="K94">
        <v>4419090</v>
      </c>
      <c r="L94">
        <v>4197430</v>
      </c>
    </row>
    <row r="95" spans="1:12" x14ac:dyDescent="0.25">
      <c r="A95" t="s">
        <v>389</v>
      </c>
      <c r="B95" s="1">
        <v>45432</v>
      </c>
      <c r="C95">
        <v>55000</v>
      </c>
      <c r="D95">
        <v>54833</v>
      </c>
      <c r="E95">
        <v>54600</v>
      </c>
      <c r="F95">
        <v>54050</v>
      </c>
      <c r="G95">
        <v>52410</v>
      </c>
      <c r="H95">
        <v>569300</v>
      </c>
      <c r="I95">
        <v>482667</v>
      </c>
      <c r="J95">
        <v>549820</v>
      </c>
      <c r="K95">
        <v>575750</v>
      </c>
      <c r="L95">
        <v>610670</v>
      </c>
    </row>
    <row r="96" spans="1:12" x14ac:dyDescent="0.25">
      <c r="A96" t="s">
        <v>392</v>
      </c>
      <c r="B96" s="1">
        <v>45432</v>
      </c>
      <c r="C96">
        <v>23300</v>
      </c>
      <c r="D96">
        <v>22900</v>
      </c>
      <c r="E96">
        <v>22650</v>
      </c>
      <c r="F96">
        <v>22245</v>
      </c>
      <c r="G96">
        <v>21305</v>
      </c>
      <c r="H96">
        <v>18859400</v>
      </c>
      <c r="I96">
        <v>14461300</v>
      </c>
      <c r="J96">
        <v>13937700</v>
      </c>
      <c r="K96">
        <v>13191840</v>
      </c>
      <c r="L96">
        <v>12483900</v>
      </c>
    </row>
    <row r="97" spans="1:12" x14ac:dyDescent="0.25">
      <c r="A97" t="s">
        <v>398</v>
      </c>
      <c r="B97" s="1">
        <v>45432</v>
      </c>
      <c r="C97">
        <v>83900</v>
      </c>
      <c r="D97">
        <v>84367</v>
      </c>
      <c r="E97">
        <v>83680</v>
      </c>
      <c r="F97">
        <v>83800</v>
      </c>
      <c r="G97">
        <v>82905</v>
      </c>
      <c r="H97">
        <v>1641600</v>
      </c>
      <c r="I97">
        <v>1756367</v>
      </c>
      <c r="J97">
        <v>1603960</v>
      </c>
      <c r="K97">
        <v>1878080</v>
      </c>
      <c r="L97">
        <v>2137960</v>
      </c>
    </row>
    <row r="98" spans="1:12" x14ac:dyDescent="0.25">
      <c r="A98" t="s">
        <v>402</v>
      </c>
      <c r="B98" s="1">
        <v>45432</v>
      </c>
      <c r="C98">
        <v>29150</v>
      </c>
      <c r="D98">
        <v>29400</v>
      </c>
      <c r="E98">
        <v>29400</v>
      </c>
      <c r="F98">
        <v>28965</v>
      </c>
      <c r="G98">
        <v>26945</v>
      </c>
      <c r="H98">
        <v>7484900</v>
      </c>
      <c r="I98">
        <v>7321067</v>
      </c>
      <c r="J98">
        <v>6359100</v>
      </c>
      <c r="K98">
        <v>6379950</v>
      </c>
      <c r="L98">
        <v>4415190</v>
      </c>
    </row>
    <row r="99" spans="1:12" x14ac:dyDescent="0.25">
      <c r="A99" t="s">
        <v>406</v>
      </c>
      <c r="B99" s="1">
        <v>45432</v>
      </c>
      <c r="C99">
        <v>53200</v>
      </c>
      <c r="D99">
        <v>54067</v>
      </c>
      <c r="E99">
        <v>54500</v>
      </c>
      <c r="F99">
        <v>54810</v>
      </c>
      <c r="G99">
        <v>55235</v>
      </c>
      <c r="H99">
        <v>1300</v>
      </c>
      <c r="I99">
        <v>15800</v>
      </c>
      <c r="J99">
        <v>10640</v>
      </c>
      <c r="K99">
        <v>5650</v>
      </c>
      <c r="L99">
        <v>10505</v>
      </c>
    </row>
    <row r="100" spans="1:12" x14ac:dyDescent="0.25">
      <c r="A100" t="s">
        <v>410</v>
      </c>
      <c r="B100" s="1">
        <v>45432</v>
      </c>
      <c r="C100">
        <v>58700</v>
      </c>
      <c r="D100">
        <v>59160</v>
      </c>
      <c r="E100">
        <v>58660</v>
      </c>
      <c r="F100">
        <v>58060</v>
      </c>
      <c r="G100">
        <v>55664</v>
      </c>
      <c r="H100">
        <v>1280000</v>
      </c>
      <c r="I100">
        <v>1499700</v>
      </c>
      <c r="J100">
        <v>1239520</v>
      </c>
      <c r="K100">
        <v>1525330</v>
      </c>
      <c r="L100">
        <v>1493440</v>
      </c>
    </row>
    <row r="101" spans="1:12" x14ac:dyDescent="0.25">
      <c r="A101" t="s">
        <v>1170</v>
      </c>
      <c r="B101" s="1">
        <v>45432</v>
      </c>
      <c r="C101">
        <v>103500</v>
      </c>
      <c r="D101">
        <v>103500</v>
      </c>
      <c r="E101">
        <v>103700</v>
      </c>
      <c r="F101">
        <v>103800</v>
      </c>
      <c r="G101">
        <v>95935</v>
      </c>
      <c r="H101">
        <v>1500</v>
      </c>
      <c r="I101">
        <v>1267</v>
      </c>
      <c r="J101">
        <v>6720</v>
      </c>
      <c r="K101">
        <v>12810</v>
      </c>
      <c r="L101">
        <v>17710</v>
      </c>
    </row>
    <row r="102" spans="1:12" x14ac:dyDescent="0.25">
      <c r="A102" t="s">
        <v>371</v>
      </c>
      <c r="B102" s="1">
        <v>45432</v>
      </c>
      <c r="C102">
        <v>70700</v>
      </c>
      <c r="D102">
        <v>69800</v>
      </c>
      <c r="E102">
        <v>69000</v>
      </c>
      <c r="F102">
        <v>68540</v>
      </c>
      <c r="G102">
        <v>66635</v>
      </c>
      <c r="H102">
        <v>1381700</v>
      </c>
      <c r="I102">
        <v>1649467</v>
      </c>
      <c r="J102">
        <v>1532820</v>
      </c>
      <c r="K102">
        <v>1242740</v>
      </c>
      <c r="L102">
        <v>1081355</v>
      </c>
    </row>
    <row r="103" spans="1:12" x14ac:dyDescent="0.25">
      <c r="A103" t="s">
        <v>1210</v>
      </c>
      <c r="B103" s="1">
        <v>45432</v>
      </c>
      <c r="C103">
        <v>219100</v>
      </c>
      <c r="D103">
        <v>219533</v>
      </c>
      <c r="E103">
        <v>217780</v>
      </c>
      <c r="F103">
        <v>220100</v>
      </c>
      <c r="G103">
        <v>220820</v>
      </c>
      <c r="H103">
        <v>700</v>
      </c>
      <c r="I103">
        <v>400</v>
      </c>
      <c r="J103">
        <v>340</v>
      </c>
      <c r="K103">
        <v>460</v>
      </c>
      <c r="L103">
        <v>600</v>
      </c>
    </row>
    <row r="104" spans="1:12" x14ac:dyDescent="0.25">
      <c r="A104" t="s">
        <v>1251</v>
      </c>
      <c r="B104" s="1">
        <v>45432</v>
      </c>
      <c r="C104">
        <v>14300</v>
      </c>
      <c r="D104">
        <v>14283</v>
      </c>
      <c r="E104">
        <v>14170</v>
      </c>
      <c r="F104">
        <v>14010</v>
      </c>
      <c r="G104">
        <v>14455</v>
      </c>
      <c r="H104">
        <v>15013900</v>
      </c>
      <c r="I104">
        <v>15524233</v>
      </c>
      <c r="J104">
        <v>16946820</v>
      </c>
      <c r="K104">
        <v>24252200</v>
      </c>
      <c r="L104">
        <v>22952005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046C-26E6-4FAF-A705-2F8AAB26D7F7}">
  <sheetPr codeName="Sheet10">
    <tabColor theme="9" tint="0.39997558519241921"/>
  </sheetPr>
  <dimension ref="A1:X104"/>
  <sheetViews>
    <sheetView tabSelected="1" topLeftCell="B1" workbookViewId="0">
      <selection activeCell="G9" sqref="G9"/>
    </sheetView>
  </sheetViews>
  <sheetFormatPr defaultRowHeight="13.8" x14ac:dyDescent="0.25"/>
  <cols>
    <col min="1" max="1" width="7.796875" bestFit="1" customWidth="1"/>
    <col min="2" max="2" width="11.5" bestFit="1" customWidth="1"/>
    <col min="3" max="3" width="25.69921875" bestFit="1" customWidth="1"/>
    <col min="4" max="4" width="15.5" bestFit="1" customWidth="1"/>
    <col min="5" max="5" width="16.8984375" bestFit="1" customWidth="1"/>
    <col min="6" max="6" width="16" bestFit="1" customWidth="1"/>
    <col min="7" max="7" width="18.3984375" bestFit="1" customWidth="1"/>
    <col min="8" max="8" width="12.69921875" bestFit="1" customWidth="1"/>
    <col min="9" max="9" width="17.19921875" bestFit="1" customWidth="1"/>
    <col min="10" max="10" width="15.09765625" bestFit="1" customWidth="1"/>
    <col min="11" max="11" width="13.19921875" bestFit="1" customWidth="1"/>
    <col min="12" max="12" width="13.69921875" bestFit="1" customWidth="1"/>
    <col min="13" max="13" width="14.19921875" bestFit="1" customWidth="1"/>
    <col min="14" max="14" width="12.8984375" bestFit="1" customWidth="1"/>
    <col min="15" max="15" width="37.3984375" bestFit="1" customWidth="1"/>
    <col min="16" max="16" width="24.8984375" bestFit="1" customWidth="1"/>
    <col min="17" max="17" width="11.8984375" bestFit="1" customWidth="1"/>
    <col min="18" max="18" width="14" bestFit="1" customWidth="1"/>
    <col min="19" max="19" width="27.3984375" bestFit="1" customWidth="1"/>
    <col min="20" max="21" width="13" bestFit="1" customWidth="1"/>
    <col min="22" max="22" width="11.69921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 hidden="1" x14ac:dyDescent="0.25">
      <c r="A2" t="s">
        <v>22</v>
      </c>
      <c r="B2" t="s">
        <v>23</v>
      </c>
      <c r="C2" t="s">
        <v>24</v>
      </c>
      <c r="D2" t="s">
        <v>25</v>
      </c>
      <c r="E2">
        <v>90824</v>
      </c>
      <c r="F2" s="2">
        <v>0.436</v>
      </c>
      <c r="G2">
        <v>1499.1</v>
      </c>
      <c r="H2">
        <v>1501.1</v>
      </c>
      <c r="I2" t="s">
        <v>26</v>
      </c>
      <c r="J2">
        <v>1592</v>
      </c>
      <c r="K2">
        <v>3.2</v>
      </c>
      <c r="L2">
        <v>-8.9999999999999993E-3</v>
      </c>
      <c r="M2">
        <v>-0.01</v>
      </c>
      <c r="N2">
        <v>0.72399999999999998</v>
      </c>
      <c r="O2" t="s">
        <v>27</v>
      </c>
      <c r="P2" t="s">
        <v>28</v>
      </c>
      <c r="Q2">
        <v>300</v>
      </c>
      <c r="R2" t="s">
        <v>29</v>
      </c>
      <c r="S2" t="s">
        <v>30</v>
      </c>
      <c r="T2" s="2">
        <v>0.26719999999999999</v>
      </c>
      <c r="U2" s="2">
        <v>0.26129999999999998</v>
      </c>
      <c r="V2" s="2">
        <v>0.99866764372793304</v>
      </c>
      <c r="X2" t="str">
        <f>Filter!D3</f>
        <v>2023</v>
      </c>
    </row>
    <row r="3" spans="1:24" hidden="1" x14ac:dyDescent="0.25">
      <c r="A3" t="s">
        <v>31</v>
      </c>
      <c r="B3" t="s">
        <v>23</v>
      </c>
      <c r="C3" t="s">
        <v>32</v>
      </c>
      <c r="D3" t="s">
        <v>33</v>
      </c>
      <c r="E3">
        <v>3520</v>
      </c>
      <c r="F3" s="2">
        <v>2.1000000000000001E-2</v>
      </c>
      <c r="G3">
        <v>1035</v>
      </c>
      <c r="H3">
        <v>1035</v>
      </c>
      <c r="I3" t="s">
        <v>34</v>
      </c>
      <c r="J3">
        <v>3585</v>
      </c>
      <c r="K3">
        <v>2.4</v>
      </c>
      <c r="L3">
        <v>-4.9000000000000002E-2</v>
      </c>
      <c r="M3">
        <v>0.02</v>
      </c>
      <c r="N3">
        <v>-0.32800000000000001</v>
      </c>
      <c r="O3" t="s">
        <v>35</v>
      </c>
      <c r="P3" t="s">
        <v>36</v>
      </c>
      <c r="Q3">
        <v>336</v>
      </c>
      <c r="R3" t="s">
        <v>37</v>
      </c>
      <c r="S3" t="s">
        <v>38</v>
      </c>
      <c r="T3" s="2">
        <v>0.96579999999999999</v>
      </c>
      <c r="U3" s="2">
        <v>0.96360000000000001</v>
      </c>
      <c r="V3" s="2">
        <v>1</v>
      </c>
    </row>
    <row r="4" spans="1:24" hidden="1" x14ac:dyDescent="0.25">
      <c r="A4" t="s">
        <v>39</v>
      </c>
      <c r="B4" t="s">
        <v>23</v>
      </c>
      <c r="C4" t="s">
        <v>32</v>
      </c>
      <c r="D4" t="s">
        <v>33</v>
      </c>
      <c r="E4">
        <v>31513</v>
      </c>
      <c r="F4" s="2">
        <v>0.222</v>
      </c>
      <c r="G4">
        <v>4354.3999999999996</v>
      </c>
      <c r="H4">
        <v>4354.3999999999996</v>
      </c>
      <c r="I4" t="s">
        <v>40</v>
      </c>
      <c r="J4">
        <v>11664</v>
      </c>
      <c r="K4">
        <v>3.1</v>
      </c>
      <c r="L4">
        <v>-2.1999999999999999E-2</v>
      </c>
      <c r="M4">
        <v>-6.8000000000000005E-2</v>
      </c>
      <c r="N4">
        <v>-0.22900000000000001</v>
      </c>
      <c r="O4" t="s">
        <v>41</v>
      </c>
      <c r="P4" t="s">
        <v>36</v>
      </c>
      <c r="Q4">
        <v>336</v>
      </c>
      <c r="R4" t="s">
        <v>37</v>
      </c>
      <c r="S4" t="s">
        <v>42</v>
      </c>
      <c r="T4" s="2">
        <v>0.72019999999999995</v>
      </c>
      <c r="U4" s="2">
        <v>0</v>
      </c>
      <c r="V4" s="2">
        <v>1</v>
      </c>
    </row>
    <row r="5" spans="1:24" hidden="1" x14ac:dyDescent="0.25">
      <c r="A5" t="s">
        <v>43</v>
      </c>
      <c r="B5" t="s">
        <v>23</v>
      </c>
      <c r="C5" t="s">
        <v>32</v>
      </c>
      <c r="D5" t="s">
        <v>33</v>
      </c>
      <c r="E5">
        <v>32650</v>
      </c>
      <c r="F5" s="2">
        <v>0.121</v>
      </c>
      <c r="G5">
        <v>3823.7</v>
      </c>
      <c r="H5">
        <v>3823.7</v>
      </c>
      <c r="I5" t="s">
        <v>44</v>
      </c>
      <c r="J5">
        <v>313</v>
      </c>
      <c r="K5">
        <v>1.8</v>
      </c>
      <c r="L5">
        <v>-3.2000000000000001E-2</v>
      </c>
      <c r="M5">
        <v>-7.6999999999999999E-2</v>
      </c>
      <c r="N5">
        <v>-0.34300000000000003</v>
      </c>
      <c r="O5" t="s">
        <v>45</v>
      </c>
      <c r="P5" t="s">
        <v>36</v>
      </c>
      <c r="Q5">
        <v>336</v>
      </c>
      <c r="R5" t="s">
        <v>37</v>
      </c>
      <c r="S5" t="s">
        <v>46</v>
      </c>
      <c r="T5" s="2">
        <v>0.72760000000000002</v>
      </c>
      <c r="U5" s="2">
        <v>0.67830000000000001</v>
      </c>
      <c r="V5" s="2">
        <v>1</v>
      </c>
    </row>
    <row r="6" spans="1:24" hidden="1" x14ac:dyDescent="0.25">
      <c r="A6" t="s">
        <v>47</v>
      </c>
      <c r="B6" t="s">
        <v>23</v>
      </c>
      <c r="C6" t="s">
        <v>32</v>
      </c>
      <c r="D6" t="s">
        <v>33</v>
      </c>
      <c r="E6">
        <v>34058</v>
      </c>
      <c r="F6" s="2">
        <v>0.29599999999999999</v>
      </c>
      <c r="G6">
        <v>2272.3000000000002</v>
      </c>
      <c r="H6">
        <v>2328.8000000000002</v>
      </c>
      <c r="I6" t="s">
        <v>48</v>
      </c>
      <c r="J6">
        <v>2120</v>
      </c>
      <c r="K6">
        <v>2.8</v>
      </c>
      <c r="L6">
        <v>-5.3999999999999999E-2</v>
      </c>
      <c r="M6">
        <v>-0.1</v>
      </c>
      <c r="N6">
        <v>-0.35799999999999998</v>
      </c>
      <c r="O6" t="s">
        <v>49</v>
      </c>
      <c r="P6" t="s">
        <v>36</v>
      </c>
      <c r="Q6">
        <v>336</v>
      </c>
      <c r="R6" t="s">
        <v>37</v>
      </c>
      <c r="S6" t="s">
        <v>50</v>
      </c>
      <c r="T6" s="2">
        <v>0.5887</v>
      </c>
      <c r="U6" s="2">
        <v>0</v>
      </c>
      <c r="V6" s="2">
        <v>0.97573857780831297</v>
      </c>
    </row>
    <row r="7" spans="1:24" hidden="1" x14ac:dyDescent="0.25">
      <c r="A7" t="s">
        <v>51</v>
      </c>
      <c r="B7" t="s">
        <v>23</v>
      </c>
      <c r="C7" t="s">
        <v>52</v>
      </c>
      <c r="D7" t="s">
        <v>53</v>
      </c>
      <c r="E7">
        <v>8682</v>
      </c>
      <c r="F7" s="2">
        <v>0.26400000000000001</v>
      </c>
      <c r="G7">
        <v>742.3</v>
      </c>
      <c r="H7">
        <v>742.3</v>
      </c>
      <c r="I7" t="s">
        <v>54</v>
      </c>
      <c r="J7">
        <v>6413</v>
      </c>
      <c r="K7">
        <v>2.6</v>
      </c>
      <c r="L7">
        <v>-1.2E-2</v>
      </c>
      <c r="M7">
        <v>-8.0000000000000002E-3</v>
      </c>
      <c r="N7">
        <v>-0.26600000000000001</v>
      </c>
      <c r="O7" t="s">
        <v>55</v>
      </c>
      <c r="P7" t="s">
        <v>56</v>
      </c>
      <c r="Q7">
        <v>294</v>
      </c>
      <c r="R7" t="s">
        <v>57</v>
      </c>
      <c r="S7" t="s">
        <v>58</v>
      </c>
      <c r="T7" s="2">
        <v>0.87119999999999997</v>
      </c>
      <c r="U7" s="2">
        <v>0.65</v>
      </c>
      <c r="V7" s="2">
        <v>1</v>
      </c>
    </row>
    <row r="8" spans="1:24" hidden="1" x14ac:dyDescent="0.25">
      <c r="A8" t="s">
        <v>59</v>
      </c>
      <c r="B8" t="s">
        <v>23</v>
      </c>
      <c r="C8" t="s">
        <v>60</v>
      </c>
      <c r="D8" t="s">
        <v>33</v>
      </c>
      <c r="E8">
        <v>75305</v>
      </c>
      <c r="F8" s="2">
        <v>0.04</v>
      </c>
      <c r="G8">
        <v>2341.9</v>
      </c>
      <c r="H8">
        <v>2341.9</v>
      </c>
      <c r="I8" t="s">
        <v>54</v>
      </c>
      <c r="J8">
        <v>2082</v>
      </c>
      <c r="K8">
        <v>2.5</v>
      </c>
      <c r="L8">
        <v>-2.9000000000000001E-2</v>
      </c>
      <c r="M8">
        <v>-3.4000000000000002E-2</v>
      </c>
      <c r="N8">
        <v>-0.19600000000000001</v>
      </c>
      <c r="O8" t="s">
        <v>61</v>
      </c>
      <c r="P8" t="s">
        <v>62</v>
      </c>
      <c r="Q8">
        <v>274</v>
      </c>
      <c r="R8" t="s">
        <v>63</v>
      </c>
      <c r="S8" t="s">
        <v>64</v>
      </c>
      <c r="T8" s="2">
        <v>0.7994</v>
      </c>
      <c r="U8" s="2">
        <v>0</v>
      </c>
      <c r="V8" s="2">
        <v>1</v>
      </c>
    </row>
    <row r="9" spans="1:24" x14ac:dyDescent="0.25">
      <c r="A9" t="s">
        <v>65</v>
      </c>
      <c r="B9" t="s">
        <v>23</v>
      </c>
      <c r="C9" t="s">
        <v>60</v>
      </c>
      <c r="D9" t="s">
        <v>33</v>
      </c>
      <c r="E9">
        <v>7206</v>
      </c>
      <c r="F9" s="2">
        <v>2.5000000000000001E-2</v>
      </c>
      <c r="G9">
        <v>2296.6999999999998</v>
      </c>
      <c r="H9">
        <v>2296.6999999999998</v>
      </c>
      <c r="I9" t="s">
        <v>66</v>
      </c>
      <c r="J9">
        <v>2742</v>
      </c>
      <c r="K9">
        <v>2.5</v>
      </c>
      <c r="L9">
        <v>-2.5000000000000001E-2</v>
      </c>
      <c r="M9">
        <v>-5.7000000000000002E-2</v>
      </c>
      <c r="N9">
        <v>-0.21199999999999999</v>
      </c>
      <c r="O9" t="s">
        <v>67</v>
      </c>
      <c r="P9" t="s">
        <v>62</v>
      </c>
      <c r="Q9">
        <v>275</v>
      </c>
      <c r="R9" t="s">
        <v>68</v>
      </c>
      <c r="S9" t="s">
        <v>69</v>
      </c>
      <c r="T9" s="2">
        <v>0.95760000000000001</v>
      </c>
      <c r="U9" s="2">
        <v>0</v>
      </c>
      <c r="V9" s="2">
        <v>1</v>
      </c>
    </row>
    <row r="10" spans="1:24" hidden="1" x14ac:dyDescent="0.25">
      <c r="A10" t="s">
        <v>70</v>
      </c>
      <c r="B10" t="s">
        <v>23</v>
      </c>
      <c r="C10" t="s">
        <v>71</v>
      </c>
      <c r="D10" t="s">
        <v>72</v>
      </c>
      <c r="E10">
        <v>44011</v>
      </c>
      <c r="F10" s="2">
        <v>0.3</v>
      </c>
      <c r="G10">
        <v>3884.1</v>
      </c>
      <c r="H10">
        <v>3884.1</v>
      </c>
      <c r="J10">
        <v>13190</v>
      </c>
      <c r="K10">
        <v>3.8</v>
      </c>
      <c r="L10">
        <v>5.8000000000000003E-2</v>
      </c>
      <c r="M10">
        <v>6.2E-2</v>
      </c>
      <c r="N10">
        <v>0.246</v>
      </c>
      <c r="O10" t="s">
        <v>70</v>
      </c>
      <c r="P10" t="s">
        <v>73</v>
      </c>
      <c r="Q10">
        <v>289</v>
      </c>
      <c r="R10" t="s">
        <v>74</v>
      </c>
      <c r="S10" t="s">
        <v>75</v>
      </c>
      <c r="T10" s="2">
        <v>0.15429999999999999</v>
      </c>
      <c r="U10" s="2">
        <v>0.12870000000000001</v>
      </c>
      <c r="V10" s="2">
        <v>1</v>
      </c>
    </row>
    <row r="11" spans="1:24" hidden="1" x14ac:dyDescent="0.25">
      <c r="A11" t="s">
        <v>76</v>
      </c>
      <c r="B11" t="s">
        <v>23</v>
      </c>
      <c r="C11" t="s">
        <v>71</v>
      </c>
      <c r="D11" t="s">
        <v>72</v>
      </c>
      <c r="E11">
        <v>36773</v>
      </c>
      <c r="F11" s="2">
        <v>0.17299999999999999</v>
      </c>
      <c r="G11">
        <v>5700.4</v>
      </c>
      <c r="H11">
        <v>5700.4</v>
      </c>
      <c r="I11" t="s">
        <v>77</v>
      </c>
      <c r="J11">
        <v>28836</v>
      </c>
      <c r="K11">
        <v>3.1</v>
      </c>
      <c r="L11">
        <v>-3.0000000000000001E-3</v>
      </c>
      <c r="M11">
        <v>6.2E-2</v>
      </c>
      <c r="N11">
        <v>0.126</v>
      </c>
      <c r="O11" t="s">
        <v>78</v>
      </c>
      <c r="P11" t="s">
        <v>73</v>
      </c>
      <c r="Q11">
        <v>289</v>
      </c>
      <c r="R11" t="s">
        <v>74</v>
      </c>
      <c r="S11" t="s">
        <v>79</v>
      </c>
      <c r="T11" s="2">
        <v>0.95989999999999998</v>
      </c>
      <c r="U11" s="2">
        <v>0</v>
      </c>
      <c r="V11" s="2">
        <v>1</v>
      </c>
    </row>
    <row r="12" spans="1:24" hidden="1" x14ac:dyDescent="0.25">
      <c r="A12" t="s">
        <v>80</v>
      </c>
      <c r="B12" t="s">
        <v>23</v>
      </c>
      <c r="C12" t="s">
        <v>71</v>
      </c>
      <c r="D12" t="s">
        <v>72</v>
      </c>
      <c r="E12">
        <v>0</v>
      </c>
      <c r="F12" s="2">
        <v>0.27500000000000002</v>
      </c>
      <c r="G12">
        <v>5370</v>
      </c>
      <c r="H12">
        <v>5370</v>
      </c>
      <c r="I12" t="s">
        <v>81</v>
      </c>
      <c r="J12">
        <v>24641</v>
      </c>
      <c r="K12">
        <v>3.8</v>
      </c>
      <c r="L12">
        <v>9.4E-2</v>
      </c>
      <c r="M12">
        <v>0.186</v>
      </c>
      <c r="N12">
        <v>0.22600000000000001</v>
      </c>
      <c r="O12" t="s">
        <v>82</v>
      </c>
      <c r="P12" t="s">
        <v>73</v>
      </c>
      <c r="Q12">
        <v>289</v>
      </c>
      <c r="R12" t="s">
        <v>74</v>
      </c>
      <c r="S12" t="s">
        <v>83</v>
      </c>
      <c r="T12" s="2">
        <v>0.84189999999999998</v>
      </c>
      <c r="U12" s="2">
        <v>0</v>
      </c>
      <c r="V12" s="2">
        <v>1</v>
      </c>
    </row>
    <row r="13" spans="1:24" hidden="1" x14ac:dyDescent="0.25">
      <c r="A13" t="s">
        <v>84</v>
      </c>
      <c r="B13" t="s">
        <v>23</v>
      </c>
      <c r="C13" t="s">
        <v>71</v>
      </c>
      <c r="D13" t="s">
        <v>72</v>
      </c>
      <c r="E13">
        <v>6015</v>
      </c>
      <c r="F13" s="2">
        <v>0.19900000000000001</v>
      </c>
      <c r="G13">
        <v>2892.6</v>
      </c>
      <c r="H13">
        <v>2907.6</v>
      </c>
      <c r="I13" t="s">
        <v>85</v>
      </c>
      <c r="J13">
        <v>16326</v>
      </c>
      <c r="K13">
        <v>3.6</v>
      </c>
      <c r="L13">
        <v>5.0999999999999997E-2</v>
      </c>
      <c r="M13">
        <v>0.111</v>
      </c>
      <c r="N13">
        <v>0.443</v>
      </c>
      <c r="O13" t="s">
        <v>86</v>
      </c>
      <c r="P13" t="s">
        <v>73</v>
      </c>
      <c r="Q13">
        <v>289</v>
      </c>
      <c r="R13" t="s">
        <v>74</v>
      </c>
      <c r="S13" t="s">
        <v>87</v>
      </c>
      <c r="T13" s="2">
        <v>0.3337</v>
      </c>
      <c r="U13" s="2">
        <v>0.28260000000000002</v>
      </c>
      <c r="V13" s="2">
        <v>0.99484110606685905</v>
      </c>
    </row>
    <row r="14" spans="1:24" hidden="1" x14ac:dyDescent="0.25">
      <c r="A14" t="s">
        <v>88</v>
      </c>
      <c r="B14" t="s">
        <v>23</v>
      </c>
      <c r="C14" t="s">
        <v>71</v>
      </c>
      <c r="D14" t="s">
        <v>72</v>
      </c>
      <c r="E14">
        <v>126621</v>
      </c>
      <c r="F14" s="2">
        <v>0.23200000000000001</v>
      </c>
      <c r="G14">
        <v>5214.1000000000004</v>
      </c>
      <c r="H14">
        <v>5214.1000000000004</v>
      </c>
      <c r="I14" t="s">
        <v>89</v>
      </c>
      <c r="J14">
        <v>16085</v>
      </c>
      <c r="K14">
        <v>4</v>
      </c>
      <c r="L14">
        <v>5.0999999999999997E-2</v>
      </c>
      <c r="M14">
        <v>0.108</v>
      </c>
      <c r="N14">
        <v>0.38100000000000001</v>
      </c>
      <c r="O14" t="s">
        <v>90</v>
      </c>
      <c r="P14" t="s">
        <v>73</v>
      </c>
      <c r="Q14">
        <v>289</v>
      </c>
      <c r="R14" t="s">
        <v>74</v>
      </c>
      <c r="S14" t="s">
        <v>91</v>
      </c>
      <c r="T14" s="2">
        <v>0.39429999999999998</v>
      </c>
      <c r="U14" s="2">
        <v>0.39079999999999998</v>
      </c>
      <c r="V14" s="2">
        <v>1</v>
      </c>
    </row>
    <row r="15" spans="1:24" hidden="1" x14ac:dyDescent="0.25">
      <c r="A15" t="s">
        <v>92</v>
      </c>
      <c r="B15" t="s">
        <v>23</v>
      </c>
      <c r="C15" t="s">
        <v>71</v>
      </c>
      <c r="D15" t="s">
        <v>72</v>
      </c>
      <c r="E15">
        <v>4019</v>
      </c>
      <c r="F15" s="2">
        <v>1E-3</v>
      </c>
      <c r="G15">
        <v>2495.6999999999998</v>
      </c>
      <c r="H15">
        <v>2453.6999999999998</v>
      </c>
      <c r="I15" t="s">
        <v>93</v>
      </c>
      <c r="J15">
        <v>5505</v>
      </c>
      <c r="K15">
        <v>2.2000000000000002</v>
      </c>
      <c r="L15">
        <v>-1.6E-2</v>
      </c>
      <c r="M15">
        <v>-5.5E-2</v>
      </c>
      <c r="N15">
        <v>-0.224</v>
      </c>
      <c r="O15" t="s">
        <v>94</v>
      </c>
      <c r="P15" t="s">
        <v>73</v>
      </c>
      <c r="Q15">
        <v>289</v>
      </c>
      <c r="R15" t="s">
        <v>74</v>
      </c>
      <c r="S15" t="s">
        <v>95</v>
      </c>
      <c r="T15" s="2">
        <v>0.18310000000000001</v>
      </c>
      <c r="U15" s="2">
        <v>0.17</v>
      </c>
      <c r="V15" s="2">
        <v>1</v>
      </c>
    </row>
    <row r="16" spans="1:24" hidden="1" x14ac:dyDescent="0.25">
      <c r="A16" t="s">
        <v>96</v>
      </c>
      <c r="B16" t="s">
        <v>23</v>
      </c>
      <c r="C16" t="s">
        <v>71</v>
      </c>
      <c r="D16" t="s">
        <v>72</v>
      </c>
      <c r="E16">
        <v>78960</v>
      </c>
      <c r="F16" s="2">
        <v>4.9000000000000002E-2</v>
      </c>
      <c r="G16">
        <v>3618.9</v>
      </c>
      <c r="H16">
        <v>3619.4</v>
      </c>
      <c r="I16" t="s">
        <v>34</v>
      </c>
      <c r="J16">
        <v>9504</v>
      </c>
      <c r="K16">
        <v>2.9</v>
      </c>
      <c r="L16">
        <v>-2.5000000000000001E-2</v>
      </c>
      <c r="M16">
        <v>-2.9000000000000001E-2</v>
      </c>
      <c r="N16">
        <v>0.215</v>
      </c>
      <c r="O16" t="s">
        <v>96</v>
      </c>
      <c r="P16" t="s">
        <v>73</v>
      </c>
      <c r="Q16">
        <v>289</v>
      </c>
      <c r="R16" t="s">
        <v>74</v>
      </c>
      <c r="S16" t="s">
        <v>97</v>
      </c>
      <c r="T16" s="2">
        <v>0.1913</v>
      </c>
      <c r="U16" s="2">
        <v>0.1845</v>
      </c>
      <c r="V16" s="2">
        <v>0.99986185555617002</v>
      </c>
    </row>
    <row r="17" spans="1:22" hidden="1" x14ac:dyDescent="0.25">
      <c r="A17" t="s">
        <v>98</v>
      </c>
      <c r="B17" t="s">
        <v>23</v>
      </c>
      <c r="C17" t="s">
        <v>71</v>
      </c>
      <c r="D17" t="s">
        <v>72</v>
      </c>
      <c r="E17">
        <v>92620</v>
      </c>
      <c r="F17" s="2">
        <v>0.24099999999999999</v>
      </c>
      <c r="G17">
        <v>1885.2</v>
      </c>
      <c r="H17">
        <v>1885.2</v>
      </c>
      <c r="I17" t="s">
        <v>99</v>
      </c>
      <c r="J17">
        <v>18439</v>
      </c>
      <c r="K17">
        <v>2.9</v>
      </c>
      <c r="L17">
        <v>1.0999999999999999E-2</v>
      </c>
      <c r="M17">
        <v>2.3E-2</v>
      </c>
      <c r="N17">
        <v>0.11</v>
      </c>
      <c r="O17" t="s">
        <v>100</v>
      </c>
      <c r="P17" t="s">
        <v>73</v>
      </c>
      <c r="Q17">
        <v>289</v>
      </c>
      <c r="R17" t="s">
        <v>74</v>
      </c>
      <c r="S17" t="s">
        <v>101</v>
      </c>
      <c r="T17" s="2">
        <v>0.16350000000000001</v>
      </c>
      <c r="U17" s="2">
        <v>0.1273</v>
      </c>
      <c r="V17" s="2">
        <v>1</v>
      </c>
    </row>
    <row r="18" spans="1:22" hidden="1" x14ac:dyDescent="0.25">
      <c r="A18" t="s">
        <v>102</v>
      </c>
      <c r="B18" t="s">
        <v>23</v>
      </c>
      <c r="C18" t="s">
        <v>71</v>
      </c>
      <c r="D18" t="s">
        <v>72</v>
      </c>
      <c r="E18">
        <v>1901</v>
      </c>
      <c r="F18" s="2">
        <v>0.22500000000000001</v>
      </c>
      <c r="G18">
        <v>3522.5</v>
      </c>
      <c r="H18">
        <v>3522.5</v>
      </c>
      <c r="I18" t="s">
        <v>77</v>
      </c>
      <c r="J18">
        <v>11742</v>
      </c>
      <c r="K18">
        <v>3.7</v>
      </c>
      <c r="L18">
        <v>0.05</v>
      </c>
      <c r="M18">
        <v>8.5999999999999993E-2</v>
      </c>
      <c r="N18">
        <v>0.23400000000000001</v>
      </c>
      <c r="O18" t="s">
        <v>103</v>
      </c>
      <c r="P18" t="s">
        <v>73</v>
      </c>
      <c r="Q18">
        <v>289</v>
      </c>
      <c r="R18" t="s">
        <v>74</v>
      </c>
      <c r="S18" t="s">
        <v>104</v>
      </c>
      <c r="T18" s="2">
        <v>0.37780000000000002</v>
      </c>
      <c r="U18" s="2">
        <v>0.31769999999999998</v>
      </c>
      <c r="V18" s="2">
        <v>1</v>
      </c>
    </row>
    <row r="19" spans="1:22" hidden="1" x14ac:dyDescent="0.25">
      <c r="A19" t="s">
        <v>105</v>
      </c>
      <c r="B19" t="s">
        <v>23</v>
      </c>
      <c r="C19" t="s">
        <v>71</v>
      </c>
      <c r="D19" t="s">
        <v>72</v>
      </c>
      <c r="E19">
        <v>20231</v>
      </c>
      <c r="F19" s="2">
        <v>0.29499999999999998</v>
      </c>
      <c r="G19">
        <v>2201.6</v>
      </c>
      <c r="H19">
        <v>2201.6</v>
      </c>
      <c r="I19" t="s">
        <v>40</v>
      </c>
      <c r="J19">
        <v>8588</v>
      </c>
      <c r="K19">
        <v>3</v>
      </c>
      <c r="L19">
        <v>7.0000000000000001E-3</v>
      </c>
      <c r="M19">
        <v>-0.01</v>
      </c>
      <c r="N19">
        <v>8.5000000000000006E-2</v>
      </c>
      <c r="O19" t="s">
        <v>106</v>
      </c>
      <c r="P19" t="s">
        <v>73</v>
      </c>
      <c r="Q19">
        <v>289</v>
      </c>
      <c r="R19" t="s">
        <v>74</v>
      </c>
      <c r="S19" t="s">
        <v>107</v>
      </c>
      <c r="T19" s="2">
        <v>0.28839999999999999</v>
      </c>
      <c r="U19" s="2">
        <v>0.2336</v>
      </c>
      <c r="V19" s="2">
        <v>1</v>
      </c>
    </row>
    <row r="20" spans="1:22" hidden="1" x14ac:dyDescent="0.25">
      <c r="A20" t="s">
        <v>108</v>
      </c>
      <c r="B20" t="s">
        <v>23</v>
      </c>
      <c r="C20" t="s">
        <v>71</v>
      </c>
      <c r="D20" t="s">
        <v>72</v>
      </c>
      <c r="E20">
        <v>25183</v>
      </c>
      <c r="F20" s="2">
        <v>0.23599999999999999</v>
      </c>
      <c r="G20">
        <v>5589.1</v>
      </c>
      <c r="H20">
        <v>5589.1</v>
      </c>
      <c r="I20" t="s">
        <v>40</v>
      </c>
      <c r="J20">
        <v>22862</v>
      </c>
      <c r="K20">
        <v>2.9</v>
      </c>
      <c r="L20">
        <v>-1.2E-2</v>
      </c>
      <c r="M20">
        <v>6.0000000000000001E-3</v>
      </c>
      <c r="N20">
        <v>7.0000000000000001E-3</v>
      </c>
      <c r="O20" t="s">
        <v>109</v>
      </c>
      <c r="P20" t="s">
        <v>73</v>
      </c>
      <c r="Q20">
        <v>289</v>
      </c>
      <c r="R20" t="s">
        <v>74</v>
      </c>
      <c r="S20" t="s">
        <v>110</v>
      </c>
      <c r="T20" s="2">
        <v>0.89800000000000002</v>
      </c>
      <c r="U20" s="2">
        <v>0</v>
      </c>
      <c r="V20" s="2">
        <v>1</v>
      </c>
    </row>
    <row r="21" spans="1:22" hidden="1" x14ac:dyDescent="0.25">
      <c r="A21" t="s">
        <v>111</v>
      </c>
      <c r="B21" t="s">
        <v>23</v>
      </c>
      <c r="C21" t="s">
        <v>71</v>
      </c>
      <c r="D21" t="s">
        <v>72</v>
      </c>
      <c r="E21">
        <v>1316</v>
      </c>
      <c r="F21" s="2">
        <v>0.20499999999999999</v>
      </c>
      <c r="G21">
        <v>2536.8000000000002</v>
      </c>
      <c r="H21">
        <v>2536.8000000000002</v>
      </c>
      <c r="I21" t="s">
        <v>112</v>
      </c>
      <c r="J21">
        <v>10222</v>
      </c>
      <c r="K21">
        <v>3.3</v>
      </c>
      <c r="L21">
        <v>1.6E-2</v>
      </c>
      <c r="M21">
        <v>4.1000000000000002E-2</v>
      </c>
      <c r="N21">
        <v>0.111</v>
      </c>
      <c r="O21" t="s">
        <v>113</v>
      </c>
      <c r="P21" t="s">
        <v>73</v>
      </c>
      <c r="Q21">
        <v>289</v>
      </c>
      <c r="R21" t="s">
        <v>74</v>
      </c>
      <c r="S21" t="s">
        <v>114</v>
      </c>
      <c r="T21" s="2">
        <v>0.46450000000000002</v>
      </c>
      <c r="U21" s="2">
        <v>0.39729999999999999</v>
      </c>
      <c r="V21" s="2">
        <v>1</v>
      </c>
    </row>
    <row r="22" spans="1:22" hidden="1" x14ac:dyDescent="0.25">
      <c r="A22" t="s">
        <v>115</v>
      </c>
      <c r="B22" t="s">
        <v>23</v>
      </c>
      <c r="C22" t="s">
        <v>71</v>
      </c>
      <c r="D22" t="s">
        <v>72</v>
      </c>
      <c r="E22">
        <v>18747</v>
      </c>
      <c r="F22" s="2">
        <v>0.28299999999999997</v>
      </c>
      <c r="G22">
        <v>7933.9</v>
      </c>
      <c r="H22">
        <v>7933.9</v>
      </c>
      <c r="I22" t="s">
        <v>77</v>
      </c>
      <c r="J22">
        <v>28155</v>
      </c>
      <c r="K22">
        <v>2.6</v>
      </c>
      <c r="L22">
        <v>-1.9E-2</v>
      </c>
      <c r="M22">
        <v>-1.7000000000000001E-2</v>
      </c>
      <c r="N22">
        <v>1.0999999999999999E-2</v>
      </c>
      <c r="O22" t="s">
        <v>116</v>
      </c>
      <c r="P22" t="s">
        <v>73</v>
      </c>
      <c r="Q22">
        <v>289</v>
      </c>
      <c r="R22" t="s">
        <v>74</v>
      </c>
      <c r="S22" t="s">
        <v>117</v>
      </c>
      <c r="T22" s="2">
        <v>0.36130000000000001</v>
      </c>
      <c r="U22" s="2">
        <v>0.21429999999999999</v>
      </c>
      <c r="V22" s="2">
        <v>1</v>
      </c>
    </row>
    <row r="23" spans="1:22" hidden="1" x14ac:dyDescent="0.25">
      <c r="A23" t="s">
        <v>118</v>
      </c>
      <c r="B23" t="s">
        <v>23</v>
      </c>
      <c r="C23" t="s">
        <v>119</v>
      </c>
      <c r="D23" t="s">
        <v>33</v>
      </c>
      <c r="E23">
        <v>0</v>
      </c>
      <c r="F23" s="2">
        <v>0.25</v>
      </c>
      <c r="G23">
        <v>5814.8</v>
      </c>
      <c r="H23">
        <v>5814.8</v>
      </c>
      <c r="I23" t="s">
        <v>120</v>
      </c>
      <c r="J23">
        <v>28535</v>
      </c>
      <c r="K23">
        <v>2.7</v>
      </c>
      <c r="L23">
        <v>-1.4999999999999999E-2</v>
      </c>
      <c r="M23">
        <v>-2.5000000000000001E-2</v>
      </c>
      <c r="N23">
        <v>0.23100000000000001</v>
      </c>
      <c r="O23" t="s">
        <v>121</v>
      </c>
      <c r="P23" t="s">
        <v>122</v>
      </c>
      <c r="Q23">
        <v>159</v>
      </c>
      <c r="R23" t="s">
        <v>123</v>
      </c>
      <c r="S23" t="s">
        <v>124</v>
      </c>
      <c r="T23" s="2">
        <v>0.43530000000000002</v>
      </c>
      <c r="U23" s="2">
        <v>0.39560000000000001</v>
      </c>
      <c r="V23" s="2">
        <v>1</v>
      </c>
    </row>
    <row r="24" spans="1:22" hidden="1" x14ac:dyDescent="0.25">
      <c r="A24" t="s">
        <v>125</v>
      </c>
      <c r="B24" t="s">
        <v>23</v>
      </c>
      <c r="C24" t="s">
        <v>126</v>
      </c>
      <c r="D24" t="s">
        <v>33</v>
      </c>
      <c r="E24">
        <v>0</v>
      </c>
      <c r="F24" s="2">
        <v>3.0000000000000001E-3</v>
      </c>
      <c r="G24">
        <v>4000</v>
      </c>
      <c r="H24">
        <v>4000</v>
      </c>
      <c r="I24" t="s">
        <v>127</v>
      </c>
      <c r="J24">
        <v>224</v>
      </c>
      <c r="K24">
        <v>3.2</v>
      </c>
      <c r="L24">
        <v>0.10199999999999999</v>
      </c>
      <c r="M24">
        <v>0.125</v>
      </c>
      <c r="N24">
        <v>0.55400000000000005</v>
      </c>
      <c r="O24" t="s">
        <v>128</v>
      </c>
      <c r="P24" t="s">
        <v>129</v>
      </c>
      <c r="Q24">
        <v>150</v>
      </c>
      <c r="R24" t="s">
        <v>130</v>
      </c>
      <c r="S24" t="s">
        <v>131</v>
      </c>
      <c r="T24" s="2">
        <v>0.96789999999999998</v>
      </c>
      <c r="U24" s="2">
        <v>0</v>
      </c>
      <c r="V24" s="2">
        <v>1</v>
      </c>
    </row>
    <row r="25" spans="1:22" hidden="1" x14ac:dyDescent="0.25">
      <c r="A25" t="s">
        <v>132</v>
      </c>
      <c r="B25" t="s">
        <v>23</v>
      </c>
      <c r="C25" t="s">
        <v>133</v>
      </c>
      <c r="D25" t="s">
        <v>33</v>
      </c>
      <c r="E25">
        <v>4726</v>
      </c>
      <c r="F25" s="2">
        <v>0.27900000000000003</v>
      </c>
      <c r="G25">
        <v>1430.8</v>
      </c>
      <c r="H25">
        <v>1430.8</v>
      </c>
      <c r="I25" t="s">
        <v>134</v>
      </c>
      <c r="J25">
        <v>37112</v>
      </c>
      <c r="K25">
        <v>1.8</v>
      </c>
      <c r="L25">
        <v>-2.1999999999999999E-2</v>
      </c>
      <c r="M25">
        <v>-8.2000000000000003E-2</v>
      </c>
      <c r="N25">
        <v>-0.42599999999999999</v>
      </c>
      <c r="O25" t="s">
        <v>135</v>
      </c>
      <c r="P25" t="s">
        <v>136</v>
      </c>
      <c r="Q25">
        <v>218</v>
      </c>
      <c r="R25" t="s">
        <v>137</v>
      </c>
      <c r="S25" t="s">
        <v>138</v>
      </c>
      <c r="T25" s="2">
        <v>0.59570000000000001</v>
      </c>
      <c r="U25" s="2">
        <v>0.58350000000000002</v>
      </c>
      <c r="V25" s="2">
        <v>1</v>
      </c>
    </row>
    <row r="26" spans="1:22" hidden="1" x14ac:dyDescent="0.25">
      <c r="A26" t="s">
        <v>139</v>
      </c>
      <c r="B26" t="s">
        <v>23</v>
      </c>
      <c r="C26" t="s">
        <v>133</v>
      </c>
      <c r="D26" t="s">
        <v>33</v>
      </c>
      <c r="E26">
        <v>0</v>
      </c>
      <c r="F26" s="2">
        <v>0.53200000000000003</v>
      </c>
      <c r="G26">
        <v>2090</v>
      </c>
      <c r="H26">
        <v>2090</v>
      </c>
      <c r="I26" t="s">
        <v>140</v>
      </c>
      <c r="J26">
        <v>9663</v>
      </c>
      <c r="K26">
        <v>2.4</v>
      </c>
      <c r="L26">
        <v>-0.02</v>
      </c>
      <c r="M26">
        <v>-5.5E-2</v>
      </c>
      <c r="N26">
        <v>-0.191</v>
      </c>
      <c r="O26" t="s">
        <v>141</v>
      </c>
      <c r="P26" t="s">
        <v>136</v>
      </c>
      <c r="Q26">
        <v>218</v>
      </c>
      <c r="R26" t="s">
        <v>137</v>
      </c>
      <c r="S26" t="s">
        <v>142</v>
      </c>
      <c r="T26" s="2">
        <v>0.64770000000000005</v>
      </c>
      <c r="U26" s="2">
        <v>0.64670000000000005</v>
      </c>
      <c r="V26" s="2">
        <v>1</v>
      </c>
    </row>
    <row r="27" spans="1:22" hidden="1" x14ac:dyDescent="0.25">
      <c r="A27" t="s">
        <v>143</v>
      </c>
      <c r="B27" t="s">
        <v>23</v>
      </c>
      <c r="C27" t="s">
        <v>133</v>
      </c>
      <c r="D27" t="s">
        <v>33</v>
      </c>
      <c r="E27">
        <v>4201</v>
      </c>
      <c r="F27" s="2">
        <v>0.61399999999999999</v>
      </c>
      <c r="G27">
        <v>1282.5999999999999</v>
      </c>
      <c r="H27">
        <v>1282.5999999999999</v>
      </c>
      <c r="I27" t="s">
        <v>40</v>
      </c>
      <c r="J27">
        <v>8550</v>
      </c>
      <c r="K27">
        <v>2.5</v>
      </c>
      <c r="L27">
        <v>-3.0000000000000001E-3</v>
      </c>
      <c r="M27">
        <v>-0.104</v>
      </c>
      <c r="N27">
        <v>-0.48499999999999999</v>
      </c>
      <c r="O27" t="s">
        <v>144</v>
      </c>
      <c r="P27" t="s">
        <v>136</v>
      </c>
      <c r="Q27">
        <v>214</v>
      </c>
      <c r="R27" t="s">
        <v>145</v>
      </c>
      <c r="S27" t="s">
        <v>146</v>
      </c>
      <c r="T27" s="2">
        <v>0.89590000000000003</v>
      </c>
      <c r="U27" s="2">
        <v>0</v>
      </c>
      <c r="V27" s="2">
        <v>1</v>
      </c>
    </row>
    <row r="28" spans="1:22" hidden="1" x14ac:dyDescent="0.25">
      <c r="A28" t="s">
        <v>147</v>
      </c>
      <c r="B28" t="s">
        <v>23</v>
      </c>
      <c r="C28" t="s">
        <v>148</v>
      </c>
      <c r="D28" t="s">
        <v>33</v>
      </c>
      <c r="E28">
        <v>5333</v>
      </c>
      <c r="F28" s="2">
        <v>0.17399999999999999</v>
      </c>
      <c r="G28">
        <v>541.6</v>
      </c>
      <c r="H28">
        <v>541.6</v>
      </c>
      <c r="I28" t="s">
        <v>54</v>
      </c>
      <c r="J28">
        <v>6038</v>
      </c>
      <c r="K28">
        <v>1.7</v>
      </c>
      <c r="L28">
        <v>-2.3E-2</v>
      </c>
      <c r="M28">
        <v>-5.8999999999999997E-2</v>
      </c>
      <c r="N28">
        <v>-0.13900000000000001</v>
      </c>
      <c r="O28" t="s">
        <v>149</v>
      </c>
      <c r="P28" t="s">
        <v>150</v>
      </c>
      <c r="Q28">
        <v>257</v>
      </c>
      <c r="R28" t="s">
        <v>151</v>
      </c>
      <c r="S28" t="s">
        <v>152</v>
      </c>
      <c r="T28" s="2">
        <v>0.46510000000000001</v>
      </c>
      <c r="U28" s="2">
        <v>0.46079999999999999</v>
      </c>
      <c r="V28" s="2">
        <v>1</v>
      </c>
    </row>
    <row r="29" spans="1:22" hidden="1" x14ac:dyDescent="0.25">
      <c r="A29" t="s">
        <v>153</v>
      </c>
      <c r="B29" t="s">
        <v>23</v>
      </c>
      <c r="C29" t="s">
        <v>154</v>
      </c>
      <c r="D29" t="s">
        <v>33</v>
      </c>
      <c r="E29">
        <v>20628</v>
      </c>
      <c r="F29" s="2">
        <v>0.45400000000000001</v>
      </c>
      <c r="G29">
        <v>1462.4</v>
      </c>
      <c r="H29">
        <v>1463.4</v>
      </c>
      <c r="I29" t="s">
        <v>134</v>
      </c>
      <c r="J29">
        <v>68374</v>
      </c>
      <c r="K29">
        <v>2.2000000000000002</v>
      </c>
      <c r="L29">
        <v>6.0000000000000001E-3</v>
      </c>
      <c r="M29">
        <v>2.5000000000000001E-2</v>
      </c>
      <c r="N29">
        <v>-0.10199999999999999</v>
      </c>
      <c r="O29" t="s">
        <v>155</v>
      </c>
      <c r="P29" t="s">
        <v>156</v>
      </c>
      <c r="Q29">
        <v>253</v>
      </c>
      <c r="R29" t="s">
        <v>157</v>
      </c>
      <c r="S29" t="s">
        <v>158</v>
      </c>
      <c r="T29" s="2">
        <v>0.28249999999999997</v>
      </c>
      <c r="U29" s="2">
        <v>0.25779999999999997</v>
      </c>
      <c r="V29" s="2">
        <v>0.99931665983326501</v>
      </c>
    </row>
    <row r="30" spans="1:22" hidden="1" x14ac:dyDescent="0.25">
      <c r="A30" t="s">
        <v>159</v>
      </c>
      <c r="B30" t="s">
        <v>23</v>
      </c>
      <c r="C30" t="s">
        <v>160</v>
      </c>
      <c r="D30" t="s">
        <v>33</v>
      </c>
      <c r="E30">
        <v>15165</v>
      </c>
      <c r="F30" s="2">
        <v>0.17199999999999999</v>
      </c>
      <c r="G30">
        <v>1270.5999999999999</v>
      </c>
      <c r="H30">
        <v>1293.9000000000001</v>
      </c>
      <c r="I30" t="s">
        <v>161</v>
      </c>
      <c r="J30">
        <v>26153</v>
      </c>
      <c r="K30">
        <v>2.2999999999999998</v>
      </c>
      <c r="L30">
        <v>-2.5000000000000001E-2</v>
      </c>
      <c r="M30">
        <v>-5.0999999999999997E-2</v>
      </c>
      <c r="N30">
        <v>-0.189</v>
      </c>
      <c r="O30" t="s">
        <v>162</v>
      </c>
      <c r="P30" t="s">
        <v>163</v>
      </c>
      <c r="Q30">
        <v>144</v>
      </c>
      <c r="R30" t="s">
        <v>164</v>
      </c>
      <c r="S30" t="s">
        <v>165</v>
      </c>
      <c r="T30" s="2">
        <v>0.8387</v>
      </c>
      <c r="U30" s="2">
        <v>0</v>
      </c>
      <c r="V30" s="2">
        <v>0.98199242599891801</v>
      </c>
    </row>
    <row r="31" spans="1:22" hidden="1" x14ac:dyDescent="0.25">
      <c r="A31" t="s">
        <v>166</v>
      </c>
      <c r="B31" t="s">
        <v>23</v>
      </c>
      <c r="C31" t="s">
        <v>167</v>
      </c>
      <c r="D31" t="s">
        <v>33</v>
      </c>
      <c r="E31">
        <v>48598</v>
      </c>
      <c r="F31" s="2">
        <v>0.49</v>
      </c>
      <c r="G31">
        <v>1270</v>
      </c>
      <c r="H31">
        <v>1270</v>
      </c>
      <c r="I31" t="s">
        <v>44</v>
      </c>
      <c r="J31">
        <v>45903</v>
      </c>
      <c r="K31">
        <v>3.8</v>
      </c>
      <c r="L31">
        <v>6.7000000000000004E-2</v>
      </c>
      <c r="M31">
        <v>3.9E-2</v>
      </c>
      <c r="N31">
        <v>0.433</v>
      </c>
      <c r="O31" t="s">
        <v>168</v>
      </c>
      <c r="P31" t="s">
        <v>169</v>
      </c>
      <c r="Q31">
        <v>310</v>
      </c>
      <c r="R31" t="s">
        <v>170</v>
      </c>
      <c r="S31" t="s">
        <v>171</v>
      </c>
      <c r="T31" s="2">
        <v>0.2114</v>
      </c>
      <c r="U31" s="2">
        <v>0.17280000000000001</v>
      </c>
      <c r="V31" s="2">
        <v>1</v>
      </c>
    </row>
    <row r="32" spans="1:22" hidden="1" x14ac:dyDescent="0.25">
      <c r="A32" t="s">
        <v>172</v>
      </c>
      <c r="B32" t="s">
        <v>23</v>
      </c>
      <c r="C32" t="s">
        <v>24</v>
      </c>
      <c r="D32" t="s">
        <v>33</v>
      </c>
      <c r="E32">
        <v>41359</v>
      </c>
      <c r="F32" s="2">
        <v>1.7000000000000001E-2</v>
      </c>
      <c r="G32">
        <v>533.5</v>
      </c>
      <c r="H32">
        <v>533.5</v>
      </c>
      <c r="I32" t="s">
        <v>93</v>
      </c>
      <c r="J32">
        <v>82</v>
      </c>
      <c r="K32">
        <v>2.1</v>
      </c>
      <c r="L32">
        <v>-4.1000000000000002E-2</v>
      </c>
      <c r="M32">
        <v>-5.8000000000000003E-2</v>
      </c>
      <c r="N32">
        <v>5.3999999999999999E-2</v>
      </c>
      <c r="O32" t="s">
        <v>173</v>
      </c>
      <c r="P32" t="s">
        <v>28</v>
      </c>
      <c r="Q32">
        <v>299</v>
      </c>
      <c r="R32" t="s">
        <v>174</v>
      </c>
      <c r="S32" t="s">
        <v>175</v>
      </c>
      <c r="T32" s="2">
        <v>0.33069999999999999</v>
      </c>
      <c r="U32" s="2">
        <v>0.28610000000000002</v>
      </c>
      <c r="V32" s="2">
        <v>1</v>
      </c>
    </row>
    <row r="33" spans="1:22" hidden="1" x14ac:dyDescent="0.25">
      <c r="A33" t="s">
        <v>176</v>
      </c>
      <c r="B33" t="s">
        <v>23</v>
      </c>
      <c r="C33" t="s">
        <v>24</v>
      </c>
      <c r="D33" t="s">
        <v>25</v>
      </c>
      <c r="E33">
        <v>2199</v>
      </c>
      <c r="F33" s="2">
        <v>0.29199999999999998</v>
      </c>
      <c r="G33">
        <v>214.6</v>
      </c>
      <c r="H33">
        <v>214.6</v>
      </c>
      <c r="J33">
        <v>453</v>
      </c>
      <c r="K33">
        <v>3</v>
      </c>
      <c r="L33">
        <v>-1.4E-2</v>
      </c>
      <c r="M33">
        <v>8.7999999999999995E-2</v>
      </c>
      <c r="N33">
        <v>1.702</v>
      </c>
      <c r="O33" t="s">
        <v>177</v>
      </c>
      <c r="P33" t="s">
        <v>28</v>
      </c>
      <c r="Q33">
        <v>300</v>
      </c>
      <c r="R33" t="s">
        <v>29</v>
      </c>
      <c r="S33" t="s">
        <v>178</v>
      </c>
      <c r="T33" s="2">
        <v>0.54720000000000002</v>
      </c>
      <c r="U33" s="2">
        <v>0.52580000000000005</v>
      </c>
      <c r="V33" s="2">
        <v>1</v>
      </c>
    </row>
    <row r="34" spans="1:22" hidden="1" x14ac:dyDescent="0.25">
      <c r="A34" t="s">
        <v>179</v>
      </c>
      <c r="B34" t="s">
        <v>23</v>
      </c>
      <c r="C34" t="s">
        <v>24</v>
      </c>
      <c r="D34" t="s">
        <v>25</v>
      </c>
      <c r="E34">
        <v>29835</v>
      </c>
      <c r="F34" s="2">
        <v>0.432</v>
      </c>
      <c r="G34">
        <v>754.4</v>
      </c>
      <c r="H34">
        <v>526.6</v>
      </c>
      <c r="I34" t="s">
        <v>140</v>
      </c>
      <c r="J34">
        <v>658</v>
      </c>
      <c r="K34">
        <v>3</v>
      </c>
      <c r="L34">
        <v>1E-3</v>
      </c>
      <c r="M34">
        <v>7.1999999999999995E-2</v>
      </c>
      <c r="N34">
        <v>0.58099999999999996</v>
      </c>
      <c r="O34" t="s">
        <v>180</v>
      </c>
      <c r="P34" t="s">
        <v>28</v>
      </c>
      <c r="Q34">
        <v>300</v>
      </c>
      <c r="R34" t="s">
        <v>29</v>
      </c>
      <c r="S34" t="s">
        <v>181</v>
      </c>
      <c r="T34" s="2">
        <v>0.60329999999999995</v>
      </c>
      <c r="U34" s="2">
        <v>0.59919999999999995</v>
      </c>
      <c r="V34" s="2">
        <v>1</v>
      </c>
    </row>
    <row r="35" spans="1:22" hidden="1" x14ac:dyDescent="0.25">
      <c r="A35" t="s">
        <v>182</v>
      </c>
      <c r="B35" t="s">
        <v>23</v>
      </c>
      <c r="C35" t="s">
        <v>24</v>
      </c>
      <c r="D35" t="s">
        <v>25</v>
      </c>
      <c r="E35">
        <v>13657</v>
      </c>
      <c r="F35" s="2">
        <v>0.22700000000000001</v>
      </c>
      <c r="G35">
        <v>437.5</v>
      </c>
      <c r="H35">
        <v>437.5</v>
      </c>
      <c r="I35" t="s">
        <v>54</v>
      </c>
      <c r="J35">
        <v>343</v>
      </c>
      <c r="K35">
        <v>3.1</v>
      </c>
      <c r="L35">
        <v>2.1999999999999999E-2</v>
      </c>
      <c r="M35">
        <v>2.3E-2</v>
      </c>
      <c r="N35">
        <v>0.57999999999999996</v>
      </c>
      <c r="O35" t="s">
        <v>183</v>
      </c>
      <c r="P35" t="s">
        <v>28</v>
      </c>
      <c r="Q35">
        <v>300</v>
      </c>
      <c r="R35" t="s">
        <v>29</v>
      </c>
      <c r="S35" t="s">
        <v>184</v>
      </c>
      <c r="T35" s="2">
        <v>0.4798</v>
      </c>
      <c r="U35" s="2">
        <v>0.41</v>
      </c>
      <c r="V35" s="2">
        <v>1</v>
      </c>
    </row>
    <row r="36" spans="1:22" hidden="1" x14ac:dyDescent="0.25">
      <c r="A36" t="s">
        <v>185</v>
      </c>
      <c r="B36" t="s">
        <v>23</v>
      </c>
      <c r="C36" t="s">
        <v>24</v>
      </c>
      <c r="D36" t="s">
        <v>25</v>
      </c>
      <c r="E36">
        <v>1703</v>
      </c>
      <c r="F36" s="2">
        <v>7.9000000000000001E-2</v>
      </c>
      <c r="G36">
        <v>669.4</v>
      </c>
      <c r="H36">
        <v>669.4</v>
      </c>
      <c r="I36" t="s">
        <v>54</v>
      </c>
      <c r="J36">
        <v>53</v>
      </c>
      <c r="K36">
        <v>3.6</v>
      </c>
      <c r="L36">
        <v>8.0000000000000002E-3</v>
      </c>
      <c r="M36">
        <v>4.2999999999999997E-2</v>
      </c>
      <c r="N36">
        <v>1.6379999999999999</v>
      </c>
      <c r="O36" t="s">
        <v>186</v>
      </c>
      <c r="P36" t="s">
        <v>28</v>
      </c>
      <c r="Q36">
        <v>300</v>
      </c>
      <c r="R36" t="s">
        <v>29</v>
      </c>
      <c r="S36" t="s">
        <v>187</v>
      </c>
      <c r="T36" s="2">
        <v>0.20369999999999999</v>
      </c>
      <c r="U36" s="2">
        <v>0.19950000000000001</v>
      </c>
      <c r="V36" s="2">
        <v>1</v>
      </c>
    </row>
    <row r="37" spans="1:22" hidden="1" x14ac:dyDescent="0.25">
      <c r="A37" t="s">
        <v>188</v>
      </c>
      <c r="B37" t="s">
        <v>23</v>
      </c>
      <c r="C37" t="s">
        <v>24</v>
      </c>
      <c r="D37" t="s">
        <v>25</v>
      </c>
      <c r="E37">
        <v>27772</v>
      </c>
      <c r="F37" s="2">
        <v>0.22</v>
      </c>
      <c r="G37">
        <v>1217.8</v>
      </c>
      <c r="H37">
        <v>1217.8</v>
      </c>
      <c r="I37" t="s">
        <v>34</v>
      </c>
      <c r="J37">
        <v>1535</v>
      </c>
      <c r="K37">
        <v>3.5</v>
      </c>
      <c r="L37">
        <v>2.5999999999999999E-2</v>
      </c>
      <c r="M37">
        <v>-7.0000000000000001E-3</v>
      </c>
      <c r="N37">
        <v>0.41799999999999998</v>
      </c>
      <c r="O37" t="s">
        <v>189</v>
      </c>
      <c r="P37" t="s">
        <v>28</v>
      </c>
      <c r="Q37">
        <v>300</v>
      </c>
      <c r="R37" t="s">
        <v>29</v>
      </c>
      <c r="S37" t="s">
        <v>190</v>
      </c>
      <c r="T37" s="2">
        <v>0.2898</v>
      </c>
      <c r="U37" s="2">
        <v>0.28789999999999999</v>
      </c>
      <c r="V37" s="2">
        <v>1</v>
      </c>
    </row>
    <row r="38" spans="1:22" hidden="1" x14ac:dyDescent="0.25">
      <c r="A38" t="s">
        <v>191</v>
      </c>
      <c r="B38" t="s">
        <v>23</v>
      </c>
      <c r="C38" t="s">
        <v>32</v>
      </c>
      <c r="D38" t="s">
        <v>33</v>
      </c>
      <c r="E38">
        <v>2790</v>
      </c>
      <c r="F38" s="2">
        <v>5.0999999999999997E-2</v>
      </c>
      <c r="G38">
        <v>125.1</v>
      </c>
      <c r="H38">
        <v>125.1</v>
      </c>
      <c r="I38" t="s">
        <v>48</v>
      </c>
      <c r="J38">
        <v>146</v>
      </c>
      <c r="K38">
        <v>2.2999999999999998</v>
      </c>
      <c r="L38">
        <v>-4.8000000000000001E-2</v>
      </c>
      <c r="M38">
        <v>-0.111</v>
      </c>
      <c r="N38">
        <v>-0.28999999999999998</v>
      </c>
      <c r="O38" t="s">
        <v>192</v>
      </c>
      <c r="P38" t="s">
        <v>36</v>
      </c>
      <c r="Q38">
        <v>336</v>
      </c>
      <c r="R38" t="s">
        <v>37</v>
      </c>
      <c r="S38" t="s">
        <v>193</v>
      </c>
      <c r="T38" s="2">
        <v>0.63890000000000002</v>
      </c>
      <c r="U38" s="2">
        <v>0.62629999999999997</v>
      </c>
      <c r="V38" s="2">
        <v>1</v>
      </c>
    </row>
    <row r="39" spans="1:22" hidden="1" x14ac:dyDescent="0.25">
      <c r="A39" t="s">
        <v>194</v>
      </c>
      <c r="B39" t="s">
        <v>23</v>
      </c>
      <c r="C39" t="s">
        <v>32</v>
      </c>
      <c r="D39" t="s">
        <v>33</v>
      </c>
      <c r="E39">
        <v>6157</v>
      </c>
      <c r="F39" s="2">
        <v>2.4E-2</v>
      </c>
      <c r="G39">
        <v>463.7</v>
      </c>
      <c r="H39">
        <v>463.7</v>
      </c>
      <c r="I39" t="s">
        <v>120</v>
      </c>
      <c r="J39">
        <v>2737</v>
      </c>
      <c r="K39">
        <v>2</v>
      </c>
      <c r="L39">
        <v>-4.1000000000000002E-2</v>
      </c>
      <c r="M39">
        <v>-7.8E-2</v>
      </c>
      <c r="N39">
        <v>-9.5000000000000001E-2</v>
      </c>
      <c r="O39" t="s">
        <v>195</v>
      </c>
      <c r="P39" t="s">
        <v>36</v>
      </c>
      <c r="Q39">
        <v>336</v>
      </c>
      <c r="R39" t="s">
        <v>37</v>
      </c>
      <c r="S39" t="s">
        <v>196</v>
      </c>
      <c r="T39" s="2">
        <v>0.67069999999999996</v>
      </c>
      <c r="U39" s="2">
        <v>0.66220000000000001</v>
      </c>
      <c r="V39" s="2">
        <v>1</v>
      </c>
    </row>
    <row r="40" spans="1:22" hidden="1" x14ac:dyDescent="0.25">
      <c r="A40" t="s">
        <v>197</v>
      </c>
      <c r="B40" t="s">
        <v>23</v>
      </c>
      <c r="C40" t="s">
        <v>32</v>
      </c>
      <c r="D40" t="s">
        <v>33</v>
      </c>
      <c r="E40">
        <v>48279</v>
      </c>
      <c r="F40" s="2">
        <v>5.3999999999999999E-2</v>
      </c>
      <c r="G40">
        <v>609.9</v>
      </c>
      <c r="H40">
        <v>609.9</v>
      </c>
      <c r="I40" t="s">
        <v>40</v>
      </c>
      <c r="J40">
        <v>2023</v>
      </c>
      <c r="K40">
        <v>2.2000000000000002</v>
      </c>
      <c r="L40">
        <v>-2.1999999999999999E-2</v>
      </c>
      <c r="M40">
        <v>-3.2000000000000001E-2</v>
      </c>
      <c r="N40">
        <v>0.61699999999999999</v>
      </c>
      <c r="O40" t="s">
        <v>198</v>
      </c>
      <c r="P40" t="s">
        <v>36</v>
      </c>
      <c r="Q40">
        <v>336</v>
      </c>
      <c r="R40" t="s">
        <v>37</v>
      </c>
      <c r="S40" t="s">
        <v>199</v>
      </c>
      <c r="T40" s="2">
        <v>0.21249999999999999</v>
      </c>
      <c r="U40" s="2">
        <v>0.2107</v>
      </c>
      <c r="V40" s="2">
        <v>1</v>
      </c>
    </row>
    <row r="41" spans="1:22" hidden="1" x14ac:dyDescent="0.25">
      <c r="A41" t="s">
        <v>200</v>
      </c>
      <c r="B41" t="s">
        <v>23</v>
      </c>
      <c r="C41" t="s">
        <v>32</v>
      </c>
      <c r="D41" t="s">
        <v>33</v>
      </c>
      <c r="E41">
        <v>39626</v>
      </c>
      <c r="F41" s="2">
        <v>0.19800000000000001</v>
      </c>
      <c r="G41">
        <v>720.7</v>
      </c>
      <c r="H41">
        <v>620.79999999999995</v>
      </c>
      <c r="I41" t="s">
        <v>54</v>
      </c>
      <c r="J41">
        <v>2389</v>
      </c>
      <c r="K41">
        <v>2.1</v>
      </c>
      <c r="L41">
        <v>-3.5000000000000003E-2</v>
      </c>
      <c r="M41">
        <v>-0.09</v>
      </c>
      <c r="N41">
        <v>0.33900000000000002</v>
      </c>
      <c r="O41" t="s">
        <v>201</v>
      </c>
      <c r="P41" t="s">
        <v>36</v>
      </c>
      <c r="Q41">
        <v>336</v>
      </c>
      <c r="R41" t="s">
        <v>37</v>
      </c>
      <c r="S41" t="s">
        <v>202</v>
      </c>
      <c r="T41" s="2">
        <v>0.21299999999999999</v>
      </c>
      <c r="U41" s="2">
        <v>0.20749999999999999</v>
      </c>
      <c r="V41" s="2">
        <v>1</v>
      </c>
    </row>
    <row r="42" spans="1:22" hidden="1" x14ac:dyDescent="0.25">
      <c r="A42" t="s">
        <v>203</v>
      </c>
      <c r="B42" t="s">
        <v>23</v>
      </c>
      <c r="C42" t="s">
        <v>32</v>
      </c>
      <c r="D42" t="s">
        <v>33</v>
      </c>
      <c r="E42">
        <v>3456</v>
      </c>
      <c r="F42" s="2">
        <v>0.20200000000000001</v>
      </c>
      <c r="G42">
        <v>574.1</v>
      </c>
      <c r="H42">
        <v>574.1</v>
      </c>
      <c r="I42" t="s">
        <v>93</v>
      </c>
      <c r="J42">
        <v>3340</v>
      </c>
      <c r="K42">
        <v>2.2000000000000002</v>
      </c>
      <c r="L42">
        <v>-4.8000000000000001E-2</v>
      </c>
      <c r="M42">
        <v>-0.11799999999999999</v>
      </c>
      <c r="N42">
        <v>0.16</v>
      </c>
      <c r="O42" t="s">
        <v>204</v>
      </c>
      <c r="P42" t="s">
        <v>36</v>
      </c>
      <c r="Q42">
        <v>339</v>
      </c>
      <c r="R42" t="s">
        <v>205</v>
      </c>
      <c r="S42" t="s">
        <v>206</v>
      </c>
      <c r="T42" s="2">
        <v>0.69079999999999997</v>
      </c>
      <c r="U42" s="2">
        <v>0.68969999999999998</v>
      </c>
      <c r="V42" s="2">
        <v>1</v>
      </c>
    </row>
    <row r="43" spans="1:22" hidden="1" x14ac:dyDescent="0.25">
      <c r="A43" t="s">
        <v>207</v>
      </c>
      <c r="B43" t="s">
        <v>23</v>
      </c>
      <c r="C43" t="s">
        <v>32</v>
      </c>
      <c r="D43" t="s">
        <v>33</v>
      </c>
      <c r="E43">
        <v>0</v>
      </c>
      <c r="F43" s="2">
        <v>1.2999999999999999E-2</v>
      </c>
      <c r="G43">
        <v>135.1</v>
      </c>
      <c r="H43">
        <v>135.1</v>
      </c>
      <c r="I43" t="s">
        <v>120</v>
      </c>
      <c r="J43">
        <v>108</v>
      </c>
      <c r="K43">
        <v>2</v>
      </c>
      <c r="L43">
        <v>-3.5999999999999997E-2</v>
      </c>
      <c r="M43">
        <v>-0.105</v>
      </c>
      <c r="N43">
        <v>0.13</v>
      </c>
      <c r="O43" t="s">
        <v>208</v>
      </c>
      <c r="P43" t="s">
        <v>36</v>
      </c>
      <c r="Q43">
        <v>336</v>
      </c>
      <c r="R43" t="s">
        <v>37</v>
      </c>
      <c r="S43" t="s">
        <v>209</v>
      </c>
      <c r="T43" s="2">
        <v>0.2898</v>
      </c>
      <c r="U43" s="2">
        <v>0.23449999999999999</v>
      </c>
      <c r="V43" s="2">
        <v>1</v>
      </c>
    </row>
    <row r="44" spans="1:22" hidden="1" x14ac:dyDescent="0.25">
      <c r="A44" t="s">
        <v>210</v>
      </c>
      <c r="B44" t="s">
        <v>23</v>
      </c>
      <c r="C44" t="s">
        <v>32</v>
      </c>
      <c r="D44" t="s">
        <v>33</v>
      </c>
      <c r="E44">
        <v>1695</v>
      </c>
      <c r="F44" s="2">
        <v>0.192</v>
      </c>
      <c r="G44">
        <v>305.8</v>
      </c>
      <c r="H44">
        <v>305.8</v>
      </c>
      <c r="I44" t="s">
        <v>211</v>
      </c>
      <c r="J44">
        <v>799</v>
      </c>
      <c r="K44">
        <v>2.7</v>
      </c>
      <c r="L44">
        <v>-6.0000000000000001E-3</v>
      </c>
      <c r="M44">
        <v>-4.2000000000000003E-2</v>
      </c>
      <c r="N44">
        <v>-7.9000000000000001E-2</v>
      </c>
      <c r="O44" t="s">
        <v>212</v>
      </c>
      <c r="P44" t="s">
        <v>36</v>
      </c>
      <c r="Q44">
        <v>336</v>
      </c>
      <c r="R44" t="s">
        <v>37</v>
      </c>
      <c r="S44" t="s">
        <v>213</v>
      </c>
      <c r="T44" s="2">
        <v>0.54149999999999998</v>
      </c>
      <c r="U44" s="2">
        <v>0.51270000000000004</v>
      </c>
      <c r="V44" s="2">
        <v>1</v>
      </c>
    </row>
    <row r="45" spans="1:22" hidden="1" x14ac:dyDescent="0.25">
      <c r="A45" t="s">
        <v>214</v>
      </c>
      <c r="B45" t="s">
        <v>23</v>
      </c>
      <c r="C45" t="s">
        <v>32</v>
      </c>
      <c r="D45" t="s">
        <v>33</v>
      </c>
      <c r="E45">
        <v>309</v>
      </c>
      <c r="F45" s="2">
        <v>0.03</v>
      </c>
      <c r="G45">
        <v>668.2</v>
      </c>
      <c r="H45">
        <v>668.2</v>
      </c>
      <c r="I45" t="s">
        <v>54</v>
      </c>
      <c r="J45">
        <v>95</v>
      </c>
      <c r="K45">
        <v>3.1</v>
      </c>
      <c r="L45">
        <v>-1.4E-2</v>
      </c>
      <c r="M45">
        <v>-1.9E-2</v>
      </c>
      <c r="N45">
        <v>0.70699999999999996</v>
      </c>
      <c r="O45" t="s">
        <v>215</v>
      </c>
      <c r="P45" t="s">
        <v>36</v>
      </c>
      <c r="Q45">
        <v>336</v>
      </c>
      <c r="R45" t="s">
        <v>37</v>
      </c>
      <c r="S45" t="s">
        <v>216</v>
      </c>
      <c r="T45" s="2">
        <v>0.4955</v>
      </c>
      <c r="U45" s="2">
        <v>0.44119999999999998</v>
      </c>
      <c r="V45" s="2">
        <v>1</v>
      </c>
    </row>
    <row r="46" spans="1:22" hidden="1" x14ac:dyDescent="0.25">
      <c r="A46" t="s">
        <v>217</v>
      </c>
      <c r="B46" t="s">
        <v>23</v>
      </c>
      <c r="C46" t="s">
        <v>32</v>
      </c>
      <c r="D46" t="s">
        <v>33</v>
      </c>
      <c r="E46">
        <v>34402</v>
      </c>
      <c r="F46" s="2">
        <v>0.20899999999999999</v>
      </c>
      <c r="G46">
        <v>767.6</v>
      </c>
      <c r="H46">
        <v>767.6</v>
      </c>
      <c r="I46" t="s">
        <v>44</v>
      </c>
      <c r="J46">
        <v>554</v>
      </c>
      <c r="K46">
        <v>3.2</v>
      </c>
      <c r="L46">
        <v>2E-3</v>
      </c>
      <c r="M46">
        <v>-6.0999999999999999E-2</v>
      </c>
      <c r="N46">
        <v>0.184</v>
      </c>
      <c r="O46" t="s">
        <v>218</v>
      </c>
      <c r="P46" t="s">
        <v>36</v>
      </c>
      <c r="Q46">
        <v>336</v>
      </c>
      <c r="R46" t="s">
        <v>37</v>
      </c>
      <c r="S46" t="s">
        <v>219</v>
      </c>
      <c r="T46" s="2">
        <v>0.48630000000000001</v>
      </c>
      <c r="U46" s="2">
        <v>0.40770000000000001</v>
      </c>
      <c r="V46" s="2">
        <v>1</v>
      </c>
    </row>
    <row r="47" spans="1:22" hidden="1" x14ac:dyDescent="0.25">
      <c r="A47" t="s">
        <v>220</v>
      </c>
      <c r="B47" t="s">
        <v>23</v>
      </c>
      <c r="C47" t="s">
        <v>32</v>
      </c>
      <c r="D47" t="s">
        <v>33</v>
      </c>
      <c r="E47">
        <v>8278</v>
      </c>
      <c r="F47" s="2">
        <v>0.373</v>
      </c>
      <c r="G47">
        <v>799.3</v>
      </c>
      <c r="H47">
        <v>799.3</v>
      </c>
      <c r="I47" t="s">
        <v>54</v>
      </c>
      <c r="J47">
        <v>302</v>
      </c>
      <c r="K47">
        <v>2.8</v>
      </c>
      <c r="L47">
        <v>-0.02</v>
      </c>
      <c r="M47">
        <v>-3.2000000000000001E-2</v>
      </c>
      <c r="N47">
        <v>0.155</v>
      </c>
      <c r="O47" t="s">
        <v>221</v>
      </c>
      <c r="P47" t="s">
        <v>36</v>
      </c>
      <c r="Q47">
        <v>336</v>
      </c>
      <c r="R47" t="s">
        <v>37</v>
      </c>
      <c r="S47" t="s">
        <v>222</v>
      </c>
      <c r="T47" s="2">
        <v>0.65629999999999999</v>
      </c>
      <c r="U47" s="2">
        <v>0.53129999999999999</v>
      </c>
      <c r="V47" s="2">
        <v>1</v>
      </c>
    </row>
    <row r="48" spans="1:22" hidden="1" x14ac:dyDescent="0.25">
      <c r="A48" t="s">
        <v>223</v>
      </c>
      <c r="B48" t="s">
        <v>23</v>
      </c>
      <c r="C48" t="s">
        <v>32</v>
      </c>
      <c r="D48" t="s">
        <v>33</v>
      </c>
      <c r="E48">
        <v>0</v>
      </c>
      <c r="F48" s="2">
        <v>6.0000000000000001E-3</v>
      </c>
      <c r="G48">
        <v>216.5</v>
      </c>
      <c r="H48">
        <v>216.5</v>
      </c>
      <c r="I48" t="s">
        <v>40</v>
      </c>
      <c r="J48">
        <v>105</v>
      </c>
      <c r="K48">
        <v>2.2000000000000002</v>
      </c>
      <c r="L48">
        <v>-2.1999999999999999E-2</v>
      </c>
      <c r="M48">
        <v>-3.7999999999999999E-2</v>
      </c>
      <c r="N48">
        <v>-1.2E-2</v>
      </c>
      <c r="O48" t="s">
        <v>224</v>
      </c>
      <c r="P48" t="s">
        <v>36</v>
      </c>
      <c r="Q48">
        <v>336</v>
      </c>
      <c r="R48" t="s">
        <v>37</v>
      </c>
      <c r="S48" t="s">
        <v>225</v>
      </c>
      <c r="T48" s="2">
        <v>0.64149999999999996</v>
      </c>
      <c r="U48" s="2">
        <v>0.57999999999999996</v>
      </c>
      <c r="V48" s="2">
        <v>1</v>
      </c>
    </row>
    <row r="49" spans="1:22" hidden="1" x14ac:dyDescent="0.25">
      <c r="A49" t="s">
        <v>226</v>
      </c>
      <c r="B49" t="s">
        <v>23</v>
      </c>
      <c r="C49" t="s">
        <v>32</v>
      </c>
      <c r="D49" t="s">
        <v>33</v>
      </c>
      <c r="E49">
        <v>21357</v>
      </c>
      <c r="F49" s="2">
        <v>0.44500000000000001</v>
      </c>
      <c r="G49">
        <v>384.8</v>
      </c>
      <c r="H49">
        <v>384.8</v>
      </c>
      <c r="I49" t="s">
        <v>211</v>
      </c>
      <c r="J49">
        <v>890</v>
      </c>
      <c r="K49">
        <v>2.8</v>
      </c>
      <c r="L49">
        <v>4.0000000000000001E-3</v>
      </c>
      <c r="M49">
        <v>3.2000000000000001E-2</v>
      </c>
      <c r="N49">
        <v>0.34599999999999997</v>
      </c>
      <c r="O49" t="s">
        <v>227</v>
      </c>
      <c r="P49" t="s">
        <v>36</v>
      </c>
      <c r="Q49">
        <v>336</v>
      </c>
      <c r="R49" t="s">
        <v>37</v>
      </c>
      <c r="S49" t="s">
        <v>228</v>
      </c>
      <c r="T49" s="2">
        <v>0.39939999999999998</v>
      </c>
      <c r="U49" s="2">
        <v>0.32969999999999999</v>
      </c>
      <c r="V49" s="2">
        <v>1</v>
      </c>
    </row>
    <row r="50" spans="1:22" hidden="1" x14ac:dyDescent="0.25">
      <c r="A50" t="s">
        <v>229</v>
      </c>
      <c r="B50" t="s">
        <v>23</v>
      </c>
      <c r="C50" t="s">
        <v>32</v>
      </c>
      <c r="D50" t="s">
        <v>33</v>
      </c>
      <c r="E50">
        <v>16087</v>
      </c>
      <c r="F50" s="2">
        <v>8.1000000000000003E-2</v>
      </c>
      <c r="G50">
        <v>738.8</v>
      </c>
      <c r="H50">
        <v>738.8</v>
      </c>
      <c r="I50" t="s">
        <v>134</v>
      </c>
      <c r="J50">
        <v>243</v>
      </c>
      <c r="K50">
        <v>2.9</v>
      </c>
      <c r="L50">
        <v>4.3999999999999997E-2</v>
      </c>
      <c r="M50">
        <v>5.0999999999999997E-2</v>
      </c>
      <c r="N50">
        <v>1.085</v>
      </c>
      <c r="O50" t="s">
        <v>230</v>
      </c>
      <c r="P50" t="s">
        <v>36</v>
      </c>
      <c r="Q50">
        <v>336</v>
      </c>
      <c r="R50" t="s">
        <v>37</v>
      </c>
      <c r="S50" t="s">
        <v>231</v>
      </c>
      <c r="T50" s="2">
        <v>0.54810000000000003</v>
      </c>
      <c r="U50" s="2">
        <v>0.54059999999999997</v>
      </c>
      <c r="V50" s="2">
        <v>1</v>
      </c>
    </row>
    <row r="51" spans="1:22" hidden="1" x14ac:dyDescent="0.25">
      <c r="A51" t="s">
        <v>232</v>
      </c>
      <c r="B51" t="s">
        <v>23</v>
      </c>
      <c r="C51" t="s">
        <v>32</v>
      </c>
      <c r="D51" t="s">
        <v>33</v>
      </c>
      <c r="E51">
        <v>8981</v>
      </c>
      <c r="F51" s="2">
        <v>3.4000000000000002E-2</v>
      </c>
      <c r="G51">
        <v>180</v>
      </c>
      <c r="H51">
        <v>120</v>
      </c>
      <c r="I51" t="s">
        <v>54</v>
      </c>
      <c r="J51">
        <v>270</v>
      </c>
      <c r="K51">
        <v>2.9</v>
      </c>
      <c r="L51">
        <v>5.7000000000000002E-2</v>
      </c>
      <c r="M51">
        <v>0.11899999999999999</v>
      </c>
      <c r="N51">
        <v>1.0489999999999999</v>
      </c>
      <c r="O51" t="s">
        <v>233</v>
      </c>
      <c r="P51" t="s">
        <v>36</v>
      </c>
      <c r="Q51">
        <v>336</v>
      </c>
      <c r="R51" t="s">
        <v>37</v>
      </c>
      <c r="S51" t="s">
        <v>234</v>
      </c>
      <c r="T51" s="2">
        <v>0.58309999999999995</v>
      </c>
      <c r="U51" s="2">
        <v>0.58109999999999995</v>
      </c>
      <c r="V51" s="2">
        <v>1</v>
      </c>
    </row>
    <row r="52" spans="1:22" hidden="1" x14ac:dyDescent="0.25">
      <c r="A52" t="s">
        <v>235</v>
      </c>
      <c r="B52" t="s">
        <v>23</v>
      </c>
      <c r="C52" t="s">
        <v>32</v>
      </c>
      <c r="D52" t="s">
        <v>33</v>
      </c>
      <c r="E52">
        <v>2562</v>
      </c>
      <c r="F52" s="2">
        <v>8.9999999999999993E-3</v>
      </c>
      <c r="G52">
        <v>113.9</v>
      </c>
      <c r="H52">
        <v>114.9</v>
      </c>
      <c r="I52" t="s">
        <v>140</v>
      </c>
      <c r="J52">
        <v>374</v>
      </c>
      <c r="K52">
        <v>2.4</v>
      </c>
      <c r="L52">
        <v>-1.7999999999999999E-2</v>
      </c>
      <c r="M52">
        <v>-4.9000000000000002E-2</v>
      </c>
      <c r="N52">
        <v>0.35</v>
      </c>
      <c r="O52" t="s">
        <v>236</v>
      </c>
      <c r="P52" t="s">
        <v>36</v>
      </c>
      <c r="Q52">
        <v>336</v>
      </c>
      <c r="R52" t="s">
        <v>37</v>
      </c>
      <c r="S52" t="s">
        <v>237</v>
      </c>
      <c r="T52" s="2">
        <v>9.7799999999999998E-2</v>
      </c>
      <c r="U52" s="2">
        <v>8.5099999999999995E-2</v>
      </c>
      <c r="V52" s="2">
        <v>0.99129677980852904</v>
      </c>
    </row>
    <row r="53" spans="1:22" hidden="1" x14ac:dyDescent="0.25">
      <c r="A53" t="s">
        <v>238</v>
      </c>
      <c r="B53" t="s">
        <v>23</v>
      </c>
      <c r="C53" t="s">
        <v>32</v>
      </c>
      <c r="D53" t="s">
        <v>33</v>
      </c>
      <c r="E53">
        <v>348</v>
      </c>
      <c r="F53" s="2">
        <v>2.1000000000000001E-2</v>
      </c>
      <c r="G53">
        <v>242</v>
      </c>
      <c r="H53">
        <v>242</v>
      </c>
      <c r="I53" t="s">
        <v>40</v>
      </c>
      <c r="J53">
        <v>291</v>
      </c>
      <c r="K53">
        <v>2.5</v>
      </c>
      <c r="L53">
        <v>1E-3</v>
      </c>
      <c r="M53">
        <v>1.4E-2</v>
      </c>
      <c r="N53">
        <v>3.0000000000000001E-3</v>
      </c>
      <c r="O53" t="s">
        <v>239</v>
      </c>
      <c r="P53" t="s">
        <v>36</v>
      </c>
      <c r="Q53">
        <v>336</v>
      </c>
      <c r="R53" t="s">
        <v>37</v>
      </c>
      <c r="S53" t="s">
        <v>240</v>
      </c>
      <c r="T53" s="2">
        <v>0.64939999999999998</v>
      </c>
      <c r="U53" s="2">
        <v>0.61699999999999999</v>
      </c>
      <c r="V53" s="2">
        <v>1</v>
      </c>
    </row>
    <row r="54" spans="1:22" hidden="1" x14ac:dyDescent="0.25">
      <c r="A54" t="s">
        <v>241</v>
      </c>
      <c r="B54" t="s">
        <v>23</v>
      </c>
      <c r="C54" t="s">
        <v>60</v>
      </c>
      <c r="D54" t="s">
        <v>33</v>
      </c>
      <c r="E54">
        <v>1956</v>
      </c>
      <c r="F54" s="2">
        <v>0.45800000000000002</v>
      </c>
      <c r="G54">
        <v>341.2</v>
      </c>
      <c r="H54">
        <v>341.2</v>
      </c>
      <c r="I54" t="s">
        <v>127</v>
      </c>
      <c r="J54">
        <v>546</v>
      </c>
      <c r="K54">
        <v>2.4</v>
      </c>
      <c r="L54">
        <v>-2.1999999999999999E-2</v>
      </c>
      <c r="M54">
        <v>-2.3E-2</v>
      </c>
      <c r="N54">
        <v>-0.17399999999999999</v>
      </c>
      <c r="O54" t="s">
        <v>242</v>
      </c>
      <c r="P54" t="s">
        <v>62</v>
      </c>
      <c r="Q54">
        <v>274</v>
      </c>
      <c r="R54" t="s">
        <v>63</v>
      </c>
      <c r="S54" t="s">
        <v>243</v>
      </c>
      <c r="T54" s="2">
        <v>0.59599999999999997</v>
      </c>
      <c r="U54" s="2">
        <v>0.58589999999999998</v>
      </c>
      <c r="V54" s="2">
        <v>1</v>
      </c>
    </row>
    <row r="55" spans="1:22" hidden="1" x14ac:dyDescent="0.25">
      <c r="A55" t="s">
        <v>244</v>
      </c>
      <c r="B55" t="s">
        <v>23</v>
      </c>
      <c r="C55" t="s">
        <v>60</v>
      </c>
      <c r="D55" t="s">
        <v>33</v>
      </c>
      <c r="E55">
        <v>5934</v>
      </c>
      <c r="F55" s="2">
        <v>0.13</v>
      </c>
      <c r="G55">
        <v>287.89999999999998</v>
      </c>
      <c r="H55">
        <v>287.89999999999998</v>
      </c>
      <c r="I55" t="s">
        <v>54</v>
      </c>
      <c r="J55">
        <v>176</v>
      </c>
      <c r="K55">
        <v>2.7</v>
      </c>
      <c r="L55">
        <v>-3.9E-2</v>
      </c>
      <c r="M55">
        <v>-3.0000000000000001E-3</v>
      </c>
      <c r="N55">
        <v>-0.111</v>
      </c>
      <c r="O55" t="s">
        <v>245</v>
      </c>
      <c r="P55" t="s">
        <v>62</v>
      </c>
      <c r="Q55">
        <v>274</v>
      </c>
      <c r="R55" t="s">
        <v>63</v>
      </c>
      <c r="S55" t="s">
        <v>246</v>
      </c>
      <c r="T55" s="2">
        <v>0.72770000000000001</v>
      </c>
      <c r="U55" s="2">
        <v>0.72640000000000005</v>
      </c>
      <c r="V55" s="2">
        <v>1</v>
      </c>
    </row>
    <row r="56" spans="1:22" hidden="1" x14ac:dyDescent="0.25">
      <c r="A56" t="s">
        <v>247</v>
      </c>
      <c r="B56" t="s">
        <v>23</v>
      </c>
      <c r="C56" t="s">
        <v>60</v>
      </c>
      <c r="D56" t="s">
        <v>33</v>
      </c>
      <c r="E56">
        <v>9124</v>
      </c>
      <c r="F56" s="2">
        <v>0.125</v>
      </c>
      <c r="G56">
        <v>320.60000000000002</v>
      </c>
      <c r="H56">
        <v>326.2</v>
      </c>
      <c r="I56" t="s">
        <v>34</v>
      </c>
      <c r="J56">
        <v>751</v>
      </c>
      <c r="K56">
        <v>2.9</v>
      </c>
      <c r="L56">
        <v>-2.5999999999999999E-2</v>
      </c>
      <c r="M56">
        <v>1.4999999999999999E-2</v>
      </c>
      <c r="N56">
        <v>3.9E-2</v>
      </c>
      <c r="O56" t="s">
        <v>248</v>
      </c>
      <c r="P56" t="s">
        <v>62</v>
      </c>
      <c r="Q56">
        <v>274</v>
      </c>
      <c r="R56" t="s">
        <v>63</v>
      </c>
      <c r="S56" t="s">
        <v>249</v>
      </c>
      <c r="T56" s="2">
        <v>0.83579999999999999</v>
      </c>
      <c r="U56" s="2">
        <v>0.83489999999999998</v>
      </c>
      <c r="V56" s="2">
        <v>0.98283261802575095</v>
      </c>
    </row>
    <row r="57" spans="1:22" hidden="1" x14ac:dyDescent="0.25">
      <c r="A57" t="s">
        <v>250</v>
      </c>
      <c r="B57" t="s">
        <v>23</v>
      </c>
      <c r="C57" t="s">
        <v>60</v>
      </c>
      <c r="D57" t="s">
        <v>33</v>
      </c>
      <c r="E57">
        <v>2883</v>
      </c>
      <c r="F57" s="2">
        <v>0.12</v>
      </c>
      <c r="G57">
        <v>236.2</v>
      </c>
      <c r="H57">
        <v>236.2</v>
      </c>
      <c r="I57" t="s">
        <v>134</v>
      </c>
      <c r="J57">
        <v>227</v>
      </c>
      <c r="K57">
        <v>3.7</v>
      </c>
      <c r="L57">
        <v>-0.01</v>
      </c>
      <c r="M57">
        <v>-1.6E-2</v>
      </c>
      <c r="N57">
        <v>0.39</v>
      </c>
      <c r="O57" t="s">
        <v>251</v>
      </c>
      <c r="P57" t="s">
        <v>62</v>
      </c>
      <c r="Q57">
        <v>274</v>
      </c>
      <c r="R57" t="s">
        <v>63</v>
      </c>
      <c r="S57" t="s">
        <v>252</v>
      </c>
      <c r="T57" s="2">
        <v>0.93889999999999996</v>
      </c>
      <c r="U57" s="2">
        <v>0.93710000000000004</v>
      </c>
      <c r="V57" s="2">
        <v>1</v>
      </c>
    </row>
    <row r="58" spans="1:22" hidden="1" x14ac:dyDescent="0.25">
      <c r="A58" t="s">
        <v>253</v>
      </c>
      <c r="B58" t="s">
        <v>23</v>
      </c>
      <c r="C58" t="s">
        <v>60</v>
      </c>
      <c r="D58" t="s">
        <v>33</v>
      </c>
      <c r="E58">
        <v>2862</v>
      </c>
      <c r="F58" s="2">
        <v>0.16600000000000001</v>
      </c>
      <c r="G58">
        <v>192.9</v>
      </c>
      <c r="H58">
        <v>192.9</v>
      </c>
      <c r="I58" t="s">
        <v>34</v>
      </c>
      <c r="J58">
        <v>1120</v>
      </c>
      <c r="K58">
        <v>2.4</v>
      </c>
      <c r="L58">
        <v>-2.8000000000000001E-2</v>
      </c>
      <c r="M58">
        <v>1.4999999999999999E-2</v>
      </c>
      <c r="N58">
        <v>-0.182</v>
      </c>
      <c r="O58" t="s">
        <v>254</v>
      </c>
      <c r="P58" t="s">
        <v>62</v>
      </c>
      <c r="Q58">
        <v>277</v>
      </c>
      <c r="R58" t="s">
        <v>255</v>
      </c>
      <c r="S58" t="s">
        <v>256</v>
      </c>
      <c r="T58" s="2">
        <v>0.7</v>
      </c>
      <c r="U58" s="2">
        <v>0.6855</v>
      </c>
      <c r="V58" s="2">
        <v>1</v>
      </c>
    </row>
    <row r="59" spans="1:22" hidden="1" x14ac:dyDescent="0.25">
      <c r="A59" t="s">
        <v>257</v>
      </c>
      <c r="B59" t="s">
        <v>23</v>
      </c>
      <c r="C59" t="s">
        <v>71</v>
      </c>
      <c r="D59" t="s">
        <v>72</v>
      </c>
      <c r="E59">
        <v>0</v>
      </c>
      <c r="F59" s="2">
        <v>2.7E-2</v>
      </c>
      <c r="G59">
        <v>1740.9</v>
      </c>
      <c r="H59">
        <v>1747</v>
      </c>
      <c r="I59" t="s">
        <v>85</v>
      </c>
      <c r="J59">
        <v>5826</v>
      </c>
      <c r="K59">
        <v>2.2999999999999998</v>
      </c>
      <c r="L59">
        <v>-3.2000000000000001E-2</v>
      </c>
      <c r="M59">
        <v>-4.9000000000000002E-2</v>
      </c>
      <c r="N59">
        <v>-7.3999999999999996E-2</v>
      </c>
      <c r="O59" t="s">
        <v>258</v>
      </c>
      <c r="P59" t="s">
        <v>73</v>
      </c>
      <c r="Q59">
        <v>289</v>
      </c>
      <c r="R59" t="s">
        <v>74</v>
      </c>
      <c r="S59" t="s">
        <v>259</v>
      </c>
      <c r="T59" s="2">
        <v>2.1399999999999999E-2</v>
      </c>
      <c r="U59" s="2">
        <v>2.0899999999999998E-2</v>
      </c>
      <c r="V59" s="2">
        <v>0.99650829994275902</v>
      </c>
    </row>
    <row r="60" spans="1:22" hidden="1" x14ac:dyDescent="0.25">
      <c r="A60" t="s">
        <v>260</v>
      </c>
      <c r="B60" t="s">
        <v>23</v>
      </c>
      <c r="C60" t="s">
        <v>71</v>
      </c>
      <c r="D60" t="s">
        <v>72</v>
      </c>
      <c r="E60">
        <v>59906</v>
      </c>
      <c r="F60" s="2">
        <v>0.02</v>
      </c>
      <c r="G60">
        <v>2557.6</v>
      </c>
      <c r="H60">
        <v>2557.6</v>
      </c>
      <c r="I60" t="s">
        <v>40</v>
      </c>
      <c r="J60">
        <v>11975</v>
      </c>
      <c r="K60">
        <v>3.4</v>
      </c>
      <c r="L60">
        <v>-1E-3</v>
      </c>
      <c r="M60">
        <v>5.5E-2</v>
      </c>
      <c r="N60">
        <v>0.58099999999999996</v>
      </c>
      <c r="O60" t="s">
        <v>261</v>
      </c>
      <c r="P60" t="s">
        <v>73</v>
      </c>
      <c r="Q60">
        <v>289</v>
      </c>
      <c r="R60" t="s">
        <v>74</v>
      </c>
      <c r="S60" t="s">
        <v>262</v>
      </c>
      <c r="T60" s="2">
        <v>0.21179999999999999</v>
      </c>
      <c r="U60" s="2">
        <v>0.1794</v>
      </c>
      <c r="V60" s="2">
        <v>1</v>
      </c>
    </row>
    <row r="61" spans="1:22" hidden="1" x14ac:dyDescent="0.25">
      <c r="A61" t="s">
        <v>263</v>
      </c>
      <c r="B61" t="s">
        <v>23</v>
      </c>
      <c r="C61" t="s">
        <v>71</v>
      </c>
      <c r="D61" t="s">
        <v>72</v>
      </c>
      <c r="E61">
        <v>29057</v>
      </c>
      <c r="F61" s="2">
        <v>0.3</v>
      </c>
      <c r="G61">
        <v>2000</v>
      </c>
      <c r="H61">
        <v>2000</v>
      </c>
      <c r="I61" t="s">
        <v>99</v>
      </c>
      <c r="J61">
        <v>6400</v>
      </c>
      <c r="K61">
        <v>3</v>
      </c>
      <c r="L61">
        <v>7.0000000000000001E-3</v>
      </c>
      <c r="M61">
        <v>3.0000000000000001E-3</v>
      </c>
      <c r="N61">
        <v>-3.0000000000000001E-3</v>
      </c>
      <c r="O61" t="s">
        <v>264</v>
      </c>
      <c r="P61" t="s">
        <v>73</v>
      </c>
      <c r="Q61">
        <v>289</v>
      </c>
      <c r="R61" t="s">
        <v>74</v>
      </c>
      <c r="S61" t="s">
        <v>265</v>
      </c>
      <c r="T61" s="2">
        <v>7.0000000000000007E-2</v>
      </c>
      <c r="U61" s="2">
        <v>6.9400000000000003E-2</v>
      </c>
      <c r="V61" s="2">
        <v>1</v>
      </c>
    </row>
    <row r="62" spans="1:22" hidden="1" x14ac:dyDescent="0.25">
      <c r="A62" t="s">
        <v>266</v>
      </c>
      <c r="B62" t="s">
        <v>23</v>
      </c>
      <c r="C62" t="s">
        <v>71</v>
      </c>
      <c r="D62" t="s">
        <v>72</v>
      </c>
      <c r="E62">
        <v>0</v>
      </c>
      <c r="F62" s="2">
        <v>0.219</v>
      </c>
      <c r="G62">
        <v>2054.8000000000002</v>
      </c>
      <c r="H62">
        <v>2054.8000000000002</v>
      </c>
      <c r="I62" t="s">
        <v>112</v>
      </c>
      <c r="J62">
        <v>6155</v>
      </c>
      <c r="K62">
        <v>2.9</v>
      </c>
      <c r="L62">
        <v>-1.2999999999999999E-2</v>
      </c>
      <c r="M62">
        <v>2.1999999999999999E-2</v>
      </c>
      <c r="N62">
        <v>6.7000000000000004E-2</v>
      </c>
      <c r="O62" t="s">
        <v>267</v>
      </c>
      <c r="P62" t="s">
        <v>73</v>
      </c>
      <c r="Q62">
        <v>289</v>
      </c>
      <c r="R62" t="s">
        <v>74</v>
      </c>
      <c r="S62" t="s">
        <v>268</v>
      </c>
      <c r="T62" s="2">
        <v>0.4</v>
      </c>
      <c r="U62" s="2">
        <v>0.30659999999999998</v>
      </c>
      <c r="V62" s="2">
        <v>1</v>
      </c>
    </row>
    <row r="63" spans="1:22" hidden="1" x14ac:dyDescent="0.25">
      <c r="A63" t="s">
        <v>269</v>
      </c>
      <c r="B63" t="s">
        <v>23</v>
      </c>
      <c r="C63" t="s">
        <v>119</v>
      </c>
      <c r="D63" t="s">
        <v>33</v>
      </c>
      <c r="E63">
        <v>1004</v>
      </c>
      <c r="F63" s="2">
        <v>0.38200000000000001</v>
      </c>
      <c r="G63">
        <v>80.5</v>
      </c>
      <c r="H63">
        <v>80.5</v>
      </c>
      <c r="I63" t="s">
        <v>140</v>
      </c>
      <c r="J63">
        <v>673</v>
      </c>
      <c r="K63">
        <v>3</v>
      </c>
      <c r="L63">
        <v>-3.4000000000000002E-2</v>
      </c>
      <c r="M63">
        <v>1.4999999999999999E-2</v>
      </c>
      <c r="N63">
        <v>9.8000000000000004E-2</v>
      </c>
      <c r="O63" t="s">
        <v>270</v>
      </c>
      <c r="P63" t="s">
        <v>122</v>
      </c>
      <c r="Q63">
        <v>156</v>
      </c>
      <c r="R63" t="s">
        <v>271</v>
      </c>
      <c r="S63" t="s">
        <v>272</v>
      </c>
      <c r="T63" s="2">
        <v>0.68140000000000001</v>
      </c>
      <c r="U63" s="2">
        <v>0.50109999999999999</v>
      </c>
      <c r="V63" s="2">
        <v>1</v>
      </c>
    </row>
    <row r="64" spans="1:22" hidden="1" x14ac:dyDescent="0.25">
      <c r="A64" t="s">
        <v>273</v>
      </c>
      <c r="B64" t="s">
        <v>23</v>
      </c>
      <c r="C64" t="s">
        <v>119</v>
      </c>
      <c r="D64" t="s">
        <v>33</v>
      </c>
      <c r="E64">
        <v>3817</v>
      </c>
      <c r="F64" s="2">
        <v>0.21099999999999999</v>
      </c>
      <c r="G64">
        <v>66.900000000000006</v>
      </c>
      <c r="H64">
        <v>66.900000000000006</v>
      </c>
      <c r="I64" t="s">
        <v>134</v>
      </c>
      <c r="J64">
        <v>6908</v>
      </c>
      <c r="K64">
        <v>2.7</v>
      </c>
      <c r="L64">
        <v>-2E-3</v>
      </c>
      <c r="M64">
        <v>-5.1999999999999998E-2</v>
      </c>
      <c r="N64">
        <v>0.22500000000000001</v>
      </c>
      <c r="O64" t="s">
        <v>274</v>
      </c>
      <c r="P64" t="s">
        <v>122</v>
      </c>
      <c r="Q64">
        <v>155</v>
      </c>
      <c r="R64" t="s">
        <v>275</v>
      </c>
      <c r="S64" t="s">
        <v>276</v>
      </c>
      <c r="T64" s="2">
        <v>0.4466</v>
      </c>
      <c r="U64" s="2">
        <v>0.38629999999999998</v>
      </c>
      <c r="V64" s="2">
        <v>1</v>
      </c>
    </row>
    <row r="65" spans="1:22" hidden="1" x14ac:dyDescent="0.25">
      <c r="A65" t="s">
        <v>277</v>
      </c>
      <c r="B65" t="s">
        <v>23</v>
      </c>
      <c r="C65" t="s">
        <v>119</v>
      </c>
      <c r="D65" t="s">
        <v>33</v>
      </c>
      <c r="E65">
        <v>0</v>
      </c>
      <c r="F65" s="2">
        <v>0.23699999999999999</v>
      </c>
      <c r="G65">
        <v>616</v>
      </c>
      <c r="H65">
        <v>616</v>
      </c>
      <c r="I65" t="s">
        <v>120</v>
      </c>
      <c r="J65">
        <v>7334</v>
      </c>
      <c r="K65">
        <v>2.9</v>
      </c>
      <c r="L65">
        <v>-1.4E-2</v>
      </c>
      <c r="M65">
        <v>2E-3</v>
      </c>
      <c r="N65">
        <v>0.54500000000000004</v>
      </c>
      <c r="O65" t="s">
        <v>278</v>
      </c>
      <c r="P65" t="s">
        <v>122</v>
      </c>
      <c r="Q65">
        <v>159</v>
      </c>
      <c r="R65" t="s">
        <v>123</v>
      </c>
      <c r="S65" t="s">
        <v>279</v>
      </c>
      <c r="T65" s="2">
        <v>0.19120000000000001</v>
      </c>
      <c r="U65" s="2">
        <v>0.18709999999999999</v>
      </c>
      <c r="V65" s="2">
        <v>1</v>
      </c>
    </row>
    <row r="66" spans="1:22" hidden="1" x14ac:dyDescent="0.25">
      <c r="A66" t="s">
        <v>280</v>
      </c>
      <c r="B66" t="s">
        <v>23</v>
      </c>
      <c r="C66" t="s">
        <v>119</v>
      </c>
      <c r="D66" t="s">
        <v>33</v>
      </c>
      <c r="E66">
        <v>28821</v>
      </c>
      <c r="F66" s="2">
        <v>0.151</v>
      </c>
      <c r="G66">
        <v>263.3</v>
      </c>
      <c r="H66">
        <v>263.3</v>
      </c>
      <c r="I66" t="s">
        <v>44</v>
      </c>
      <c r="J66">
        <v>1364</v>
      </c>
      <c r="K66">
        <v>2.2000000000000002</v>
      </c>
      <c r="L66">
        <v>-2.3E-2</v>
      </c>
      <c r="M66">
        <v>-2.8000000000000001E-2</v>
      </c>
      <c r="N66">
        <v>0.627</v>
      </c>
      <c r="O66" t="s">
        <v>281</v>
      </c>
      <c r="P66" t="s">
        <v>122</v>
      </c>
      <c r="Q66">
        <v>159</v>
      </c>
      <c r="R66" t="s">
        <v>123</v>
      </c>
      <c r="S66" t="s">
        <v>282</v>
      </c>
      <c r="T66" s="2">
        <v>0.38569999999999999</v>
      </c>
      <c r="U66" s="2">
        <v>0.31</v>
      </c>
      <c r="V66" s="2">
        <v>1</v>
      </c>
    </row>
    <row r="67" spans="1:22" hidden="1" x14ac:dyDescent="0.25">
      <c r="A67" t="s">
        <v>283</v>
      </c>
      <c r="B67" t="s">
        <v>23</v>
      </c>
      <c r="C67" t="s">
        <v>126</v>
      </c>
      <c r="D67" t="s">
        <v>33</v>
      </c>
      <c r="E67">
        <v>27697</v>
      </c>
      <c r="F67" s="2">
        <v>4.8000000000000001E-2</v>
      </c>
      <c r="G67">
        <v>382.3</v>
      </c>
      <c r="H67">
        <v>382.3</v>
      </c>
      <c r="I67" t="s">
        <v>54</v>
      </c>
      <c r="J67">
        <v>1689</v>
      </c>
      <c r="K67">
        <v>3</v>
      </c>
      <c r="L67">
        <v>0.03</v>
      </c>
      <c r="M67">
        <v>8.5000000000000006E-2</v>
      </c>
      <c r="N67">
        <v>0.19700000000000001</v>
      </c>
      <c r="O67" t="s">
        <v>284</v>
      </c>
      <c r="P67" t="s">
        <v>129</v>
      </c>
      <c r="Q67">
        <v>150</v>
      </c>
      <c r="R67" t="s">
        <v>130</v>
      </c>
      <c r="S67" t="s">
        <v>285</v>
      </c>
      <c r="T67" s="2">
        <v>0.57279999999999998</v>
      </c>
      <c r="U67" s="2">
        <v>0.56879999999999997</v>
      </c>
      <c r="V67" s="2">
        <v>1</v>
      </c>
    </row>
    <row r="68" spans="1:22" hidden="1" x14ac:dyDescent="0.25">
      <c r="A68" t="s">
        <v>286</v>
      </c>
      <c r="B68" t="s">
        <v>23</v>
      </c>
      <c r="C68" t="s">
        <v>126</v>
      </c>
      <c r="D68" t="s">
        <v>33</v>
      </c>
      <c r="E68">
        <v>21094</v>
      </c>
      <c r="F68" s="2">
        <v>0.104</v>
      </c>
      <c r="G68">
        <v>529.4</v>
      </c>
      <c r="H68">
        <v>529.4</v>
      </c>
      <c r="I68" t="s">
        <v>93</v>
      </c>
      <c r="J68">
        <v>1266</v>
      </c>
      <c r="K68">
        <v>3.5</v>
      </c>
      <c r="L68">
        <v>4.4999999999999998E-2</v>
      </c>
      <c r="M68">
        <v>1.0999999999999999E-2</v>
      </c>
      <c r="N68">
        <v>0.30099999999999999</v>
      </c>
      <c r="O68" t="s">
        <v>287</v>
      </c>
      <c r="P68" t="s">
        <v>129</v>
      </c>
      <c r="Q68">
        <v>151</v>
      </c>
      <c r="R68" t="s">
        <v>288</v>
      </c>
      <c r="S68" t="s">
        <v>289</v>
      </c>
      <c r="T68" s="2">
        <v>0.84019999999999995</v>
      </c>
      <c r="U68" s="2">
        <v>0</v>
      </c>
      <c r="V68" s="2">
        <v>1</v>
      </c>
    </row>
    <row r="69" spans="1:22" hidden="1" x14ac:dyDescent="0.25">
      <c r="A69" t="s">
        <v>290</v>
      </c>
      <c r="B69" t="s">
        <v>23</v>
      </c>
      <c r="C69" t="s">
        <v>126</v>
      </c>
      <c r="D69" t="s">
        <v>33</v>
      </c>
      <c r="E69">
        <v>944</v>
      </c>
      <c r="F69" s="2">
        <v>0.18</v>
      </c>
      <c r="G69">
        <v>379.8</v>
      </c>
      <c r="H69">
        <v>379.8</v>
      </c>
      <c r="I69" t="s">
        <v>134</v>
      </c>
      <c r="J69">
        <v>2544</v>
      </c>
      <c r="K69">
        <v>3.7</v>
      </c>
      <c r="L69">
        <v>3.5000000000000003E-2</v>
      </c>
      <c r="M69">
        <v>-3.1E-2</v>
      </c>
      <c r="N69">
        <v>0.64600000000000002</v>
      </c>
      <c r="O69" t="s">
        <v>291</v>
      </c>
      <c r="P69" t="s">
        <v>129</v>
      </c>
      <c r="Q69">
        <v>151</v>
      </c>
      <c r="R69" t="s">
        <v>288</v>
      </c>
      <c r="S69" t="s">
        <v>292</v>
      </c>
      <c r="T69" s="2">
        <v>0.40339999999999998</v>
      </c>
      <c r="U69" s="2">
        <v>0.37759999999999999</v>
      </c>
      <c r="V69" s="2">
        <v>1</v>
      </c>
    </row>
    <row r="70" spans="1:22" hidden="1" x14ac:dyDescent="0.25">
      <c r="A70" t="s">
        <v>293</v>
      </c>
      <c r="B70" t="s">
        <v>23</v>
      </c>
      <c r="C70" t="s">
        <v>126</v>
      </c>
      <c r="D70" t="s">
        <v>33</v>
      </c>
      <c r="E70">
        <v>13384</v>
      </c>
      <c r="F70" s="2">
        <v>8.8999999999999996E-2</v>
      </c>
      <c r="G70">
        <v>391.3</v>
      </c>
      <c r="H70">
        <v>391.4</v>
      </c>
      <c r="I70" t="s">
        <v>134</v>
      </c>
      <c r="J70">
        <v>1499</v>
      </c>
      <c r="K70">
        <v>2.9</v>
      </c>
      <c r="L70">
        <v>6.0000000000000001E-3</v>
      </c>
      <c r="M70">
        <v>-3.5999999999999997E-2</v>
      </c>
      <c r="N70">
        <v>-0.16300000000000001</v>
      </c>
      <c r="O70" t="s">
        <v>294</v>
      </c>
      <c r="P70" t="s">
        <v>129</v>
      </c>
      <c r="Q70">
        <v>151</v>
      </c>
      <c r="R70" t="s">
        <v>288</v>
      </c>
      <c r="S70" t="s">
        <v>295</v>
      </c>
      <c r="T70" s="2">
        <v>0.59719999999999995</v>
      </c>
      <c r="U70" s="2">
        <v>0.59619999999999995</v>
      </c>
      <c r="V70" s="2">
        <v>0.99974450689831396</v>
      </c>
    </row>
    <row r="71" spans="1:22" hidden="1" x14ac:dyDescent="0.25">
      <c r="A71" t="s">
        <v>296</v>
      </c>
      <c r="B71" t="s">
        <v>23</v>
      </c>
      <c r="C71" t="s">
        <v>126</v>
      </c>
      <c r="D71" t="s">
        <v>33</v>
      </c>
      <c r="E71">
        <v>2495</v>
      </c>
      <c r="F71" s="2">
        <v>0.161</v>
      </c>
      <c r="G71">
        <v>135.5</v>
      </c>
      <c r="H71">
        <v>135.5</v>
      </c>
      <c r="I71" t="s">
        <v>40</v>
      </c>
      <c r="J71">
        <v>2077</v>
      </c>
      <c r="K71">
        <v>3.3</v>
      </c>
      <c r="L71">
        <v>1.7000000000000001E-2</v>
      </c>
      <c r="M71">
        <v>3.9E-2</v>
      </c>
      <c r="N71">
        <v>0.18</v>
      </c>
      <c r="O71" t="s">
        <v>297</v>
      </c>
      <c r="P71" t="s">
        <v>129</v>
      </c>
      <c r="Q71">
        <v>150</v>
      </c>
      <c r="R71" t="s">
        <v>130</v>
      </c>
      <c r="S71" t="s">
        <v>298</v>
      </c>
      <c r="T71" s="2">
        <v>0.67459999999999998</v>
      </c>
      <c r="U71" s="2">
        <v>0.67210000000000003</v>
      </c>
      <c r="V71" s="2">
        <v>1</v>
      </c>
    </row>
    <row r="72" spans="1:22" hidden="1" x14ac:dyDescent="0.25">
      <c r="A72" t="s">
        <v>299</v>
      </c>
      <c r="B72" t="s">
        <v>23</v>
      </c>
      <c r="C72" t="s">
        <v>133</v>
      </c>
      <c r="D72" t="s">
        <v>33</v>
      </c>
      <c r="E72">
        <v>0</v>
      </c>
      <c r="F72" s="2">
        <v>1.7999999999999999E-2</v>
      </c>
      <c r="G72">
        <v>133.1</v>
      </c>
      <c r="H72">
        <v>133.5</v>
      </c>
      <c r="I72" t="s">
        <v>34</v>
      </c>
      <c r="J72">
        <v>6046</v>
      </c>
      <c r="K72">
        <v>2.1</v>
      </c>
      <c r="L72">
        <v>-8.0000000000000002E-3</v>
      </c>
      <c r="M72">
        <v>-8.5999999999999993E-2</v>
      </c>
      <c r="N72">
        <v>-0.03</v>
      </c>
      <c r="O72" t="s">
        <v>300</v>
      </c>
      <c r="P72" t="s">
        <v>136</v>
      </c>
      <c r="Q72">
        <v>217</v>
      </c>
      <c r="R72" t="s">
        <v>301</v>
      </c>
      <c r="S72" t="s">
        <v>302</v>
      </c>
      <c r="T72" s="2">
        <v>0.6915</v>
      </c>
      <c r="U72" s="2">
        <v>0.67930000000000001</v>
      </c>
      <c r="V72" s="2">
        <v>0.99700374531835201</v>
      </c>
    </row>
    <row r="73" spans="1:22" hidden="1" x14ac:dyDescent="0.25">
      <c r="A73" t="s">
        <v>303</v>
      </c>
      <c r="B73" t="s">
        <v>23</v>
      </c>
      <c r="C73" t="s">
        <v>133</v>
      </c>
      <c r="D73" t="s">
        <v>33</v>
      </c>
      <c r="E73">
        <v>19505</v>
      </c>
      <c r="F73" s="2">
        <v>7.6999999999999999E-2</v>
      </c>
      <c r="G73">
        <v>336.5</v>
      </c>
      <c r="H73">
        <v>336.5</v>
      </c>
      <c r="I73" t="s">
        <v>304</v>
      </c>
      <c r="J73">
        <v>11864</v>
      </c>
      <c r="K73">
        <v>2.1</v>
      </c>
      <c r="L73">
        <v>-3.9E-2</v>
      </c>
      <c r="M73">
        <v>-0.106</v>
      </c>
      <c r="N73">
        <v>5.2999999999999999E-2</v>
      </c>
      <c r="O73" t="s">
        <v>305</v>
      </c>
      <c r="P73" t="s">
        <v>136</v>
      </c>
      <c r="Q73">
        <v>217</v>
      </c>
      <c r="R73" t="s">
        <v>301</v>
      </c>
      <c r="S73" t="s">
        <v>306</v>
      </c>
      <c r="T73" s="2">
        <v>0.60409999999999997</v>
      </c>
      <c r="U73" s="2">
        <v>0.46239999999999998</v>
      </c>
      <c r="V73" s="2">
        <v>1</v>
      </c>
    </row>
    <row r="74" spans="1:22" hidden="1" x14ac:dyDescent="0.25">
      <c r="A74" t="s">
        <v>307</v>
      </c>
      <c r="B74" t="s">
        <v>23</v>
      </c>
      <c r="C74" t="s">
        <v>133</v>
      </c>
      <c r="D74" t="s">
        <v>33</v>
      </c>
      <c r="E74">
        <v>0</v>
      </c>
      <c r="F74" s="2">
        <v>3.1E-2</v>
      </c>
      <c r="G74">
        <v>242</v>
      </c>
      <c r="H74">
        <v>242</v>
      </c>
      <c r="I74" t="s">
        <v>134</v>
      </c>
      <c r="J74">
        <v>5941</v>
      </c>
      <c r="K74">
        <v>3</v>
      </c>
      <c r="L74">
        <v>5.3999999999999999E-2</v>
      </c>
      <c r="M74">
        <v>1.6E-2</v>
      </c>
      <c r="N74">
        <v>0.81599999999999995</v>
      </c>
      <c r="O74" t="s">
        <v>308</v>
      </c>
      <c r="P74" t="s">
        <v>136</v>
      </c>
      <c r="Q74">
        <v>217</v>
      </c>
      <c r="R74" t="s">
        <v>301</v>
      </c>
      <c r="S74" t="s">
        <v>309</v>
      </c>
      <c r="T74" s="2">
        <v>0.3619</v>
      </c>
      <c r="U74" s="2">
        <v>0.32750000000000001</v>
      </c>
      <c r="V74" s="2">
        <v>1</v>
      </c>
    </row>
    <row r="75" spans="1:22" hidden="1" x14ac:dyDescent="0.25">
      <c r="A75" t="s">
        <v>310</v>
      </c>
      <c r="B75" t="s">
        <v>23</v>
      </c>
      <c r="C75" t="s">
        <v>133</v>
      </c>
      <c r="D75" t="s">
        <v>33</v>
      </c>
      <c r="E75">
        <v>54114</v>
      </c>
      <c r="F75" s="2">
        <v>2.8000000000000001E-2</v>
      </c>
      <c r="G75">
        <v>927.4</v>
      </c>
      <c r="H75">
        <v>927.5</v>
      </c>
      <c r="I75" t="s">
        <v>34</v>
      </c>
      <c r="J75">
        <v>2084</v>
      </c>
      <c r="K75">
        <v>2.2999999999999998</v>
      </c>
      <c r="L75">
        <v>-0.10299999999999999</v>
      </c>
      <c r="M75">
        <v>-3.4000000000000002E-2</v>
      </c>
      <c r="N75">
        <v>0.40600000000000003</v>
      </c>
      <c r="O75" t="s">
        <v>311</v>
      </c>
      <c r="P75" t="s">
        <v>136</v>
      </c>
      <c r="Q75">
        <v>217</v>
      </c>
      <c r="R75" t="s">
        <v>301</v>
      </c>
      <c r="S75" t="s">
        <v>312</v>
      </c>
      <c r="T75" s="2">
        <v>0.36509999999999998</v>
      </c>
      <c r="U75" s="2">
        <v>0.36380000000000001</v>
      </c>
      <c r="V75" s="2">
        <v>0.99989218328841001</v>
      </c>
    </row>
    <row r="76" spans="1:22" hidden="1" x14ac:dyDescent="0.25">
      <c r="A76" t="s">
        <v>313</v>
      </c>
      <c r="B76" t="s">
        <v>23</v>
      </c>
      <c r="C76" t="s">
        <v>133</v>
      </c>
      <c r="D76" t="s">
        <v>33</v>
      </c>
      <c r="E76">
        <v>0</v>
      </c>
      <c r="F76" s="2">
        <v>0.17</v>
      </c>
      <c r="G76">
        <v>267.3</v>
      </c>
      <c r="H76">
        <v>289.8</v>
      </c>
      <c r="I76" t="s">
        <v>44</v>
      </c>
      <c r="J76">
        <v>3961</v>
      </c>
      <c r="K76">
        <v>2.2000000000000002</v>
      </c>
      <c r="L76">
        <v>-1.6E-2</v>
      </c>
      <c r="M76">
        <v>-3.7999999999999999E-2</v>
      </c>
      <c r="N76">
        <v>-0.05</v>
      </c>
      <c r="O76" t="s">
        <v>314</v>
      </c>
      <c r="P76" t="s">
        <v>136</v>
      </c>
      <c r="Q76">
        <v>218</v>
      </c>
      <c r="R76" t="s">
        <v>137</v>
      </c>
      <c r="S76" t="s">
        <v>315</v>
      </c>
      <c r="T76" s="2">
        <v>0.47960000000000003</v>
      </c>
      <c r="U76" s="2">
        <v>0.41260000000000002</v>
      </c>
      <c r="V76" s="2">
        <v>0.92236024844720499</v>
      </c>
    </row>
    <row r="77" spans="1:22" hidden="1" x14ac:dyDescent="0.25">
      <c r="A77" t="s">
        <v>316</v>
      </c>
      <c r="B77" t="s">
        <v>23</v>
      </c>
      <c r="C77" t="s">
        <v>133</v>
      </c>
      <c r="D77" t="s">
        <v>33</v>
      </c>
      <c r="E77">
        <v>18535</v>
      </c>
      <c r="F77" s="2">
        <v>0.152</v>
      </c>
      <c r="G77">
        <v>208.9</v>
      </c>
      <c r="H77">
        <v>216.3</v>
      </c>
      <c r="I77" t="s">
        <v>211</v>
      </c>
      <c r="J77">
        <v>9536</v>
      </c>
      <c r="K77">
        <v>3.3</v>
      </c>
      <c r="L77">
        <v>5.0999999999999997E-2</v>
      </c>
      <c r="M77">
        <v>0.05</v>
      </c>
      <c r="N77">
        <v>0.30599999999999999</v>
      </c>
      <c r="O77" t="s">
        <v>317</v>
      </c>
      <c r="P77" t="s">
        <v>136</v>
      </c>
      <c r="Q77">
        <v>218</v>
      </c>
      <c r="R77" t="s">
        <v>137</v>
      </c>
      <c r="S77" t="s">
        <v>318</v>
      </c>
      <c r="T77" s="2">
        <v>0.43540000000000001</v>
      </c>
      <c r="U77" s="2">
        <v>0.41770000000000002</v>
      </c>
      <c r="V77" s="2">
        <v>0.96578825705039295</v>
      </c>
    </row>
    <row r="78" spans="1:22" hidden="1" x14ac:dyDescent="0.25">
      <c r="A78" t="s">
        <v>319</v>
      </c>
      <c r="B78" t="s">
        <v>23</v>
      </c>
      <c r="C78" t="s">
        <v>133</v>
      </c>
      <c r="D78" t="s">
        <v>33</v>
      </c>
      <c r="E78">
        <v>22506</v>
      </c>
      <c r="F78" s="2">
        <v>0.121</v>
      </c>
      <c r="G78">
        <v>740.5</v>
      </c>
      <c r="H78">
        <v>740.5</v>
      </c>
      <c r="I78" t="s">
        <v>54</v>
      </c>
      <c r="J78">
        <v>2747</v>
      </c>
      <c r="K78">
        <v>2.2000000000000002</v>
      </c>
      <c r="L78">
        <v>-3.6999999999999998E-2</v>
      </c>
      <c r="M78">
        <v>-3.7999999999999999E-2</v>
      </c>
      <c r="N78">
        <v>-0.16200000000000001</v>
      </c>
      <c r="O78" t="s">
        <v>320</v>
      </c>
      <c r="P78" t="s">
        <v>136</v>
      </c>
      <c r="Q78">
        <v>218</v>
      </c>
      <c r="R78" t="s">
        <v>137</v>
      </c>
      <c r="S78" t="s">
        <v>321</v>
      </c>
      <c r="T78" s="2">
        <v>0.62239999999999995</v>
      </c>
      <c r="U78" s="2">
        <v>0.60029999999999994</v>
      </c>
      <c r="V78" s="2">
        <v>1</v>
      </c>
    </row>
    <row r="79" spans="1:22" hidden="1" x14ac:dyDescent="0.25">
      <c r="A79" t="s">
        <v>322</v>
      </c>
      <c r="B79" t="s">
        <v>23</v>
      </c>
      <c r="C79" t="s">
        <v>133</v>
      </c>
      <c r="D79" t="s">
        <v>33</v>
      </c>
      <c r="E79">
        <v>6307</v>
      </c>
      <c r="F79" s="2">
        <v>0.317</v>
      </c>
      <c r="G79">
        <v>224.5</v>
      </c>
      <c r="H79">
        <v>224.5</v>
      </c>
      <c r="I79" t="s">
        <v>54</v>
      </c>
      <c r="J79">
        <v>3875</v>
      </c>
      <c r="K79">
        <v>3.1</v>
      </c>
      <c r="L79">
        <v>4.0000000000000001E-3</v>
      </c>
      <c r="M79">
        <v>-4.5999999999999999E-2</v>
      </c>
      <c r="N79">
        <v>5.0999999999999997E-2</v>
      </c>
      <c r="O79" t="s">
        <v>323</v>
      </c>
      <c r="P79" t="s">
        <v>136</v>
      </c>
      <c r="Q79">
        <v>217</v>
      </c>
      <c r="R79" t="s">
        <v>301</v>
      </c>
      <c r="S79" t="s">
        <v>324</v>
      </c>
      <c r="T79" s="2">
        <v>0.61060000000000003</v>
      </c>
      <c r="U79" s="2">
        <v>0.6028</v>
      </c>
      <c r="V79" s="2">
        <v>1</v>
      </c>
    </row>
    <row r="80" spans="1:22" hidden="1" x14ac:dyDescent="0.25">
      <c r="A80" t="s">
        <v>325</v>
      </c>
      <c r="B80" t="s">
        <v>23</v>
      </c>
      <c r="C80" t="s">
        <v>326</v>
      </c>
      <c r="D80" t="s">
        <v>33</v>
      </c>
      <c r="E80">
        <v>9023</v>
      </c>
      <c r="F80" s="2">
        <v>0.49</v>
      </c>
      <c r="G80">
        <v>334.6</v>
      </c>
      <c r="H80">
        <v>328.2</v>
      </c>
      <c r="I80" t="s">
        <v>134</v>
      </c>
      <c r="J80">
        <v>7379</v>
      </c>
      <c r="K80">
        <v>3</v>
      </c>
      <c r="L80">
        <v>-3.3000000000000002E-2</v>
      </c>
      <c r="M80">
        <v>5.6000000000000001E-2</v>
      </c>
      <c r="N80">
        <v>8.9999999999999993E-3</v>
      </c>
      <c r="O80" t="s">
        <v>327</v>
      </c>
      <c r="P80" t="s">
        <v>328</v>
      </c>
      <c r="Q80">
        <v>228</v>
      </c>
      <c r="R80" t="s">
        <v>329</v>
      </c>
      <c r="S80" t="s">
        <v>330</v>
      </c>
      <c r="T80" s="2">
        <v>0.32269999999999999</v>
      </c>
      <c r="U80" s="2">
        <v>0.24199999999999999</v>
      </c>
      <c r="V80" s="2">
        <v>1</v>
      </c>
    </row>
    <row r="81" spans="1:22" hidden="1" x14ac:dyDescent="0.25">
      <c r="A81" t="s">
        <v>331</v>
      </c>
      <c r="B81" t="s">
        <v>23</v>
      </c>
      <c r="C81" t="s">
        <v>148</v>
      </c>
      <c r="D81" t="s">
        <v>33</v>
      </c>
      <c r="E81">
        <v>2013</v>
      </c>
      <c r="F81" s="2">
        <v>0.27300000000000002</v>
      </c>
      <c r="G81">
        <v>94.4</v>
      </c>
      <c r="H81">
        <v>94.4</v>
      </c>
      <c r="I81" t="s">
        <v>40</v>
      </c>
      <c r="J81">
        <v>541</v>
      </c>
      <c r="K81">
        <v>3.5</v>
      </c>
      <c r="L81">
        <v>0.01</v>
      </c>
      <c r="M81">
        <v>3.3000000000000002E-2</v>
      </c>
      <c r="N81">
        <v>-4.5999999999999999E-2</v>
      </c>
      <c r="O81" t="s">
        <v>332</v>
      </c>
      <c r="P81" t="s">
        <v>150</v>
      </c>
      <c r="Q81">
        <v>257</v>
      </c>
      <c r="R81" t="s">
        <v>151</v>
      </c>
      <c r="S81" t="s">
        <v>333</v>
      </c>
      <c r="T81" s="2">
        <v>0.69359999999999999</v>
      </c>
      <c r="U81" s="2">
        <v>0.65080000000000005</v>
      </c>
      <c r="V81" s="2">
        <v>1</v>
      </c>
    </row>
    <row r="82" spans="1:22" hidden="1" x14ac:dyDescent="0.25">
      <c r="A82" t="s">
        <v>334</v>
      </c>
      <c r="B82" t="s">
        <v>23</v>
      </c>
      <c r="C82" t="s">
        <v>154</v>
      </c>
      <c r="D82" t="s">
        <v>33</v>
      </c>
      <c r="E82">
        <v>1228</v>
      </c>
      <c r="F82" s="2">
        <v>0.22800000000000001</v>
      </c>
      <c r="G82">
        <v>167.1</v>
      </c>
      <c r="H82">
        <v>167.2</v>
      </c>
      <c r="J82">
        <v>705</v>
      </c>
      <c r="K82">
        <v>2.7</v>
      </c>
      <c r="L82">
        <v>-2E-3</v>
      </c>
      <c r="M82">
        <v>-3.7999999999999999E-2</v>
      </c>
      <c r="N82">
        <v>0.27700000000000002</v>
      </c>
      <c r="O82" t="s">
        <v>335</v>
      </c>
      <c r="P82" t="s">
        <v>156</v>
      </c>
      <c r="Q82">
        <v>253</v>
      </c>
      <c r="R82" t="s">
        <v>157</v>
      </c>
      <c r="S82" t="s">
        <v>336</v>
      </c>
      <c r="T82" s="2">
        <v>0.43609999999999999</v>
      </c>
      <c r="U82" s="2">
        <v>0.43330000000000002</v>
      </c>
      <c r="V82" s="2">
        <v>0.99940191387559796</v>
      </c>
    </row>
    <row r="83" spans="1:22" hidden="1" x14ac:dyDescent="0.25">
      <c r="A83" t="s">
        <v>337</v>
      </c>
      <c r="B83" t="s">
        <v>23</v>
      </c>
      <c r="C83" t="s">
        <v>154</v>
      </c>
      <c r="D83" t="s">
        <v>33</v>
      </c>
      <c r="E83">
        <v>7806</v>
      </c>
      <c r="F83" s="2">
        <v>0.35799999999999998</v>
      </c>
      <c r="G83">
        <v>136.19999999999999</v>
      </c>
      <c r="H83">
        <v>136.19999999999999</v>
      </c>
      <c r="I83" t="s">
        <v>48</v>
      </c>
      <c r="J83">
        <v>15275</v>
      </c>
      <c r="K83">
        <v>2.8</v>
      </c>
      <c r="L83">
        <v>6.0999999999999999E-2</v>
      </c>
      <c r="M83">
        <v>0.17599999999999999</v>
      </c>
      <c r="N83">
        <v>0.88400000000000001</v>
      </c>
      <c r="O83" t="s">
        <v>338</v>
      </c>
      <c r="P83" t="s">
        <v>156</v>
      </c>
      <c r="Q83">
        <v>253</v>
      </c>
      <c r="R83" t="s">
        <v>157</v>
      </c>
      <c r="S83" t="s">
        <v>339</v>
      </c>
      <c r="T83" s="2">
        <v>0.47510000000000002</v>
      </c>
      <c r="U83" s="2">
        <v>0</v>
      </c>
      <c r="V83" s="2">
        <v>1</v>
      </c>
    </row>
    <row r="84" spans="1:22" hidden="1" x14ac:dyDescent="0.25">
      <c r="A84" t="s">
        <v>340</v>
      </c>
      <c r="B84" t="s">
        <v>23</v>
      </c>
      <c r="C84" t="s">
        <v>160</v>
      </c>
      <c r="D84" t="s">
        <v>33</v>
      </c>
      <c r="E84">
        <v>0</v>
      </c>
      <c r="F84" s="2">
        <v>0.23499999999999999</v>
      </c>
      <c r="G84">
        <v>555.9</v>
      </c>
      <c r="H84">
        <v>556.29999999999995</v>
      </c>
      <c r="I84" t="s">
        <v>34</v>
      </c>
      <c r="J84">
        <v>1971</v>
      </c>
      <c r="K84">
        <v>3.1</v>
      </c>
      <c r="L84">
        <v>1.4E-2</v>
      </c>
      <c r="M84">
        <v>-4.0000000000000001E-3</v>
      </c>
      <c r="N84">
        <v>0.38600000000000001</v>
      </c>
      <c r="O84" t="s">
        <v>341</v>
      </c>
      <c r="P84" t="s">
        <v>163</v>
      </c>
      <c r="Q84">
        <v>316</v>
      </c>
      <c r="R84" t="s">
        <v>342</v>
      </c>
      <c r="S84" t="s">
        <v>343</v>
      </c>
      <c r="T84" s="2">
        <v>0.50490000000000002</v>
      </c>
      <c r="U84" s="2">
        <v>0.50409999999999999</v>
      </c>
      <c r="V84" s="2">
        <v>0.99928096350889795</v>
      </c>
    </row>
    <row r="85" spans="1:22" hidden="1" x14ac:dyDescent="0.25">
      <c r="A85" t="s">
        <v>344</v>
      </c>
      <c r="B85" t="s">
        <v>23</v>
      </c>
      <c r="C85" t="s">
        <v>345</v>
      </c>
      <c r="D85" t="s">
        <v>33</v>
      </c>
      <c r="E85">
        <v>2503</v>
      </c>
      <c r="F85" s="2">
        <v>0.496</v>
      </c>
      <c r="G85">
        <v>70</v>
      </c>
      <c r="H85">
        <v>70</v>
      </c>
      <c r="I85" t="s">
        <v>346</v>
      </c>
      <c r="J85">
        <v>1271</v>
      </c>
      <c r="K85">
        <v>3</v>
      </c>
      <c r="L85">
        <v>2E-3</v>
      </c>
      <c r="M85">
        <v>-5.0000000000000001E-3</v>
      </c>
      <c r="N85">
        <v>7.9000000000000001E-2</v>
      </c>
      <c r="O85" t="s">
        <v>347</v>
      </c>
      <c r="P85" t="s">
        <v>348</v>
      </c>
      <c r="Q85">
        <v>238</v>
      </c>
      <c r="R85" t="s">
        <v>349</v>
      </c>
      <c r="S85" t="s">
        <v>350</v>
      </c>
      <c r="T85" s="2">
        <v>0.88360000000000005</v>
      </c>
      <c r="U85" s="2">
        <v>0.87350000000000005</v>
      </c>
      <c r="V85" s="2">
        <v>1</v>
      </c>
    </row>
    <row r="86" spans="1:22" hidden="1" x14ac:dyDescent="0.25">
      <c r="A86" t="s">
        <v>351</v>
      </c>
      <c r="B86" t="s">
        <v>23</v>
      </c>
      <c r="C86" t="s">
        <v>167</v>
      </c>
      <c r="D86" t="s">
        <v>33</v>
      </c>
      <c r="E86">
        <v>23270</v>
      </c>
      <c r="F86" s="2">
        <v>6.0000000000000001E-3</v>
      </c>
      <c r="G86">
        <v>380</v>
      </c>
      <c r="H86">
        <v>380</v>
      </c>
      <c r="I86" t="s">
        <v>352</v>
      </c>
      <c r="J86">
        <v>650</v>
      </c>
      <c r="K86">
        <v>2.4</v>
      </c>
      <c r="L86">
        <v>1.7999999999999999E-2</v>
      </c>
      <c r="M86">
        <v>-3.5000000000000003E-2</v>
      </c>
      <c r="N86">
        <v>-1.0999999999999999E-2</v>
      </c>
      <c r="O86" t="s">
        <v>353</v>
      </c>
      <c r="P86" t="s">
        <v>169</v>
      </c>
      <c r="Q86">
        <v>314</v>
      </c>
      <c r="R86" t="s">
        <v>354</v>
      </c>
      <c r="S86" t="s">
        <v>355</v>
      </c>
      <c r="T86" s="2">
        <v>0.17100000000000001</v>
      </c>
      <c r="U86" s="2">
        <v>4.7899999999999998E-2</v>
      </c>
      <c r="V86" s="2">
        <v>1</v>
      </c>
    </row>
    <row r="87" spans="1:22" hidden="1" x14ac:dyDescent="0.25">
      <c r="A87" t="s">
        <v>356</v>
      </c>
      <c r="B87" t="s">
        <v>23</v>
      </c>
      <c r="C87" t="s">
        <v>167</v>
      </c>
      <c r="D87" t="s">
        <v>33</v>
      </c>
      <c r="E87">
        <v>1130</v>
      </c>
      <c r="F87" s="2">
        <v>0.45300000000000001</v>
      </c>
      <c r="G87">
        <v>190</v>
      </c>
      <c r="H87">
        <v>190</v>
      </c>
      <c r="I87" t="s">
        <v>357</v>
      </c>
      <c r="J87">
        <v>3820</v>
      </c>
      <c r="K87">
        <v>2.2000000000000002</v>
      </c>
      <c r="L87">
        <v>-8.0000000000000002E-3</v>
      </c>
      <c r="M87">
        <v>-0.09</v>
      </c>
      <c r="N87">
        <v>0.125</v>
      </c>
      <c r="O87" t="s">
        <v>358</v>
      </c>
      <c r="P87" t="s">
        <v>169</v>
      </c>
      <c r="Q87">
        <v>308</v>
      </c>
      <c r="R87" t="s">
        <v>359</v>
      </c>
      <c r="S87" t="s">
        <v>360</v>
      </c>
      <c r="T87" s="2">
        <v>0.72729999999999995</v>
      </c>
      <c r="U87" s="2">
        <v>0.625</v>
      </c>
      <c r="V87" s="2">
        <v>1</v>
      </c>
    </row>
    <row r="88" spans="1:22" hidden="1" x14ac:dyDescent="0.25">
      <c r="A88" t="s">
        <v>361</v>
      </c>
      <c r="B88" t="s">
        <v>23</v>
      </c>
      <c r="C88" t="s">
        <v>362</v>
      </c>
      <c r="D88" t="s">
        <v>33</v>
      </c>
      <c r="E88">
        <v>0</v>
      </c>
      <c r="F88" s="2">
        <v>0.86099999999999999</v>
      </c>
      <c r="G88">
        <v>81.900000000000006</v>
      </c>
      <c r="H88">
        <v>81.900000000000006</v>
      </c>
      <c r="J88">
        <v>1339</v>
      </c>
      <c r="K88">
        <v>3.1</v>
      </c>
      <c r="L88">
        <v>-2E-3</v>
      </c>
      <c r="M88">
        <v>-1.4999999999999999E-2</v>
      </c>
      <c r="N88">
        <v>0.97299999999999998</v>
      </c>
      <c r="O88" t="s">
        <v>363</v>
      </c>
      <c r="P88" t="s">
        <v>364</v>
      </c>
      <c r="Q88">
        <v>180</v>
      </c>
      <c r="R88" t="s">
        <v>365</v>
      </c>
      <c r="S88" t="s">
        <v>366</v>
      </c>
      <c r="T88" s="2">
        <v>0.70469999999999999</v>
      </c>
      <c r="U88" s="2">
        <v>0.68730000000000002</v>
      </c>
      <c r="V88" s="2">
        <v>1</v>
      </c>
    </row>
    <row r="89" spans="1:22" hidden="1" x14ac:dyDescent="0.25">
      <c r="A89" t="s">
        <v>367</v>
      </c>
      <c r="B89" t="s">
        <v>23</v>
      </c>
      <c r="C89" t="s">
        <v>362</v>
      </c>
      <c r="D89" t="s">
        <v>33</v>
      </c>
      <c r="E89">
        <v>39257</v>
      </c>
      <c r="F89" s="2">
        <v>6.3E-2</v>
      </c>
      <c r="G89">
        <v>318.39999999999998</v>
      </c>
      <c r="H89">
        <v>318.39999999999998</v>
      </c>
      <c r="I89" t="s">
        <v>120</v>
      </c>
      <c r="J89">
        <v>760</v>
      </c>
      <c r="K89">
        <v>2.4</v>
      </c>
      <c r="L89">
        <v>-1.2999999999999999E-2</v>
      </c>
      <c r="M89">
        <v>3.7999999999999999E-2</v>
      </c>
      <c r="N89">
        <v>0.253</v>
      </c>
      <c r="O89" t="s">
        <v>368</v>
      </c>
      <c r="P89" t="s">
        <v>364</v>
      </c>
      <c r="Q89">
        <v>181</v>
      </c>
      <c r="R89" t="s">
        <v>369</v>
      </c>
      <c r="S89" t="s">
        <v>370</v>
      </c>
      <c r="T89" s="2">
        <v>0.14729999999999999</v>
      </c>
      <c r="U89" s="2">
        <v>0.1467</v>
      </c>
      <c r="V89" s="2">
        <v>1</v>
      </c>
    </row>
    <row r="90" spans="1:22" hidden="1" x14ac:dyDescent="0.25">
      <c r="A90" t="s">
        <v>374</v>
      </c>
      <c r="B90" t="s">
        <v>23</v>
      </c>
      <c r="C90" t="s">
        <v>362</v>
      </c>
      <c r="D90" t="s">
        <v>33</v>
      </c>
      <c r="E90">
        <v>9140</v>
      </c>
      <c r="F90" s="2">
        <v>0.108</v>
      </c>
      <c r="G90">
        <v>114.4</v>
      </c>
      <c r="H90">
        <v>114.4</v>
      </c>
      <c r="I90" t="s">
        <v>127</v>
      </c>
      <c r="J90">
        <v>10755</v>
      </c>
      <c r="K90">
        <v>3.3</v>
      </c>
      <c r="L90">
        <v>2.8000000000000001E-2</v>
      </c>
      <c r="M90">
        <v>3.6999999999999998E-2</v>
      </c>
      <c r="N90">
        <v>0.56100000000000005</v>
      </c>
      <c r="O90" t="s">
        <v>375</v>
      </c>
      <c r="P90" t="s">
        <v>364</v>
      </c>
      <c r="Q90">
        <v>181</v>
      </c>
      <c r="R90" t="s">
        <v>369</v>
      </c>
      <c r="S90" t="s">
        <v>376</v>
      </c>
      <c r="T90" s="2">
        <v>0.69489999999999996</v>
      </c>
      <c r="U90" s="2">
        <v>0.69140000000000001</v>
      </c>
      <c r="V90" s="2">
        <v>1</v>
      </c>
    </row>
    <row r="91" spans="1:22" hidden="1" x14ac:dyDescent="0.25">
      <c r="A91" t="s">
        <v>377</v>
      </c>
      <c r="B91" t="s">
        <v>23</v>
      </c>
      <c r="C91" t="s">
        <v>362</v>
      </c>
      <c r="D91" t="s">
        <v>33</v>
      </c>
      <c r="E91">
        <v>366</v>
      </c>
      <c r="F91" s="2">
        <v>6.0999999999999999E-2</v>
      </c>
      <c r="G91">
        <v>411.7</v>
      </c>
      <c r="H91">
        <v>329.4</v>
      </c>
      <c r="I91" t="s">
        <v>127</v>
      </c>
      <c r="J91">
        <v>1285</v>
      </c>
      <c r="K91">
        <v>2.4</v>
      </c>
      <c r="L91">
        <v>-0.02</v>
      </c>
      <c r="M91">
        <v>-7.1999999999999995E-2</v>
      </c>
      <c r="N91">
        <v>0.27200000000000002</v>
      </c>
      <c r="O91" t="s">
        <v>378</v>
      </c>
      <c r="P91" t="s">
        <v>364</v>
      </c>
      <c r="Q91">
        <v>181</v>
      </c>
      <c r="R91" t="s">
        <v>369</v>
      </c>
      <c r="S91" t="s">
        <v>379</v>
      </c>
      <c r="T91" s="2">
        <v>0.47749999999999998</v>
      </c>
      <c r="U91" s="2">
        <v>0.4647</v>
      </c>
      <c r="V91" s="2">
        <v>1</v>
      </c>
    </row>
    <row r="92" spans="1:22" hidden="1" x14ac:dyDescent="0.25">
      <c r="A92" t="s">
        <v>380</v>
      </c>
      <c r="B92" t="s">
        <v>23</v>
      </c>
      <c r="C92" t="s">
        <v>362</v>
      </c>
      <c r="D92" t="s">
        <v>33</v>
      </c>
      <c r="E92">
        <v>9672</v>
      </c>
      <c r="F92" s="2">
        <v>3.2000000000000001E-2</v>
      </c>
      <c r="G92">
        <v>381.6</v>
      </c>
      <c r="H92">
        <v>381.6</v>
      </c>
      <c r="I92" t="s">
        <v>54</v>
      </c>
      <c r="J92">
        <v>2476</v>
      </c>
      <c r="K92">
        <v>2.6</v>
      </c>
      <c r="L92">
        <v>1.7999999999999999E-2</v>
      </c>
      <c r="M92">
        <v>1.7999999999999999E-2</v>
      </c>
      <c r="N92">
        <v>-8.5000000000000006E-2</v>
      </c>
      <c r="O92" t="s">
        <v>381</v>
      </c>
      <c r="P92" t="s">
        <v>364</v>
      </c>
      <c r="Q92">
        <v>180</v>
      </c>
      <c r="R92" t="s">
        <v>365</v>
      </c>
      <c r="S92" t="s">
        <v>382</v>
      </c>
      <c r="T92" s="2">
        <v>0.88859999999999995</v>
      </c>
      <c r="U92" s="2">
        <v>0.88500000000000001</v>
      </c>
      <c r="V92" s="2">
        <v>1</v>
      </c>
    </row>
    <row r="93" spans="1:22" hidden="1" x14ac:dyDescent="0.25">
      <c r="A93" t="s">
        <v>383</v>
      </c>
      <c r="B93" t="s">
        <v>23</v>
      </c>
      <c r="C93" t="s">
        <v>362</v>
      </c>
      <c r="D93" t="s">
        <v>33</v>
      </c>
      <c r="E93">
        <v>686</v>
      </c>
      <c r="F93" s="2">
        <v>8.5000000000000006E-2</v>
      </c>
      <c r="G93">
        <v>311</v>
      </c>
      <c r="H93">
        <v>311</v>
      </c>
      <c r="I93" t="s">
        <v>211</v>
      </c>
      <c r="J93">
        <v>1527</v>
      </c>
      <c r="K93">
        <v>3</v>
      </c>
      <c r="L93">
        <v>-2.8000000000000001E-2</v>
      </c>
      <c r="M93">
        <v>3.9E-2</v>
      </c>
      <c r="N93">
        <v>0.28299999999999997</v>
      </c>
      <c r="O93" t="s">
        <v>384</v>
      </c>
      <c r="P93" t="s">
        <v>364</v>
      </c>
      <c r="Q93">
        <v>181</v>
      </c>
      <c r="R93" t="s">
        <v>369</v>
      </c>
      <c r="S93" t="s">
        <v>385</v>
      </c>
      <c r="T93" s="2">
        <v>0.28010000000000002</v>
      </c>
      <c r="U93" s="2">
        <v>0.26889999999999997</v>
      </c>
      <c r="V93" s="2">
        <v>1</v>
      </c>
    </row>
    <row r="94" spans="1:22" hidden="1" x14ac:dyDescent="0.25">
      <c r="A94" t="s">
        <v>386</v>
      </c>
      <c r="B94" t="s">
        <v>23</v>
      </c>
      <c r="C94" t="s">
        <v>362</v>
      </c>
      <c r="D94" t="s">
        <v>33</v>
      </c>
      <c r="E94">
        <v>7864</v>
      </c>
      <c r="F94" s="2">
        <v>0.14099999999999999</v>
      </c>
      <c r="G94">
        <v>534.5</v>
      </c>
      <c r="H94">
        <v>534.5</v>
      </c>
      <c r="I94" t="s">
        <v>34</v>
      </c>
      <c r="J94">
        <v>8433</v>
      </c>
      <c r="K94">
        <v>2.2000000000000002</v>
      </c>
      <c r="L94">
        <v>-3.6999999999999998E-2</v>
      </c>
      <c r="M94">
        <v>-1.6E-2</v>
      </c>
      <c r="N94">
        <v>0.26</v>
      </c>
      <c r="O94" t="s">
        <v>387</v>
      </c>
      <c r="P94" t="s">
        <v>364</v>
      </c>
      <c r="Q94">
        <v>181</v>
      </c>
      <c r="R94" t="s">
        <v>369</v>
      </c>
      <c r="S94" t="s">
        <v>388</v>
      </c>
      <c r="T94" s="2">
        <v>0.45369999999999999</v>
      </c>
      <c r="U94" s="2">
        <v>0.45329999999999998</v>
      </c>
      <c r="V94" s="2">
        <v>1</v>
      </c>
    </row>
    <row r="95" spans="1:22" hidden="1" x14ac:dyDescent="0.25">
      <c r="A95" t="s">
        <v>389</v>
      </c>
      <c r="B95" t="s">
        <v>23</v>
      </c>
      <c r="C95" t="s">
        <v>362</v>
      </c>
      <c r="D95" t="s">
        <v>33</v>
      </c>
      <c r="E95">
        <v>5652</v>
      </c>
      <c r="F95" s="2">
        <v>5.2999999999999999E-2</v>
      </c>
      <c r="G95">
        <v>448.4</v>
      </c>
      <c r="H95">
        <v>448.4</v>
      </c>
      <c r="I95" t="s">
        <v>127</v>
      </c>
      <c r="J95">
        <v>7200</v>
      </c>
      <c r="K95">
        <v>2.7</v>
      </c>
      <c r="L95">
        <v>-2.1999999999999999E-2</v>
      </c>
      <c r="M95">
        <v>-2.5000000000000001E-2</v>
      </c>
      <c r="N95">
        <v>0.377</v>
      </c>
      <c r="O95" t="s">
        <v>390</v>
      </c>
      <c r="P95" t="s">
        <v>364</v>
      </c>
      <c r="Q95">
        <v>180</v>
      </c>
      <c r="R95" t="s">
        <v>365</v>
      </c>
      <c r="S95" t="s">
        <v>391</v>
      </c>
      <c r="T95" s="2">
        <v>0.89300000000000002</v>
      </c>
      <c r="U95" s="2">
        <v>0.89180000000000004</v>
      </c>
      <c r="V95" s="2">
        <v>1</v>
      </c>
    </row>
    <row r="96" spans="1:22" hidden="1" x14ac:dyDescent="0.25">
      <c r="A96" t="s">
        <v>392</v>
      </c>
      <c r="B96" t="s">
        <v>23</v>
      </c>
      <c r="C96" t="s">
        <v>393</v>
      </c>
      <c r="D96" t="s">
        <v>33</v>
      </c>
      <c r="E96">
        <v>3914</v>
      </c>
      <c r="F96" s="2">
        <v>0.11799999999999999</v>
      </c>
      <c r="G96">
        <v>851.5</v>
      </c>
      <c r="H96">
        <v>851.5</v>
      </c>
      <c r="I96" t="s">
        <v>48</v>
      </c>
      <c r="J96">
        <v>10665</v>
      </c>
      <c r="K96">
        <v>2.4</v>
      </c>
      <c r="L96">
        <v>-2.9000000000000001E-2</v>
      </c>
      <c r="M96">
        <v>-6.7000000000000004E-2</v>
      </c>
      <c r="N96">
        <v>0.45800000000000002</v>
      </c>
      <c r="O96" t="s">
        <v>394</v>
      </c>
      <c r="P96" t="s">
        <v>395</v>
      </c>
      <c r="Q96">
        <v>187</v>
      </c>
      <c r="R96" t="s">
        <v>396</v>
      </c>
      <c r="S96" t="s">
        <v>397</v>
      </c>
      <c r="T96" s="2">
        <v>0.29320000000000002</v>
      </c>
      <c r="U96" s="2">
        <v>0.28560000000000002</v>
      </c>
      <c r="V96" s="2">
        <v>1</v>
      </c>
    </row>
    <row r="97" spans="1:22" hidden="1" x14ac:dyDescent="0.25">
      <c r="A97" t="s">
        <v>398</v>
      </c>
      <c r="B97" t="s">
        <v>23</v>
      </c>
      <c r="C97" t="s">
        <v>393</v>
      </c>
      <c r="D97" t="s">
        <v>33</v>
      </c>
      <c r="E97">
        <v>12179</v>
      </c>
      <c r="F97" s="2">
        <v>0.48299999999999998</v>
      </c>
      <c r="G97">
        <v>305.89999999999998</v>
      </c>
      <c r="H97">
        <v>305.89999999999998</v>
      </c>
      <c r="I97" t="s">
        <v>77</v>
      </c>
      <c r="J97">
        <v>1522</v>
      </c>
      <c r="K97">
        <v>3</v>
      </c>
      <c r="L97">
        <v>-8.9999999999999993E-3</v>
      </c>
      <c r="M97">
        <v>-0.06</v>
      </c>
      <c r="N97">
        <v>0.17499999999999999</v>
      </c>
      <c r="O97" t="s">
        <v>399</v>
      </c>
      <c r="P97" t="s">
        <v>395</v>
      </c>
      <c r="Q97">
        <v>193</v>
      </c>
      <c r="R97" t="s">
        <v>400</v>
      </c>
      <c r="S97" t="s">
        <v>401</v>
      </c>
      <c r="T97" s="2">
        <v>0.17130000000000001</v>
      </c>
      <c r="U97" s="2">
        <v>0.16170000000000001</v>
      </c>
      <c r="V97" s="2">
        <v>1</v>
      </c>
    </row>
    <row r="98" spans="1:22" hidden="1" x14ac:dyDescent="0.25">
      <c r="A98" t="s">
        <v>402</v>
      </c>
      <c r="B98" t="s">
        <v>23</v>
      </c>
      <c r="C98" t="s">
        <v>393</v>
      </c>
      <c r="D98" t="s">
        <v>33</v>
      </c>
      <c r="E98">
        <v>0</v>
      </c>
      <c r="F98" s="2">
        <v>0.123</v>
      </c>
      <c r="G98">
        <v>323.7</v>
      </c>
      <c r="H98">
        <v>323.7</v>
      </c>
      <c r="I98" t="s">
        <v>34</v>
      </c>
      <c r="J98">
        <v>915</v>
      </c>
      <c r="K98">
        <v>3.2</v>
      </c>
      <c r="L98">
        <v>1E-3</v>
      </c>
      <c r="M98">
        <v>-2.9000000000000001E-2</v>
      </c>
      <c r="N98">
        <v>0.313</v>
      </c>
      <c r="O98" t="s">
        <v>403</v>
      </c>
      <c r="P98" t="s">
        <v>395</v>
      </c>
      <c r="Q98">
        <v>191</v>
      </c>
      <c r="R98" t="s">
        <v>404</v>
      </c>
      <c r="S98" t="s">
        <v>405</v>
      </c>
      <c r="T98" s="2">
        <v>0.5111</v>
      </c>
      <c r="U98" s="2">
        <v>0.51</v>
      </c>
      <c r="V98" s="2">
        <v>1</v>
      </c>
    </row>
    <row r="99" spans="1:22" hidden="1" x14ac:dyDescent="0.25">
      <c r="A99" t="s">
        <v>406</v>
      </c>
      <c r="B99" t="s">
        <v>23</v>
      </c>
      <c r="C99" t="s">
        <v>393</v>
      </c>
      <c r="D99" t="s">
        <v>33</v>
      </c>
      <c r="E99">
        <v>1080</v>
      </c>
      <c r="F99" s="2">
        <v>0.42899999999999999</v>
      </c>
      <c r="G99">
        <v>158.30000000000001</v>
      </c>
      <c r="H99">
        <v>158.30000000000001</v>
      </c>
      <c r="I99" t="s">
        <v>407</v>
      </c>
      <c r="J99">
        <v>1185</v>
      </c>
      <c r="K99">
        <v>2.5</v>
      </c>
      <c r="L99">
        <v>1E-3</v>
      </c>
      <c r="M99">
        <v>6.7000000000000004E-2</v>
      </c>
      <c r="N99">
        <v>3.5000000000000003E-2</v>
      </c>
      <c r="O99" t="s">
        <v>408</v>
      </c>
      <c r="P99" t="s">
        <v>395</v>
      </c>
      <c r="Q99">
        <v>193</v>
      </c>
      <c r="R99" t="s">
        <v>400</v>
      </c>
      <c r="S99" t="s">
        <v>409</v>
      </c>
      <c r="T99" s="2">
        <v>1</v>
      </c>
      <c r="U99" s="2">
        <v>0.73960000000000004</v>
      </c>
      <c r="V99" s="2">
        <v>1</v>
      </c>
    </row>
    <row r="100" spans="1:22" hidden="1" x14ac:dyDescent="0.25">
      <c r="A100" t="s">
        <v>410</v>
      </c>
      <c r="B100" t="s">
        <v>23</v>
      </c>
      <c r="C100" t="s">
        <v>393</v>
      </c>
      <c r="D100" t="s">
        <v>33</v>
      </c>
      <c r="E100">
        <v>16958</v>
      </c>
      <c r="F100" s="2">
        <v>0.49</v>
      </c>
      <c r="G100">
        <v>408.7</v>
      </c>
      <c r="H100">
        <v>409.7</v>
      </c>
      <c r="I100" t="s">
        <v>211</v>
      </c>
      <c r="J100">
        <v>2122</v>
      </c>
      <c r="K100">
        <v>2.8</v>
      </c>
      <c r="L100">
        <v>-0.02</v>
      </c>
      <c r="M100">
        <v>-5.3999999999999999E-2</v>
      </c>
      <c r="N100">
        <v>-0.19600000000000001</v>
      </c>
      <c r="O100" t="s">
        <v>411</v>
      </c>
      <c r="P100" t="s">
        <v>395</v>
      </c>
      <c r="Q100">
        <v>189</v>
      </c>
      <c r="R100" t="s">
        <v>412</v>
      </c>
      <c r="S100" t="s">
        <v>413</v>
      </c>
      <c r="T100" s="2">
        <v>0.68440000000000001</v>
      </c>
      <c r="U100" s="2">
        <v>0.62819999999999998</v>
      </c>
      <c r="V100" s="2">
        <v>0.99755918965096402</v>
      </c>
    </row>
    <row r="101" spans="1:22" hidden="1" x14ac:dyDescent="0.25">
      <c r="A101" t="s">
        <v>1170</v>
      </c>
      <c r="B101" t="s">
        <v>1196</v>
      </c>
      <c r="C101" t="s">
        <v>326</v>
      </c>
      <c r="D101" t="s">
        <v>33</v>
      </c>
      <c r="E101">
        <v>168</v>
      </c>
      <c r="F101" s="2">
        <v>0.01</v>
      </c>
      <c r="G101">
        <v>22.4</v>
      </c>
      <c r="H101">
        <v>22.4</v>
      </c>
      <c r="I101" t="s">
        <v>1197</v>
      </c>
      <c r="J101">
        <v>442</v>
      </c>
      <c r="K101">
        <v>3.4</v>
      </c>
      <c r="L101">
        <v>1.7999999999999999E-2</v>
      </c>
      <c r="M101">
        <v>0.17199999999999999</v>
      </c>
      <c r="N101">
        <v>0.88700000000000001</v>
      </c>
      <c r="O101" t="s">
        <v>1198</v>
      </c>
      <c r="P101" t="s">
        <v>328</v>
      </c>
      <c r="Q101">
        <v>228</v>
      </c>
      <c r="R101" t="s">
        <v>329</v>
      </c>
      <c r="S101" t="s">
        <v>1199</v>
      </c>
      <c r="T101" s="2">
        <v>0.92930000000000001</v>
      </c>
      <c r="U101" s="2">
        <v>0.92179999999999995</v>
      </c>
      <c r="V101" s="2">
        <v>1</v>
      </c>
    </row>
    <row r="102" spans="1:22" hidden="1" x14ac:dyDescent="0.25">
      <c r="A102" t="s">
        <v>371</v>
      </c>
      <c r="B102" t="s">
        <v>23</v>
      </c>
      <c r="C102" t="s">
        <v>362</v>
      </c>
      <c r="D102" t="s">
        <v>33</v>
      </c>
      <c r="E102">
        <v>7450</v>
      </c>
      <c r="F102" s="2">
        <v>0.437</v>
      </c>
      <c r="G102">
        <v>99.9</v>
      </c>
      <c r="H102">
        <v>103.6</v>
      </c>
      <c r="I102" t="s">
        <v>134</v>
      </c>
      <c r="J102">
        <v>1985</v>
      </c>
      <c r="K102">
        <v>2.5</v>
      </c>
      <c r="L102">
        <v>-2.8000000000000001E-2</v>
      </c>
      <c r="M102">
        <v>-0.05</v>
      </c>
      <c r="N102">
        <v>1.5089999999999999</v>
      </c>
      <c r="O102" t="s">
        <v>372</v>
      </c>
      <c r="P102" t="s">
        <v>364</v>
      </c>
      <c r="Q102">
        <v>181</v>
      </c>
      <c r="R102" t="s">
        <v>369</v>
      </c>
      <c r="S102" t="s">
        <v>373</v>
      </c>
      <c r="T102" s="2">
        <v>0.62309999999999999</v>
      </c>
      <c r="U102" s="2">
        <v>0.53129999999999999</v>
      </c>
      <c r="V102" s="2">
        <v>0.96428571428571397</v>
      </c>
    </row>
    <row r="103" spans="1:22" hidden="1" x14ac:dyDescent="0.25">
      <c r="A103" t="s">
        <v>1210</v>
      </c>
      <c r="B103" t="s">
        <v>23</v>
      </c>
      <c r="C103" t="s">
        <v>133</v>
      </c>
      <c r="D103" t="s">
        <v>33</v>
      </c>
      <c r="E103">
        <v>390</v>
      </c>
      <c r="F103" s="2">
        <v>6.0000000000000001E-3</v>
      </c>
      <c r="G103">
        <v>26.6</v>
      </c>
      <c r="H103">
        <v>26.6</v>
      </c>
      <c r="I103" t="s">
        <v>352</v>
      </c>
      <c r="J103">
        <v>241</v>
      </c>
      <c r="K103">
        <v>2.7</v>
      </c>
      <c r="L103">
        <v>-3.9E-2</v>
      </c>
      <c r="M103">
        <v>-4.4999999999999998E-2</v>
      </c>
      <c r="N103">
        <v>-0.40600000000000003</v>
      </c>
      <c r="O103" t="s">
        <v>1211</v>
      </c>
      <c r="P103" t="s">
        <v>136</v>
      </c>
      <c r="Q103">
        <v>216</v>
      </c>
      <c r="R103" t="s">
        <v>1212</v>
      </c>
      <c r="S103" t="s">
        <v>1213</v>
      </c>
      <c r="T103" s="2">
        <v>0.98909999999999998</v>
      </c>
      <c r="U103" s="2">
        <v>0.9879</v>
      </c>
      <c r="V103" s="2">
        <v>1</v>
      </c>
    </row>
    <row r="104" spans="1:22" hidden="1" x14ac:dyDescent="0.25">
      <c r="A104" t="s">
        <v>1251</v>
      </c>
      <c r="B104" t="s">
        <v>23</v>
      </c>
      <c r="C104" t="s">
        <v>32</v>
      </c>
      <c r="D104" t="s">
        <v>33</v>
      </c>
      <c r="E104">
        <v>11113</v>
      </c>
      <c r="F104" s="2">
        <v>3.6999999999999998E-2</v>
      </c>
      <c r="G104">
        <v>1950.1</v>
      </c>
      <c r="H104">
        <v>1950.1</v>
      </c>
      <c r="I104" t="s">
        <v>85</v>
      </c>
      <c r="J104">
        <v>1404</v>
      </c>
      <c r="K104">
        <v>2.1</v>
      </c>
      <c r="L104">
        <v>-4.1000000000000002E-2</v>
      </c>
      <c r="M104">
        <v>-4.2000000000000003E-2</v>
      </c>
      <c r="N104">
        <v>0.26700000000000002</v>
      </c>
      <c r="O104" t="s">
        <v>1252</v>
      </c>
      <c r="P104" t="s">
        <v>36</v>
      </c>
      <c r="Q104">
        <v>336</v>
      </c>
      <c r="R104" t="s">
        <v>37</v>
      </c>
      <c r="S104" t="s">
        <v>1253</v>
      </c>
      <c r="T104" s="2">
        <v>0.99399999999999999</v>
      </c>
      <c r="U104" s="2">
        <v>0.8659</v>
      </c>
      <c r="V104" s="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EC05-5E8D-428F-ADC3-58DAD989D101}">
  <sheetPr codeName="Sheet8">
    <tabColor theme="5" tint="0.39997558519241921"/>
  </sheetPr>
  <dimension ref="A1:AB114"/>
  <sheetViews>
    <sheetView topLeftCell="P1" zoomScale="115" zoomScaleNormal="115" workbookViewId="0">
      <selection activeCell="AB4" sqref="AB4"/>
    </sheetView>
  </sheetViews>
  <sheetFormatPr defaultRowHeight="13.8" outlineLevelRow="1" outlineLevelCol="1" x14ac:dyDescent="0.25"/>
  <cols>
    <col min="1" max="1" width="5.5" hidden="1" customWidth="1"/>
    <col min="2" max="2" width="4.796875" hidden="1" customWidth="1"/>
    <col min="4" max="4" width="4.796875" bestFit="1" customWidth="1"/>
    <col min="5" max="6" width="11" bestFit="1" customWidth="1"/>
    <col min="7" max="7" width="14.69921875" bestFit="1" customWidth="1"/>
    <col min="8" max="8" width="15.19921875" hidden="1" customWidth="1" outlineLevel="1"/>
    <col min="9" max="9" width="16.8984375" hidden="1" customWidth="1" outlineLevel="1"/>
    <col min="10" max="10" width="9.3984375" hidden="1" customWidth="1" outlineLevel="1"/>
    <col min="11" max="12" width="11.3984375" hidden="1" customWidth="1" outlineLevel="1"/>
    <col min="13" max="13" width="11.3984375" bestFit="1" customWidth="1" collapsed="1"/>
    <col min="14" max="14" width="7.5" bestFit="1" customWidth="1"/>
    <col min="15" max="15" width="8.59765625" bestFit="1" customWidth="1"/>
    <col min="16" max="16" width="10" bestFit="1" customWidth="1"/>
    <col min="17" max="17" width="10.5" customWidth="1" outlineLevel="1"/>
    <col min="18" max="18" width="11" customWidth="1" outlineLevel="1"/>
    <col min="19" max="19" width="10.3984375" customWidth="1" outlineLevel="1"/>
    <col min="20" max="20" width="8.69921875" bestFit="1" customWidth="1"/>
    <col min="21" max="21" width="7.8984375" bestFit="1" customWidth="1"/>
    <col min="22" max="22" width="9" bestFit="1" customWidth="1"/>
    <col min="23" max="23" width="7.8984375" bestFit="1" customWidth="1"/>
    <col min="24" max="24" width="11.19921875" bestFit="1" customWidth="1"/>
    <col min="25" max="25" width="26.59765625" bestFit="1" customWidth="1"/>
    <col min="26" max="26" width="12.19921875" customWidth="1" outlineLevel="1"/>
    <col min="27" max="27" width="13.3984375" customWidth="1" outlineLevel="1"/>
    <col min="28" max="28" width="12" customWidth="1" outlineLevel="1"/>
  </cols>
  <sheetData>
    <row r="1" spans="1:28" ht="14.4" thickBot="1" x14ac:dyDescent="0.3"/>
    <row r="2" spans="1:28" x14ac:dyDescent="0.25">
      <c r="A2" t="str" cm="1">
        <f t="array" ref="A2:A104">Profile_[ticker]</f>
        <v>SSI</v>
      </c>
      <c r="B2" t="str" cm="1">
        <f t="array" ref="B2:B7">_xlfn.UNIQUE(BalanceSheet_Y[index])</f>
        <v>2023</v>
      </c>
      <c r="D2" s="7" t="s">
        <v>1173</v>
      </c>
      <c r="E2" s="7" t="s">
        <v>1164</v>
      </c>
      <c r="F2" s="13" t="s">
        <v>1153</v>
      </c>
      <c r="G2" s="13" t="s">
        <v>1169</v>
      </c>
      <c r="H2" s="14" t="s">
        <v>1168</v>
      </c>
      <c r="I2" s="14" t="s">
        <v>1172</v>
      </c>
      <c r="J2" s="14" t="s">
        <v>1165</v>
      </c>
      <c r="K2" s="14" t="s">
        <v>1166</v>
      </c>
      <c r="L2" s="14" t="s">
        <v>1167</v>
      </c>
      <c r="M2" s="35" t="s">
        <v>1187</v>
      </c>
      <c r="N2" s="36" t="s">
        <v>1188</v>
      </c>
      <c r="O2" s="36" t="s">
        <v>1189</v>
      </c>
      <c r="P2" s="36" t="s">
        <v>1203</v>
      </c>
      <c r="Q2" s="38" t="s">
        <v>1202</v>
      </c>
      <c r="R2" s="38" t="s">
        <v>1186</v>
      </c>
      <c r="S2" s="39" t="s">
        <v>1190</v>
      </c>
      <c r="T2" s="29" t="s">
        <v>1177</v>
      </c>
      <c r="U2" s="30" t="s">
        <v>1182</v>
      </c>
      <c r="V2" s="30" t="s">
        <v>1183</v>
      </c>
      <c r="W2" s="30" t="s">
        <v>1205</v>
      </c>
      <c r="X2" s="31" t="s">
        <v>1185</v>
      </c>
      <c r="Y2" s="15" t="s">
        <v>1200</v>
      </c>
      <c r="Z2" s="15" t="s">
        <v>1171</v>
      </c>
      <c r="AA2" s="15" t="s">
        <v>1161</v>
      </c>
      <c r="AB2" s="15" t="s">
        <v>1162</v>
      </c>
    </row>
    <row r="3" spans="1:28" ht="14.4" thickBot="1" x14ac:dyDescent="0.3">
      <c r="A3" t="str">
        <v>BCM</v>
      </c>
      <c r="B3" t="str">
        <v>2022</v>
      </c>
      <c r="D3" s="6" t="s">
        <v>346</v>
      </c>
      <c r="E3" s="6" t="s">
        <v>65</v>
      </c>
      <c r="F3" s="8">
        <f>INDEX(Proxy_PRC[DATE],MATCH($E$3,Proxy_PRC[ticker],0))</f>
        <v>45432</v>
      </c>
      <c r="G3" s="9">
        <f>INDEX(Proxy_PRC[Last_PRC],MATCH($E$3,Proxy_PRC[ticker],0))</f>
        <v>76000</v>
      </c>
      <c r="H3" s="10">
        <f>I3*G3/1000</f>
        <v>174549.2</v>
      </c>
      <c r="I3" s="11">
        <f>INDEX(Profile_[outstandingShare],MATCH($E$3,Profile_[ticker],0))</f>
        <v>2296.6999999999998</v>
      </c>
      <c r="J3" s="12">
        <f>INDEX(Profile_[Free_float],MATCH(E3,Profile_[ticker],0))</f>
        <v>1</v>
      </c>
      <c r="K3" s="12">
        <f>INDEX(Profile_[T5_SHolder],MATCH($E$3,Profile_[ticker],0))</f>
        <v>0</v>
      </c>
      <c r="L3" s="12">
        <f>INDEX(Profile_[T9_SHolder],MATCH($E$3,Profile_[ticker],0))</f>
        <v>0.95760000000000001</v>
      </c>
      <c r="M3" s="40">
        <f>G3/Q3</f>
        <v>14.801085389637919</v>
      </c>
      <c r="N3" s="37">
        <f>G3/R3</f>
        <v>2.673076157368413</v>
      </c>
      <c r="O3" s="37">
        <f>G3/S3</f>
        <v>1.9404273295239787</v>
      </c>
      <c r="P3" s="28">
        <f>PnL_Y!AA22</f>
        <v>4.6483936076418431E-2</v>
      </c>
      <c r="Q3" s="42">
        <f>PnL_Y!AB13*1000/Filter!I3</f>
        <v>5134.7585666390914</v>
      </c>
      <c r="R3" s="42">
        <f>BalanceSheet_Y!AN13*1000/Filter!I3</f>
        <v>28431.662820568643</v>
      </c>
      <c r="S3" s="41">
        <f>PnL_Y!AA13/I3*1000</f>
        <v>39166.630382723044</v>
      </c>
      <c r="T3" s="32">
        <f>BalanceSheet_Y!AR18</f>
        <v>19.429930853547368</v>
      </c>
      <c r="U3" s="33">
        <f>BalanceSheet_Y!AO22</f>
        <v>0.18060000918850211</v>
      </c>
      <c r="V3" s="33">
        <f>BalanceSheet_Y!AP22</f>
        <v>0.1343870364883652</v>
      </c>
      <c r="W3" s="63">
        <f>'CF_Y'!O3*1000/Filter!I3</f>
        <v>4988.4617059258944</v>
      </c>
      <c r="X3" s="34">
        <f>BalanceSheet_Y!AQ22</f>
        <v>1.0250700822754519</v>
      </c>
      <c r="Y3" s="16" t="str">
        <f>INDEX(Profile_[industryEn],MATCH($E$3,Profile_[ticker],0))</f>
        <v>Utilities</v>
      </c>
      <c r="Z3" s="16">
        <f>INDEX(Proxy_PRC[Last_VOL],MATCH($E$3,Proxy_PRC[ticker],0))</f>
        <v>1110600</v>
      </c>
      <c r="AA3" s="16">
        <f>INDEX(Proxy_PRC[AVG_5_VOL],MATCH($E$3,Proxy_PRC[ticker],0))</f>
        <v>972200</v>
      </c>
      <c r="AB3" s="16">
        <f>INDEX(Proxy_PRC[AVG_10_VOL],MATCH($E$3,Proxy_PRC[ticker],0))</f>
        <v>979460</v>
      </c>
    </row>
    <row r="4" spans="1:28" ht="14.4" thickBot="1" x14ac:dyDescent="0.3">
      <c r="A4" t="str">
        <v>VHM</v>
      </c>
      <c r="B4" t="str">
        <v>2021</v>
      </c>
      <c r="F4" s="1"/>
      <c r="G4" s="77"/>
      <c r="H4" s="78"/>
      <c r="J4" s="79"/>
      <c r="K4" s="79"/>
      <c r="L4" s="79"/>
      <c r="M4" s="50"/>
      <c r="N4" s="50"/>
      <c r="O4" s="50"/>
      <c r="P4" s="80"/>
      <c r="Q4" s="56"/>
      <c r="R4" s="56"/>
      <c r="S4" s="56"/>
      <c r="T4" s="55"/>
      <c r="U4" s="44"/>
      <c r="V4" s="44"/>
      <c r="W4" s="81"/>
      <c r="X4" s="20"/>
      <c r="Y4" s="77"/>
    </row>
    <row r="5" spans="1:28" outlineLevel="1" x14ac:dyDescent="0.25">
      <c r="A5" t="str">
        <v>VIC</v>
      </c>
      <c r="B5" t="str">
        <v>2020</v>
      </c>
      <c r="E5" s="86" t="str" cm="1">
        <f t="array" ref="E5:E6">BalanceSheet_Y!AP24:AP25</f>
        <v>NWC</v>
      </c>
      <c r="F5" s="83"/>
      <c r="G5" s="77"/>
      <c r="H5" s="78"/>
      <c r="J5" s="79"/>
      <c r="K5" s="79"/>
      <c r="L5" s="79"/>
      <c r="M5" s="75" t="s">
        <v>1226</v>
      </c>
      <c r="N5" s="22" t="s">
        <v>1247</v>
      </c>
      <c r="O5" s="22" t="s">
        <v>1226</v>
      </c>
      <c r="P5" s="69" t="s">
        <v>1229</v>
      </c>
      <c r="Q5" s="56"/>
      <c r="R5" s="56"/>
      <c r="S5" s="56"/>
      <c r="T5" s="75" t="s">
        <v>1231</v>
      </c>
      <c r="U5" s="21" t="s">
        <v>1248</v>
      </c>
      <c r="V5" s="22" t="s">
        <v>1246</v>
      </c>
      <c r="W5" s="69" t="s">
        <v>1236</v>
      </c>
      <c r="X5" s="21" t="s">
        <v>1221</v>
      </c>
      <c r="Y5" s="75" t="s">
        <v>1239</v>
      </c>
    </row>
    <row r="6" spans="1:28" ht="14.4" outlineLevel="1" thickBot="1" x14ac:dyDescent="0.3">
      <c r="A6" t="str">
        <v>VRE</v>
      </c>
      <c r="B6" t="str">
        <v>2019</v>
      </c>
      <c r="E6" s="90">
        <v>5509</v>
      </c>
      <c r="F6" s="85" t="str" cm="1">
        <f t="array" ref="F6:F7">BalanceSheet_Y!AO24:AO25</f>
        <v>WC</v>
      </c>
      <c r="G6" s="77"/>
      <c r="H6" s="78"/>
      <c r="J6" s="79"/>
      <c r="K6" s="79"/>
      <c r="L6" s="79"/>
      <c r="M6" s="6"/>
      <c r="N6" s="74">
        <f>BalanceSheet_Y!AO30</f>
        <v>0.74411422841124053</v>
      </c>
      <c r="O6" s="74">
        <f>BalanceSheet_Y!AP30</f>
        <v>9.9557420481171222E-2</v>
      </c>
      <c r="P6" s="73">
        <f>BalanceSheet_Y!AQ30</f>
        <v>-0.53412762829446081</v>
      </c>
      <c r="Q6" s="56"/>
      <c r="R6" s="56"/>
      <c r="S6" s="56"/>
      <c r="T6" s="6" t="s">
        <v>1245</v>
      </c>
      <c r="U6" s="76">
        <f>BalanceSheet_Y!AO34</f>
        <v>-2.5898230757598668</v>
      </c>
      <c r="V6" s="28">
        <f>BalanceSheet_Y!AP34</f>
        <v>-2.6344335967766929E-2</v>
      </c>
      <c r="W6" s="34">
        <f>BalanceSheet_Y!AQ34</f>
        <v>0.38410635155096012</v>
      </c>
      <c r="X6" s="23"/>
      <c r="Y6" s="25">
        <f>BalanceSheet_Y!AO42</f>
        <v>112.22656035193842</v>
      </c>
    </row>
    <row r="7" spans="1:28" ht="14.4" outlineLevel="1" thickBot="1" x14ac:dyDescent="0.3">
      <c r="A7" t="str">
        <v>BVH</v>
      </c>
      <c r="B7" t="str">
        <v>2018</v>
      </c>
      <c r="E7" s="91" t="str" cm="1">
        <f t="array" ref="E7:E8">BalanceSheet_Y!AQ24:AQ25</f>
        <v>Net Cash</v>
      </c>
      <c r="F7" s="92">
        <v>44033</v>
      </c>
      <c r="G7" s="77"/>
      <c r="H7" s="78"/>
      <c r="J7" s="79"/>
      <c r="K7" s="79"/>
      <c r="L7" s="79"/>
      <c r="M7" s="50"/>
      <c r="Q7" s="56"/>
      <c r="R7" s="56"/>
      <c r="S7" s="56"/>
      <c r="T7" s="55"/>
      <c r="U7" s="44"/>
      <c r="V7" s="28">
        <f>BalanceSheet_Y!AP36</f>
        <v>0.13435611343561135</v>
      </c>
      <c r="W7" s="81"/>
      <c r="X7" s="20"/>
      <c r="Y7" s="75" t="s">
        <v>1241</v>
      </c>
    </row>
    <row r="8" spans="1:28" ht="14.4" outlineLevel="1" thickBot="1" x14ac:dyDescent="0.3">
      <c r="A8" t="str">
        <v>POW</v>
      </c>
      <c r="E8" s="90">
        <v>38524</v>
      </c>
      <c r="F8" s="84"/>
      <c r="G8" s="77"/>
      <c r="H8" s="78"/>
      <c r="J8" s="79"/>
      <c r="K8" s="79"/>
      <c r="L8" s="79"/>
      <c r="M8" s="50"/>
      <c r="N8" s="50"/>
      <c r="O8" s="50"/>
      <c r="P8" s="80"/>
      <c r="Q8" s="56"/>
      <c r="R8" s="56"/>
      <c r="S8" s="56"/>
      <c r="W8" s="81"/>
      <c r="X8" s="20"/>
      <c r="Y8" s="82">
        <f>BalanceSheet_Y!AP42</f>
        <v>3.4213912565301072</v>
      </c>
    </row>
    <row r="9" spans="1:28" ht="14.4" thickBot="1" x14ac:dyDescent="0.3">
      <c r="A9" t="str">
        <v>GAS</v>
      </c>
    </row>
    <row r="10" spans="1:28" ht="14.4" thickBot="1" x14ac:dyDescent="0.3">
      <c r="A10" t="str">
        <v>ACB</v>
      </c>
      <c r="F10" s="13" t="s">
        <v>1153</v>
      </c>
      <c r="G10" s="13" t="s">
        <v>1169</v>
      </c>
      <c r="H10" s="14" t="s">
        <v>1168</v>
      </c>
      <c r="I10" s="14" t="s">
        <v>1172</v>
      </c>
      <c r="J10" s="14" t="s">
        <v>1165</v>
      </c>
      <c r="K10" s="14" t="s">
        <v>1166</v>
      </c>
      <c r="L10" s="14" t="s">
        <v>1167</v>
      </c>
      <c r="M10" s="51" t="s">
        <v>1187</v>
      </c>
      <c r="N10" s="52" t="s">
        <v>1188</v>
      </c>
      <c r="O10" s="52" t="s">
        <v>1189</v>
      </c>
      <c r="P10" s="52" t="s">
        <v>1203</v>
      </c>
      <c r="Q10" s="59" t="s">
        <v>1201</v>
      </c>
      <c r="R10" s="60" t="s">
        <v>1186</v>
      </c>
      <c r="S10" s="61" t="s">
        <v>1190</v>
      </c>
      <c r="T10" s="30" t="s">
        <v>1177</v>
      </c>
      <c r="U10" s="30" t="s">
        <v>1182</v>
      </c>
      <c r="V10" s="30" t="s">
        <v>1183</v>
      </c>
      <c r="W10" s="30" t="s">
        <v>1205</v>
      </c>
      <c r="X10" s="31" t="s">
        <v>1185</v>
      </c>
      <c r="Y10" s="15" t="s">
        <v>1200</v>
      </c>
      <c r="Z10" s="15" t="s">
        <v>1161</v>
      </c>
      <c r="AA10" s="15" t="s">
        <v>1162</v>
      </c>
    </row>
    <row r="11" spans="1:28" ht="17.399999999999999" x14ac:dyDescent="0.3">
      <c r="A11" t="str">
        <v>BID</v>
      </c>
      <c r="E11" s="68" t="str">
        <f>D3</f>
        <v>2023</v>
      </c>
      <c r="F11" s="8">
        <f>F3</f>
        <v>45432</v>
      </c>
      <c r="G11" s="9">
        <f t="shared" ref="G11:Y11" si="0">G3</f>
        <v>76000</v>
      </c>
      <c r="H11" s="10">
        <f t="shared" si="0"/>
        <v>174549.2</v>
      </c>
      <c r="I11" s="11">
        <f t="shared" si="0"/>
        <v>2296.6999999999998</v>
      </c>
      <c r="J11" s="12">
        <f t="shared" si="0"/>
        <v>1</v>
      </c>
      <c r="K11" s="12">
        <f t="shared" si="0"/>
        <v>0</v>
      </c>
      <c r="L11" s="12">
        <f t="shared" si="0"/>
        <v>0.95760000000000001</v>
      </c>
      <c r="M11" s="43">
        <f t="shared" si="0"/>
        <v>14.801085389637919</v>
      </c>
      <c r="N11" s="50">
        <f t="shared" si="0"/>
        <v>2.673076157368413</v>
      </c>
      <c r="O11" s="50">
        <f t="shared" si="0"/>
        <v>1.9404273295239787</v>
      </c>
      <c r="P11" s="62">
        <f t="shared" si="0"/>
        <v>4.6483936076418431E-2</v>
      </c>
      <c r="Q11" s="66">
        <f t="shared" si="0"/>
        <v>5134.7585666390914</v>
      </c>
      <c r="R11" s="67">
        <f t="shared" si="0"/>
        <v>28431.662820568643</v>
      </c>
      <c r="S11" s="65">
        <f t="shared" si="0"/>
        <v>39166.630382723044</v>
      </c>
      <c r="T11" s="54">
        <f t="shared" si="0"/>
        <v>19.429930853547368</v>
      </c>
      <c r="U11" s="45">
        <f t="shared" si="0"/>
        <v>0.18060000918850211</v>
      </c>
      <c r="V11" s="45">
        <f t="shared" si="0"/>
        <v>0.1343870364883652</v>
      </c>
      <c r="W11" s="64">
        <f t="shared" si="0"/>
        <v>4988.4617059258944</v>
      </c>
      <c r="X11" s="46">
        <f t="shared" si="0"/>
        <v>1.0250700822754519</v>
      </c>
      <c r="Y11" t="str">
        <f t="shared" si="0"/>
        <v>Utilities</v>
      </c>
    </row>
    <row r="12" spans="1:28" x14ac:dyDescent="0.25">
      <c r="A12" t="str">
        <v>CTG</v>
      </c>
      <c r="E12" t="s">
        <v>22</v>
      </c>
      <c r="F12" s="8">
        <f t="dataTable" ref="F12:Y114" dt2D="0" dtr="0" r1="E3"/>
        <v>45432</v>
      </c>
      <c r="G12" s="9">
        <v>36650</v>
      </c>
      <c r="H12" s="10">
        <v>54942.014999999999</v>
      </c>
      <c r="I12" s="11">
        <v>1499.1</v>
      </c>
      <c r="J12" s="12">
        <v>0.99866764372793304</v>
      </c>
      <c r="K12" s="12">
        <v>0.26129999999999998</v>
      </c>
      <c r="L12" s="12">
        <v>0.26719999999999999</v>
      </c>
      <c r="M12" s="43">
        <v>23.950311682650391</v>
      </c>
      <c r="N12" s="50">
        <v>2.3640125209758618</v>
      </c>
      <c r="O12" s="50">
        <v>7.6756098072087173</v>
      </c>
      <c r="P12" s="62">
        <v>0.21963352112492651</v>
      </c>
      <c r="Q12" s="57">
        <v>1530.2514842238677</v>
      </c>
      <c r="R12" s="56">
        <v>15503.301981188713</v>
      </c>
      <c r="S12" s="58">
        <v>4774.8649189513708</v>
      </c>
      <c r="T12" s="55">
        <v>-66.638725901089686</v>
      </c>
      <c r="U12" s="44">
        <v>9.8704875005378431E-2</v>
      </c>
      <c r="V12" s="44">
        <v>3.3130659580306462E-2</v>
      </c>
      <c r="W12" s="67">
        <v>-9867.2536855446615</v>
      </c>
      <c r="X12" s="47">
        <v>0.10337805635389437</v>
      </c>
      <c r="Y12" t="str">
        <v>Financial Services</v>
      </c>
    </row>
    <row r="13" spans="1:28" x14ac:dyDescent="0.25">
      <c r="A13" t="str">
        <v>HDB</v>
      </c>
      <c r="E13" t="s">
        <v>31</v>
      </c>
      <c r="F13" s="8">
        <v>45432</v>
      </c>
      <c r="G13" s="9">
        <v>62900</v>
      </c>
      <c r="H13" s="10">
        <v>65101.5</v>
      </c>
      <c r="I13" s="11">
        <v>1035</v>
      </c>
      <c r="J13" s="12">
        <v>1</v>
      </c>
      <c r="K13" s="12">
        <v>0.96360000000000001</v>
      </c>
      <c r="L13" s="12">
        <v>0.96579999999999999</v>
      </c>
      <c r="M13" s="43">
        <v>28.133751080380296</v>
      </c>
      <c r="N13" s="50">
        <v>3.4104196133899105</v>
      </c>
      <c r="O13" s="50">
        <v>8.0651015857284438</v>
      </c>
      <c r="P13" s="62">
        <v>-4.3198877524645019E-3</v>
      </c>
      <c r="Q13" s="57">
        <v>2235.7487922705313</v>
      </c>
      <c r="R13" s="56">
        <v>18443.478260869564</v>
      </c>
      <c r="S13" s="58">
        <v>7799.0338164251207</v>
      </c>
      <c r="T13" s="55">
        <v>716.87809712586727</v>
      </c>
      <c r="U13" s="44">
        <v>0.12122164597412122</v>
      </c>
      <c r="V13" s="44">
        <v>4.3512598721323806E-2</v>
      </c>
      <c r="W13" s="67">
        <v>-2957.4879227053138</v>
      </c>
      <c r="X13" s="47">
        <v>0.15178638585934562</v>
      </c>
      <c r="Y13" t="str">
        <v>Real Estate</v>
      </c>
    </row>
    <row r="14" spans="1:28" x14ac:dyDescent="0.25">
      <c r="A14" t="str">
        <v>MBB</v>
      </c>
      <c r="E14" t="s">
        <v>39</v>
      </c>
      <c r="F14" s="8">
        <v>45432</v>
      </c>
      <c r="G14" s="9">
        <v>40450</v>
      </c>
      <c r="H14" s="10">
        <v>176135.48</v>
      </c>
      <c r="I14" s="11">
        <v>4354.3999999999996</v>
      </c>
      <c r="J14" s="12">
        <v>1</v>
      </c>
      <c r="K14" s="12">
        <v>0</v>
      </c>
      <c r="L14" s="12">
        <v>0.72019999999999995</v>
      </c>
      <c r="M14" s="43">
        <v>5.2914194730675641</v>
      </c>
      <c r="N14" s="50">
        <v>0.96581919076158773</v>
      </c>
      <c r="O14" s="50">
        <v>1.7045259062844755</v>
      </c>
      <c r="P14" s="62">
        <v>0.18943739407222582</v>
      </c>
      <c r="Q14" s="57">
        <v>7644.4515891971341</v>
      </c>
      <c r="R14" s="56">
        <v>41881.545103803051</v>
      </c>
      <c r="S14" s="58">
        <v>23730.938820503401</v>
      </c>
      <c r="T14" s="55">
        <v>136.33692685853634</v>
      </c>
      <c r="U14" s="44">
        <v>0.18252553887996315</v>
      </c>
      <c r="V14" s="44">
        <v>7.4407469582730729E-2</v>
      </c>
      <c r="W14" s="67">
        <v>367.21477126584608</v>
      </c>
      <c r="X14" s="47">
        <v>0.23098571399831455</v>
      </c>
      <c r="Y14" t="str">
        <v>Real Estate</v>
      </c>
    </row>
    <row r="15" spans="1:28" x14ac:dyDescent="0.25">
      <c r="A15" t="str">
        <v>SSB</v>
      </c>
      <c r="E15" t="s">
        <v>43</v>
      </c>
      <c r="F15" s="8">
        <v>45432</v>
      </c>
      <c r="G15" s="9">
        <v>46700</v>
      </c>
      <c r="H15" s="10">
        <v>178566.79</v>
      </c>
      <c r="I15" s="11">
        <v>3823.7</v>
      </c>
      <c r="J15" s="12">
        <v>1</v>
      </c>
      <c r="K15" s="12">
        <v>0.67830000000000001</v>
      </c>
      <c r="L15" s="12">
        <v>0.72760000000000002</v>
      </c>
      <c r="M15" s="43">
        <v>87.063281326182349</v>
      </c>
      <c r="N15" s="50">
        <v>1.206353042115361</v>
      </c>
      <c r="O15" s="50">
        <v>1.1047600752316962</v>
      </c>
      <c r="P15" s="62">
        <v>5.5886603216137809E-2</v>
      </c>
      <c r="Q15" s="57">
        <v>536.39145330439101</v>
      </c>
      <c r="R15" s="56">
        <v>38711.719015613155</v>
      </c>
      <c r="S15" s="58">
        <v>42271.621727646001</v>
      </c>
      <c r="T15" s="55">
        <v>128.8421990422807</v>
      </c>
      <c r="U15" s="44">
        <v>1.3856048425234087E-2</v>
      </c>
      <c r="V15" s="44">
        <v>3.0629449371805078E-3</v>
      </c>
      <c r="W15" s="67">
        <v>-17583.230902005911</v>
      </c>
      <c r="X15" s="47">
        <v>0.24138276059299571</v>
      </c>
      <c r="Y15" t="str">
        <v>Real Estate</v>
      </c>
    </row>
    <row r="16" spans="1:28" x14ac:dyDescent="0.25">
      <c r="A16" t="str">
        <v>SHB</v>
      </c>
      <c r="E16" t="s">
        <v>47</v>
      </c>
      <c r="F16" s="8">
        <v>45432</v>
      </c>
      <c r="G16" s="9">
        <v>22850</v>
      </c>
      <c r="H16" s="10">
        <v>51922.055000000008</v>
      </c>
      <c r="I16" s="11">
        <v>2272.3000000000002</v>
      </c>
      <c r="J16" s="12">
        <v>0.97573857780831297</v>
      </c>
      <c r="K16" s="12">
        <v>0</v>
      </c>
      <c r="L16" s="12">
        <v>0.5887</v>
      </c>
      <c r="M16" s="43">
        <v>11.776378997505104</v>
      </c>
      <c r="N16" s="50">
        <v>1.3726188965553705</v>
      </c>
      <c r="O16" s="50">
        <v>5.3030390154223275</v>
      </c>
      <c r="P16" s="62">
        <v>1.4064878867807051E-2</v>
      </c>
      <c r="Q16" s="57">
        <v>1940.3247810588389</v>
      </c>
      <c r="R16" s="56">
        <v>16647.009637811909</v>
      </c>
      <c r="S16" s="58">
        <v>4308.8500638119958</v>
      </c>
      <c r="T16" s="55">
        <v>-90.744561331835371</v>
      </c>
      <c r="U16" s="44">
        <v>0.11655695667116081</v>
      </c>
      <c r="V16" s="44">
        <v>9.2521089520292102E-2</v>
      </c>
      <c r="W16" s="67">
        <v>-1949.5665185054788</v>
      </c>
      <c r="X16" s="47">
        <v>0.20546019221891132</v>
      </c>
      <c r="Y16" t="str">
        <v>Real Estate</v>
      </c>
    </row>
    <row r="17" spans="1:25" x14ac:dyDescent="0.25">
      <c r="A17" t="str">
        <v>STB</v>
      </c>
      <c r="E17" t="s">
        <v>51</v>
      </c>
      <c r="F17" s="8">
        <v>45432</v>
      </c>
      <c r="G17" s="9">
        <v>42350</v>
      </c>
      <c r="H17" s="10">
        <v>31436.404999999995</v>
      </c>
      <c r="I17" s="11">
        <v>742.3</v>
      </c>
      <c r="J17" s="12">
        <v>1</v>
      </c>
      <c r="K17" s="12">
        <v>0.65</v>
      </c>
      <c r="L17" s="12">
        <v>0.87119999999999997</v>
      </c>
      <c r="M17" s="43">
        <v>17.484096218020021</v>
      </c>
      <c r="N17" s="50">
        <v>1.4162456638284453</v>
      </c>
      <c r="O17" s="50">
        <v>0.78524266873157811</v>
      </c>
      <c r="P17" s="62">
        <v>4.7048617206001175E-2</v>
      </c>
      <c r="Q17" s="57">
        <v>2422.2012663343662</v>
      </c>
      <c r="R17" s="56">
        <v>29903.00417620908</v>
      </c>
      <c r="S17" s="58">
        <v>53932.372356190222</v>
      </c>
      <c r="T17" s="55">
        <v>-1642.3549982514864</v>
      </c>
      <c r="U17" s="44">
        <v>8.100193719872055E-2</v>
      </c>
      <c r="V17" s="44">
        <v>8.1281701219677593E-3</v>
      </c>
      <c r="W17" s="67">
        <v>10740.940320625084</v>
      </c>
      <c r="X17" s="47">
        <v>0.18098062439535997</v>
      </c>
      <c r="Y17" t="str">
        <v>Insurance</v>
      </c>
    </row>
    <row r="18" spans="1:25" x14ac:dyDescent="0.25">
      <c r="A18" t="str">
        <v>TCB</v>
      </c>
      <c r="E18" t="s">
        <v>59</v>
      </c>
      <c r="F18" s="8">
        <v>45432</v>
      </c>
      <c r="G18" s="9">
        <v>11350</v>
      </c>
      <c r="H18" s="10">
        <v>26580.564999999999</v>
      </c>
      <c r="I18" s="11">
        <v>2341.9</v>
      </c>
      <c r="J18" s="12">
        <v>1</v>
      </c>
      <c r="K18" s="12">
        <v>0</v>
      </c>
      <c r="L18" s="12">
        <v>0.7994</v>
      </c>
      <c r="M18" s="43">
        <v>20.000425131677954</v>
      </c>
      <c r="N18" s="50">
        <v>0.77798293625241466</v>
      </c>
      <c r="O18" s="50">
        <v>0.95117427088924678</v>
      </c>
      <c r="P18" s="62">
        <v>-5.7231668735357122E-2</v>
      </c>
      <c r="Q18" s="57">
        <v>567.48793714505314</v>
      </c>
      <c r="R18" s="56">
        <v>14589.008924377642</v>
      </c>
      <c r="S18" s="58">
        <v>11932.61881378368</v>
      </c>
      <c r="T18" s="55">
        <v>-51.594202898550719</v>
      </c>
      <c r="U18" s="44">
        <v>3.8898319967218875E-2</v>
      </c>
      <c r="V18" s="44">
        <v>1.88920636274468E-2</v>
      </c>
      <c r="W18" s="67">
        <v>-1247.7048550322388</v>
      </c>
      <c r="X18" s="47">
        <v>0.39724508507825496</v>
      </c>
      <c r="Y18" t="str">
        <v>Utilities</v>
      </c>
    </row>
    <row r="19" spans="1:25" x14ac:dyDescent="0.25">
      <c r="A19" t="str">
        <v>TPB</v>
      </c>
      <c r="E19" t="s">
        <v>65</v>
      </c>
      <c r="F19" s="8">
        <v>45432</v>
      </c>
      <c r="G19" s="9">
        <v>76000</v>
      </c>
      <c r="H19" s="10">
        <v>174549.2</v>
      </c>
      <c r="I19" s="11">
        <v>2296.6999999999998</v>
      </c>
      <c r="J19" s="12">
        <v>1</v>
      </c>
      <c r="K19" s="12">
        <v>0</v>
      </c>
      <c r="L19" s="12">
        <v>0.95760000000000001</v>
      </c>
      <c r="M19" s="43">
        <v>14.801085389637919</v>
      </c>
      <c r="N19" s="50">
        <v>2.673076157368413</v>
      </c>
      <c r="O19" s="50">
        <v>1.9404273295239787</v>
      </c>
      <c r="P19" s="62">
        <v>4.6483936076418431E-2</v>
      </c>
      <c r="Q19" s="57">
        <v>5134.7585666390914</v>
      </c>
      <c r="R19" s="56">
        <v>28431.662820568643</v>
      </c>
      <c r="S19" s="58">
        <v>39166.630382723044</v>
      </c>
      <c r="T19" s="55">
        <v>19.429930853547368</v>
      </c>
      <c r="U19" s="44">
        <v>0.18060000918850211</v>
      </c>
      <c r="V19" s="44">
        <v>0.1343870364883652</v>
      </c>
      <c r="W19" s="67">
        <v>4988.4617059258944</v>
      </c>
      <c r="X19" s="47">
        <v>1.0250700822754519</v>
      </c>
      <c r="Y19" t="str">
        <v>Utilities</v>
      </c>
    </row>
    <row r="20" spans="1:25" x14ac:dyDescent="0.25">
      <c r="A20" t="str">
        <v>VCB</v>
      </c>
      <c r="E20" t="s">
        <v>70</v>
      </c>
      <c r="F20" s="8">
        <v>45432</v>
      </c>
      <c r="G20" s="9">
        <v>28250</v>
      </c>
      <c r="H20" s="10">
        <v>109725.825</v>
      </c>
      <c r="I20" s="11">
        <v>3884.1</v>
      </c>
      <c r="J20" s="12">
        <v>1</v>
      </c>
      <c r="K20" s="12">
        <v>0.12870000000000001</v>
      </c>
      <c r="L20" s="12">
        <v>0.15429999999999999</v>
      </c>
      <c r="M20" s="43">
        <v>6.8386304144593328</v>
      </c>
      <c r="N20" s="50">
        <v>1.5463924826653137</v>
      </c>
      <c r="O20" s="50">
        <v>4.3960667067307693</v>
      </c>
      <c r="P20" s="62">
        <v>0.198138930541091</v>
      </c>
      <c r="Q20" s="57">
        <v>4130.9441054555755</v>
      </c>
      <c r="R20" s="56">
        <v>18268.324708426662</v>
      </c>
      <c r="S20" s="58">
        <v>6426.1991194871398</v>
      </c>
      <c r="T20" s="55">
        <v>-9011.235576923078</v>
      </c>
      <c r="U20" s="44">
        <v>0.2261260499464457</v>
      </c>
      <c r="V20" s="44">
        <v>2.2322080704512415E-2</v>
      </c>
      <c r="W20" s="67">
        <v>9232.5120362503549</v>
      </c>
      <c r="X20" s="47">
        <v>3.4724782448403234E-2</v>
      </c>
      <c r="Y20" t="str">
        <v>Banks</v>
      </c>
    </row>
    <row r="21" spans="1:25" x14ac:dyDescent="0.25">
      <c r="A21" t="str">
        <v>VIB</v>
      </c>
      <c r="E21" t="s">
        <v>76</v>
      </c>
      <c r="F21" s="8">
        <v>45432</v>
      </c>
      <c r="G21" s="9">
        <v>49600</v>
      </c>
      <c r="H21" s="10">
        <v>282739.84000000003</v>
      </c>
      <c r="I21" s="11">
        <v>5700.4</v>
      </c>
      <c r="J21" s="12">
        <v>1</v>
      </c>
      <c r="K21" s="12">
        <v>0</v>
      </c>
      <c r="L21" s="12">
        <v>0.95989999999999998</v>
      </c>
      <c r="M21" s="43">
        <v>12.836057565714805</v>
      </c>
      <c r="N21" s="50">
        <v>2.3002500874573899</v>
      </c>
      <c r="O21" s="50">
        <v>5.0366937437651407</v>
      </c>
      <c r="P21" s="62">
        <v>0.11763787654365077</v>
      </c>
      <c r="Q21" s="57">
        <v>3864.1147989614765</v>
      </c>
      <c r="R21" s="56">
        <v>21562.872780857484</v>
      </c>
      <c r="S21" s="58">
        <v>9847.7299838607832</v>
      </c>
      <c r="T21" s="55">
        <v>-13624.027362120563</v>
      </c>
      <c r="U21" s="44">
        <v>0.17920222589226878</v>
      </c>
      <c r="V21" s="44">
        <v>9.5735683110412233E-3</v>
      </c>
      <c r="W21" s="67">
        <v>-12831.906532874887</v>
      </c>
      <c r="X21" s="47">
        <v>2.4398321637472652E-2</v>
      </c>
      <c r="Y21" t="str">
        <v>Banks</v>
      </c>
    </row>
    <row r="22" spans="1:25" x14ac:dyDescent="0.25">
      <c r="A22" t="str">
        <v>VPB</v>
      </c>
      <c r="E22" t="s">
        <v>80</v>
      </c>
      <c r="F22" s="8">
        <v>45432</v>
      </c>
      <c r="G22" s="9">
        <v>33350</v>
      </c>
      <c r="H22" s="10">
        <v>179089.5</v>
      </c>
      <c r="I22" s="11">
        <v>5370</v>
      </c>
      <c r="J22" s="12">
        <v>1</v>
      </c>
      <c r="K22" s="12">
        <v>0</v>
      </c>
      <c r="L22" s="12">
        <v>0.84189999999999998</v>
      </c>
      <c r="M22" s="43">
        <v>8.8953211145879898</v>
      </c>
      <c r="N22" s="50">
        <v>1.4038417822232327</v>
      </c>
      <c r="O22" s="50">
        <v>3.3737637285006494</v>
      </c>
      <c r="P22" s="62">
        <v>0.12449522135569469</v>
      </c>
      <c r="Q22" s="57">
        <v>3749.1620111731845</v>
      </c>
      <c r="R22" s="56">
        <v>23756.238361266292</v>
      </c>
      <c r="S22" s="58">
        <v>9885.1024208566123</v>
      </c>
      <c r="T22" s="55">
        <v>-12582.374018047209</v>
      </c>
      <c r="U22" s="44">
        <v>0.15781799938857577</v>
      </c>
      <c r="V22" s="44">
        <v>9.9046091632270534E-3</v>
      </c>
      <c r="W22" s="67">
        <v>5207.4487895716948</v>
      </c>
      <c r="X22" s="47">
        <v>2.6114655948521418E-2</v>
      </c>
      <c r="Y22" t="str">
        <v>Banks</v>
      </c>
    </row>
    <row r="23" spans="1:25" x14ac:dyDescent="0.25">
      <c r="A23" t="str">
        <v>HPG</v>
      </c>
      <c r="E23" t="s">
        <v>84</v>
      </c>
      <c r="F23" s="8">
        <v>45432</v>
      </c>
      <c r="G23" s="9">
        <v>24850</v>
      </c>
      <c r="H23" s="10">
        <v>71881.11</v>
      </c>
      <c r="I23" s="11">
        <v>2892.6</v>
      </c>
      <c r="J23" s="12">
        <v>0.99484110606685905</v>
      </c>
      <c r="K23" s="12">
        <v>0.28260000000000002</v>
      </c>
      <c r="L23" s="12">
        <v>0.3337</v>
      </c>
      <c r="M23" s="43">
        <v>6.9544417569659442</v>
      </c>
      <c r="N23" s="50">
        <v>1.5491618534482758</v>
      </c>
      <c r="O23" s="50">
        <v>3.2402231337901188</v>
      </c>
      <c r="P23" s="62">
        <v>0.22826541300429448</v>
      </c>
      <c r="Q23" s="57">
        <v>3573.2558943511031</v>
      </c>
      <c r="R23" s="56">
        <v>16040.932033464704</v>
      </c>
      <c r="S23" s="58">
        <v>7669.2249187582111</v>
      </c>
      <c r="T23" s="55">
        <v>-8708.562928236568</v>
      </c>
      <c r="U23" s="44">
        <v>0.22275862068965518</v>
      </c>
      <c r="V23" s="44">
        <v>1.7160455907623086E-2</v>
      </c>
      <c r="W23" s="67">
        <v>27789.186199267097</v>
      </c>
      <c r="X23" s="47">
        <v>3.683122618563376E-2</v>
      </c>
      <c r="Y23" t="str">
        <v>Banks</v>
      </c>
    </row>
    <row r="24" spans="1:25" x14ac:dyDescent="0.25">
      <c r="A24" t="str">
        <v>GVR</v>
      </c>
      <c r="E24" t="s">
        <v>88</v>
      </c>
      <c r="F24" s="8">
        <v>45432</v>
      </c>
      <c r="G24" s="9">
        <v>23450</v>
      </c>
      <c r="H24" s="10">
        <v>122270.64500000002</v>
      </c>
      <c r="I24" s="11">
        <v>5214.1000000000004</v>
      </c>
      <c r="J24" s="12">
        <v>1</v>
      </c>
      <c r="K24" s="12">
        <v>0.39079999999999998</v>
      </c>
      <c r="L24" s="12">
        <v>0.39429999999999998</v>
      </c>
      <c r="M24" s="43">
        <v>5.8074781514201579</v>
      </c>
      <c r="N24" s="50">
        <v>1.2642889123264158</v>
      </c>
      <c r="O24" s="50">
        <v>3.1607549632923173</v>
      </c>
      <c r="P24" s="62">
        <v>0.21077854702280963</v>
      </c>
      <c r="Q24" s="57">
        <v>4037.8972401756773</v>
      </c>
      <c r="R24" s="56">
        <v>18547.975681325635</v>
      </c>
      <c r="S24" s="58">
        <v>7419.1135574691698</v>
      </c>
      <c r="T24" s="55">
        <v>-7413.4277737565926</v>
      </c>
      <c r="U24" s="44">
        <v>0.21770015820330677</v>
      </c>
      <c r="V24" s="44">
        <v>2.2280449630352375E-2</v>
      </c>
      <c r="W24" s="67">
        <v>7602.4625534608076</v>
      </c>
      <c r="X24" s="47">
        <v>4.0937442457516453E-2</v>
      </c>
      <c r="Y24" t="str">
        <v>Banks</v>
      </c>
    </row>
    <row r="25" spans="1:25" x14ac:dyDescent="0.25">
      <c r="A25" t="str">
        <v>MSN</v>
      </c>
      <c r="E25" t="s">
        <v>92</v>
      </c>
      <c r="F25" s="8">
        <v>45432</v>
      </c>
      <c r="G25" s="9">
        <v>22000</v>
      </c>
      <c r="H25" s="10">
        <v>54905.399999999994</v>
      </c>
      <c r="I25" s="11">
        <v>2495.6999999999998</v>
      </c>
      <c r="J25" s="12">
        <v>1</v>
      </c>
      <c r="K25" s="12">
        <v>0.17</v>
      </c>
      <c r="L25" s="12">
        <v>0.18310000000000001</v>
      </c>
      <c r="M25" s="43">
        <v>14.932118574925209</v>
      </c>
      <c r="N25" s="50">
        <v>1.8122388355282699</v>
      </c>
      <c r="O25" s="50">
        <v>7.6715662987285169</v>
      </c>
      <c r="P25" s="62">
        <v>0.25717561889778495</v>
      </c>
      <c r="Q25" s="57">
        <v>1473.3341347117043</v>
      </c>
      <c r="R25" s="56">
        <v>12139.680250030053</v>
      </c>
      <c r="S25" s="58">
        <v>2867.7324998998279</v>
      </c>
      <c r="T25" s="55">
        <v>-11620.9529132318</v>
      </c>
      <c r="U25" s="44">
        <v>0.12136515166518137</v>
      </c>
      <c r="V25" s="44">
        <v>1.3817750002818416E-2</v>
      </c>
      <c r="W25" s="67">
        <v>-1359.1377168730216</v>
      </c>
      <c r="X25" s="47">
        <v>2.6895196293220396E-2</v>
      </c>
      <c r="Y25" t="str">
        <v>Banks</v>
      </c>
    </row>
    <row r="26" spans="1:25" x14ac:dyDescent="0.25">
      <c r="A26" t="str">
        <v>VNM</v>
      </c>
      <c r="E26" t="s">
        <v>96</v>
      </c>
      <c r="F26" s="8">
        <v>45432</v>
      </c>
      <c r="G26" s="9">
        <v>11850</v>
      </c>
      <c r="H26" s="10">
        <v>42883.964999999997</v>
      </c>
      <c r="I26" s="11">
        <v>3618.9</v>
      </c>
      <c r="J26" s="12">
        <v>0.99986185555617002</v>
      </c>
      <c r="K26" s="12">
        <v>0.1845</v>
      </c>
      <c r="L26" s="12">
        <v>0.1913</v>
      </c>
      <c r="M26" s="43">
        <v>5.7408253012048194</v>
      </c>
      <c r="N26" s="50">
        <v>0.8597426824378509</v>
      </c>
      <c r="O26" s="50">
        <v>2.1736512240863703</v>
      </c>
      <c r="P26" s="62">
        <v>0.25989927983265138</v>
      </c>
      <c r="Q26" s="57">
        <v>2064.1631434966425</v>
      </c>
      <c r="R26" s="56">
        <v>13783.193788167675</v>
      </c>
      <c r="S26" s="58">
        <v>5451.6565807289508</v>
      </c>
      <c r="T26" s="55">
        <v>-10294.00375082366</v>
      </c>
      <c r="U26" s="44">
        <v>0.14975942261427425</v>
      </c>
      <c r="V26" s="44">
        <v>1.1849149383352501E-2</v>
      </c>
      <c r="W26" s="67">
        <v>9678.6316283953693</v>
      </c>
      <c r="X26" s="47">
        <v>3.1294761470436611E-2</v>
      </c>
      <c r="Y26" t="str">
        <v>Banks</v>
      </c>
    </row>
    <row r="27" spans="1:25" x14ac:dyDescent="0.25">
      <c r="A27" t="str">
        <v>SAB</v>
      </c>
      <c r="E27" t="s">
        <v>98</v>
      </c>
      <c r="F27" s="8">
        <v>45432</v>
      </c>
      <c r="G27" s="9">
        <v>28300</v>
      </c>
      <c r="H27" s="10">
        <v>53351.16</v>
      </c>
      <c r="I27" s="11">
        <v>1885.2</v>
      </c>
      <c r="J27" s="12">
        <v>1</v>
      </c>
      <c r="K27" s="12">
        <v>0.1273</v>
      </c>
      <c r="L27" s="12">
        <v>0.16350000000000001</v>
      </c>
      <c r="M27" s="43">
        <v>6.911667314418966</v>
      </c>
      <c r="N27" s="50">
        <v>1.1665535487820877</v>
      </c>
      <c r="O27" s="50">
        <v>2.4171420804639365</v>
      </c>
      <c r="P27" s="62">
        <v>0.24519659669005556</v>
      </c>
      <c r="Q27" s="57">
        <v>4094.5257797581157</v>
      </c>
      <c r="R27" s="56">
        <v>24259.495013791638</v>
      </c>
      <c r="S27" s="58">
        <v>11708.041587099511</v>
      </c>
      <c r="T27" s="55">
        <v>-9429.3022834360272</v>
      </c>
      <c r="U27" s="44">
        <v>0.16878033847903093</v>
      </c>
      <c r="V27" s="44">
        <v>1.1445899257106422E-2</v>
      </c>
      <c r="W27" s="67">
        <v>13506.78973053257</v>
      </c>
      <c r="X27" s="47">
        <v>3.2728836429958927E-2</v>
      </c>
      <c r="Y27" t="str">
        <v>Banks</v>
      </c>
    </row>
    <row r="28" spans="1:25" x14ac:dyDescent="0.25">
      <c r="A28" t="str">
        <v>VJC</v>
      </c>
      <c r="E28" t="s">
        <v>102</v>
      </c>
      <c r="F28" s="8">
        <v>45432</v>
      </c>
      <c r="G28" s="9">
        <v>48200</v>
      </c>
      <c r="H28" s="10">
        <v>169784.5</v>
      </c>
      <c r="I28" s="11">
        <v>3522.5</v>
      </c>
      <c r="J28" s="12">
        <v>1</v>
      </c>
      <c r="K28" s="12">
        <v>0.31769999999999998</v>
      </c>
      <c r="L28" s="12">
        <v>0.37780000000000002</v>
      </c>
      <c r="M28" s="43">
        <v>9.333434115771535</v>
      </c>
      <c r="N28" s="50">
        <v>1.2898813322393412</v>
      </c>
      <c r="O28" s="50">
        <v>6.1313964826116791</v>
      </c>
      <c r="P28" s="62">
        <v>0.18051091606970182</v>
      </c>
      <c r="Q28" s="57">
        <v>5164.2299503193753</v>
      </c>
      <c r="R28" s="56">
        <v>37367.77856635912</v>
      </c>
      <c r="S28" s="58">
        <v>7861.178140525195</v>
      </c>
      <c r="T28" s="55">
        <v>-9003.4061608464835</v>
      </c>
      <c r="U28" s="44">
        <v>0.13820007901054487</v>
      </c>
      <c r="V28" s="44">
        <v>2.1414226552181212E-2</v>
      </c>
      <c r="W28" s="67">
        <v>3071.9659332860183</v>
      </c>
      <c r="X28" s="47">
        <v>3.2597512366359736E-2</v>
      </c>
      <c r="Y28" t="str">
        <v>Banks</v>
      </c>
    </row>
    <row r="29" spans="1:25" x14ac:dyDescent="0.25">
      <c r="A29" t="str">
        <v>MWG</v>
      </c>
      <c r="E29" t="s">
        <v>105</v>
      </c>
      <c r="F29" s="8">
        <v>45432</v>
      </c>
      <c r="G29" s="9">
        <v>18450</v>
      </c>
      <c r="H29" s="10">
        <v>40619.519999999997</v>
      </c>
      <c r="I29" s="11">
        <v>2201.6</v>
      </c>
      <c r="J29" s="12">
        <v>1</v>
      </c>
      <c r="K29" s="12">
        <v>0.2336</v>
      </c>
      <c r="L29" s="12">
        <v>0.28839999999999999</v>
      </c>
      <c r="M29" s="43">
        <v>9.1013936813802374</v>
      </c>
      <c r="N29" s="50">
        <v>1.2405558439971902</v>
      </c>
      <c r="O29" s="50">
        <v>3.2691766599597587</v>
      </c>
      <c r="P29" s="62">
        <v>0.21867853421468197</v>
      </c>
      <c r="Q29" s="57">
        <v>2027.1620639534885</v>
      </c>
      <c r="R29" s="56">
        <v>14872.365552325582</v>
      </c>
      <c r="S29" s="58">
        <v>5643.6228197674418</v>
      </c>
      <c r="T29" s="55">
        <v>-9182.4482897384314</v>
      </c>
      <c r="U29" s="44">
        <v>0.13630394282747457</v>
      </c>
      <c r="V29" s="44">
        <v>1.2514125006659433E-2</v>
      </c>
      <c r="W29" s="67">
        <v>-3801.3263081395348</v>
      </c>
      <c r="X29" s="47">
        <v>3.4839346450312225E-2</v>
      </c>
      <c r="Y29" t="str">
        <v>Banks</v>
      </c>
    </row>
    <row r="30" spans="1:25" x14ac:dyDescent="0.25">
      <c r="A30" t="str">
        <v>PLX</v>
      </c>
      <c r="E30" t="s">
        <v>108</v>
      </c>
      <c r="F30" s="8">
        <v>45432</v>
      </c>
      <c r="G30" s="9">
        <v>91900</v>
      </c>
      <c r="H30" s="10">
        <v>513638.29000000004</v>
      </c>
      <c r="I30" s="11">
        <v>5589.1</v>
      </c>
      <c r="J30" s="12">
        <v>1</v>
      </c>
      <c r="K30" s="12">
        <v>0</v>
      </c>
      <c r="L30" s="12">
        <v>0.89800000000000002</v>
      </c>
      <c r="M30" s="43">
        <v>15.539368608942944</v>
      </c>
      <c r="N30" s="50">
        <v>3.0475207513809535</v>
      </c>
      <c r="O30" s="50">
        <v>9.5790509315380188</v>
      </c>
      <c r="P30" s="62">
        <v>0.11624475430559578</v>
      </c>
      <c r="Q30" s="57">
        <v>5914.0112003721524</v>
      </c>
      <c r="R30" s="56">
        <v>30155.660124170259</v>
      </c>
      <c r="S30" s="58">
        <v>9593.8523196936876</v>
      </c>
      <c r="T30" s="55">
        <v>-10951.785307995002</v>
      </c>
      <c r="U30" s="44">
        <v>0.19611612466848222</v>
      </c>
      <c r="V30" s="44">
        <v>1.7971719579409347E-2</v>
      </c>
      <c r="W30" s="67">
        <v>-7253.5828666511597</v>
      </c>
      <c r="X30" s="47">
        <v>2.9154159120454669E-2</v>
      </c>
      <c r="Y30" t="str">
        <v>Banks</v>
      </c>
    </row>
    <row r="31" spans="1:25" x14ac:dyDescent="0.25">
      <c r="A31" t="str">
        <v>FPT</v>
      </c>
      <c r="E31" t="s">
        <v>111</v>
      </c>
      <c r="F31" s="8">
        <v>45432</v>
      </c>
      <c r="G31" s="9">
        <v>22500</v>
      </c>
      <c r="H31" s="10">
        <v>57078.000000000007</v>
      </c>
      <c r="I31" s="11">
        <v>2536.8000000000002</v>
      </c>
      <c r="J31" s="12">
        <v>1</v>
      </c>
      <c r="K31" s="12">
        <v>0.39729999999999999</v>
      </c>
      <c r="L31" s="12">
        <v>0.46450000000000002</v>
      </c>
      <c r="M31" s="43">
        <v>6.6664330763840223</v>
      </c>
      <c r="N31" s="50">
        <v>1.5044676981470255</v>
      </c>
      <c r="O31" s="50">
        <v>3.2877138413685851</v>
      </c>
      <c r="P31" s="62">
        <v>0.2929101528812752</v>
      </c>
      <c r="Q31" s="57">
        <v>3375.1182592242194</v>
      </c>
      <c r="R31" s="56">
        <v>14955.455692210659</v>
      </c>
      <c r="S31" s="58">
        <v>6843.6613055818343</v>
      </c>
      <c r="T31" s="55">
        <v>-7446.7807153965787</v>
      </c>
      <c r="U31" s="44">
        <v>0.22567806215240255</v>
      </c>
      <c r="V31" s="44">
        <v>2.0888989731165875E-2</v>
      </c>
      <c r="W31" s="67">
        <v>11666.272469252601</v>
      </c>
      <c r="X31" s="47">
        <v>4.235619606666325E-2</v>
      </c>
      <c r="Y31" t="str">
        <v>Banks</v>
      </c>
    </row>
    <row r="32" spans="1:25" x14ac:dyDescent="0.25">
      <c r="A32" t="str">
        <v>BCG</v>
      </c>
      <c r="E32" t="s">
        <v>115</v>
      </c>
      <c r="F32" s="8">
        <v>45432</v>
      </c>
      <c r="G32" s="9">
        <v>19800</v>
      </c>
      <c r="H32" s="10">
        <v>157091.22</v>
      </c>
      <c r="I32" s="11">
        <v>7933.9</v>
      </c>
      <c r="J32" s="12">
        <v>1</v>
      </c>
      <c r="K32" s="12">
        <v>0.21429999999999999</v>
      </c>
      <c r="L32" s="12">
        <v>0.36130000000000001</v>
      </c>
      <c r="M32" s="43">
        <v>18.179750028931835</v>
      </c>
      <c r="N32" s="50">
        <v>1.122505091213102</v>
      </c>
      <c r="O32" s="50">
        <v>4.1150286836935166</v>
      </c>
      <c r="P32" s="62">
        <v>5.6249016162086107E-2</v>
      </c>
      <c r="Q32" s="57">
        <v>1089.1238861089755</v>
      </c>
      <c r="R32" s="56">
        <v>17639.118214245202</v>
      </c>
      <c r="S32" s="58">
        <v>4811.6311019801105</v>
      </c>
      <c r="T32" s="55">
        <v>-6135.8239685658154</v>
      </c>
      <c r="U32" s="44">
        <v>6.1744803389854733E-2</v>
      </c>
      <c r="V32" s="44">
        <v>1.0567445273327626E-2</v>
      </c>
      <c r="W32" s="67">
        <v>1430.8221681644588</v>
      </c>
      <c r="X32" s="47">
        <v>4.6685826097590803E-2</v>
      </c>
      <c r="Y32" t="str">
        <v>Banks</v>
      </c>
    </row>
    <row r="33" spans="1:25" x14ac:dyDescent="0.25">
      <c r="A33" t="str">
        <v>FTS</v>
      </c>
      <c r="E33" t="s">
        <v>118</v>
      </c>
      <c r="F33" s="8">
        <v>45432</v>
      </c>
      <c r="G33" s="9">
        <v>32000</v>
      </c>
      <c r="H33" s="10">
        <v>186073.60000000001</v>
      </c>
      <c r="I33" s="11">
        <v>5814.8</v>
      </c>
      <c r="J33" s="12">
        <v>1</v>
      </c>
      <c r="K33" s="12">
        <v>0.39560000000000001</v>
      </c>
      <c r="L33" s="12">
        <v>0.43530000000000002</v>
      </c>
      <c r="M33" s="43">
        <v>27.363764705882357</v>
      </c>
      <c r="N33" s="50">
        <v>1.809420825391886</v>
      </c>
      <c r="O33" s="50">
        <v>1.5642615150521633</v>
      </c>
      <c r="P33" s="62">
        <v>0.16917791274442795</v>
      </c>
      <c r="Q33" s="57">
        <v>1169.4297310311617</v>
      </c>
      <c r="R33" s="56">
        <v>17685.217032400084</v>
      </c>
      <c r="S33" s="58">
        <v>20456.937469904384</v>
      </c>
      <c r="T33" s="55">
        <v>78.153892713929025</v>
      </c>
      <c r="U33" s="44">
        <v>6.6124703411256758E-2</v>
      </c>
      <c r="V33" s="44">
        <v>3.6212010671892558E-2</v>
      </c>
      <c r="W33" s="67">
        <v>-1355.3346632730274</v>
      </c>
      <c r="X33" s="47">
        <v>0.63345989786082868</v>
      </c>
      <c r="Y33" t="str">
        <v>Basic Resources</v>
      </c>
    </row>
    <row r="34" spans="1:25" x14ac:dyDescent="0.25">
      <c r="A34" t="str">
        <v>HCM</v>
      </c>
      <c r="E34" t="s">
        <v>125</v>
      </c>
      <c r="F34" s="8">
        <v>45432</v>
      </c>
      <c r="G34" s="9">
        <v>33600</v>
      </c>
      <c r="H34" s="10">
        <v>134400</v>
      </c>
      <c r="I34" s="11">
        <v>4000</v>
      </c>
      <c r="J34" s="12">
        <v>1</v>
      </c>
      <c r="K34" s="12">
        <v>0</v>
      </c>
      <c r="L34" s="12">
        <v>0.96789999999999998</v>
      </c>
      <c r="M34" s="43">
        <v>39.881305637982194</v>
      </c>
      <c r="N34" s="50">
        <v>2.4501403726255151</v>
      </c>
      <c r="O34" s="50">
        <v>6.0869565217391308</v>
      </c>
      <c r="P34" s="62">
        <v>2.757028709179643E-2</v>
      </c>
      <c r="Q34" s="57">
        <v>842.5</v>
      </c>
      <c r="R34" s="56">
        <v>13713.5</v>
      </c>
      <c r="S34" s="58">
        <v>5520</v>
      </c>
      <c r="T34" s="55">
        <v>-156.21195652173913</v>
      </c>
      <c r="U34" s="44">
        <v>6.1435811426696324E-2</v>
      </c>
      <c r="V34" s="44">
        <v>4.2992919563692035E-2</v>
      </c>
      <c r="W34" s="67">
        <v>521</v>
      </c>
      <c r="X34" s="47">
        <v>0.28168654717101488</v>
      </c>
      <c r="Y34" t="str">
        <v>Chemicals</v>
      </c>
    </row>
    <row r="35" spans="1:25" x14ac:dyDescent="0.25">
      <c r="A35" t="str">
        <v>VCI</v>
      </c>
      <c r="E35" t="s">
        <v>132</v>
      </c>
      <c r="F35" s="8">
        <v>45432</v>
      </c>
      <c r="G35" s="9">
        <v>76400</v>
      </c>
      <c r="H35" s="10">
        <v>109313.12</v>
      </c>
      <c r="I35" s="11">
        <v>1430.8</v>
      </c>
      <c r="J35" s="12">
        <v>1</v>
      </c>
      <c r="K35" s="12">
        <v>0.58350000000000002</v>
      </c>
      <c r="L35" s="12">
        <v>0.59570000000000001</v>
      </c>
      <c r="M35" s="43">
        <v>58.456213903743318</v>
      </c>
      <c r="N35" s="50">
        <v>2.8588309752334125</v>
      </c>
      <c r="O35" s="50">
        <v>1.3969370750907326</v>
      </c>
      <c r="P35" s="62">
        <v>0.20306635911091009</v>
      </c>
      <c r="Q35" s="57">
        <v>1306.9611406206318</v>
      </c>
      <c r="R35" s="56">
        <v>26724.210232038022</v>
      </c>
      <c r="S35" s="58">
        <v>54691.081912216941</v>
      </c>
      <c r="T35" s="55">
        <v>-25.275264529980049</v>
      </c>
      <c r="U35" s="44">
        <v>4.8905510369537358E-2</v>
      </c>
      <c r="V35" s="44">
        <v>1.2688030505553559E-2</v>
      </c>
      <c r="W35" s="67">
        <v>-1208.4148727984345</v>
      </c>
      <c r="X35" s="47">
        <v>0.53094318883453318</v>
      </c>
      <c r="Y35" t="str">
        <v>Food &amp; Beverage</v>
      </c>
    </row>
    <row r="36" spans="1:25" x14ac:dyDescent="0.25">
      <c r="A36" t="str">
        <v>VIX</v>
      </c>
      <c r="E36" t="s">
        <v>139</v>
      </c>
      <c r="F36" s="8">
        <v>45432</v>
      </c>
      <c r="G36" s="9">
        <v>66400</v>
      </c>
      <c r="H36" s="10">
        <v>138776</v>
      </c>
      <c r="I36" s="11">
        <v>2090</v>
      </c>
      <c r="J36" s="12">
        <v>1</v>
      </c>
      <c r="K36" s="12">
        <v>0.64670000000000005</v>
      </c>
      <c r="L36" s="12">
        <v>0.64770000000000005</v>
      </c>
      <c r="M36" s="43">
        <v>15.387071737443174</v>
      </c>
      <c r="N36" s="50">
        <v>3.9620853080568721</v>
      </c>
      <c r="O36" s="50">
        <v>2.2987957395351919</v>
      </c>
      <c r="P36" s="62">
        <v>1.7517036897643168E-2</v>
      </c>
      <c r="Q36" s="57">
        <v>4315.3110047846894</v>
      </c>
      <c r="R36" s="56">
        <v>16758.851674641148</v>
      </c>
      <c r="S36" s="58">
        <v>28884.688995215311</v>
      </c>
      <c r="T36" s="55">
        <v>27.789097053123285</v>
      </c>
      <c r="U36" s="44">
        <v>0.25749443270713185</v>
      </c>
      <c r="V36" s="44">
        <v>0.17122624494522812</v>
      </c>
      <c r="W36" s="67">
        <v>3017.7033492822966</v>
      </c>
      <c r="X36" s="47">
        <v>1.1461090122073927</v>
      </c>
      <c r="Y36" t="str">
        <v>Food &amp; Beverage</v>
      </c>
    </row>
    <row r="37" spans="1:25" x14ac:dyDescent="0.25">
      <c r="A37" t="str">
        <v>VND</v>
      </c>
      <c r="E37" t="s">
        <v>143</v>
      </c>
      <c r="F37" s="8">
        <v>45432</v>
      </c>
      <c r="G37" s="9">
        <v>57800</v>
      </c>
      <c r="H37" s="10">
        <v>74134.28</v>
      </c>
      <c r="I37" s="11">
        <v>1282.5999999999999</v>
      </c>
      <c r="J37" s="12">
        <v>1</v>
      </c>
      <c r="K37" s="12">
        <v>0</v>
      </c>
      <c r="L37" s="12">
        <v>0.89590000000000003</v>
      </c>
      <c r="M37" s="43">
        <v>17.4228625146886</v>
      </c>
      <c r="N37" s="50">
        <v>2.9089378065528737</v>
      </c>
      <c r="O37" s="50">
        <v>2.4337441318407138</v>
      </c>
      <c r="P37" s="62">
        <v>-5.315453931917824E-2</v>
      </c>
      <c r="Q37" s="57">
        <v>3317.4801185092783</v>
      </c>
      <c r="R37" s="56">
        <v>19869.795727428664</v>
      </c>
      <c r="S37" s="58">
        <v>23749.415250272887</v>
      </c>
      <c r="T37" s="55">
        <v>-16.829388398279768</v>
      </c>
      <c r="U37" s="44">
        <v>0.16696095742593683</v>
      </c>
      <c r="V37" s="44">
        <v>0.12493760460404615</v>
      </c>
      <c r="W37" s="67">
        <v>1291.9070637767036</v>
      </c>
      <c r="X37" s="47">
        <v>0.89441230877646294</v>
      </c>
      <c r="Y37" t="str">
        <v>Food &amp; Beverage</v>
      </c>
    </row>
    <row r="38" spans="1:25" x14ac:dyDescent="0.25">
      <c r="A38" t="str">
        <v>AGG</v>
      </c>
      <c r="E38" t="s">
        <v>147</v>
      </c>
      <c r="F38" s="8">
        <v>45432</v>
      </c>
      <c r="G38" s="9">
        <v>114600</v>
      </c>
      <c r="H38" s="10">
        <v>62067.360000000001</v>
      </c>
      <c r="I38" s="11">
        <v>541.6</v>
      </c>
      <c r="J38" s="12">
        <v>1</v>
      </c>
      <c r="K38" s="12">
        <v>0.46079999999999999</v>
      </c>
      <c r="L38" s="12">
        <v>0.46510000000000001</v>
      </c>
      <c r="M38" s="43">
        <v>180.42837209302326</v>
      </c>
      <c r="N38" s="50">
        <v>3.9702782575321436</v>
      </c>
      <c r="O38" s="50">
        <v>0.99252194770928293</v>
      </c>
      <c r="P38" s="62">
        <v>5.4354661211482913E-2</v>
      </c>
      <c r="Q38" s="57">
        <v>635.15509601181679</v>
      </c>
      <c r="R38" s="56">
        <v>28864.475627769571</v>
      </c>
      <c r="S38" s="58">
        <v>115463.44165435745</v>
      </c>
      <c r="T38" s="55">
        <v>-26.435116334852466</v>
      </c>
      <c r="U38" s="44">
        <v>2.2004733576408878E-2</v>
      </c>
      <c r="V38" s="44">
        <v>4.0623044130324391E-3</v>
      </c>
      <c r="W38" s="67">
        <v>-12343.057607090102</v>
      </c>
      <c r="X38" s="47">
        <v>0.73847734438658019</v>
      </c>
      <c r="Y38" t="str">
        <v>Travel &amp; Leisure</v>
      </c>
    </row>
    <row r="39" spans="1:25" x14ac:dyDescent="0.25">
      <c r="A39" t="str">
        <v>CRE</v>
      </c>
      <c r="E39" t="s">
        <v>153</v>
      </c>
      <c r="F39" s="8">
        <v>45432</v>
      </c>
      <c r="G39" s="9">
        <v>60000</v>
      </c>
      <c r="H39" s="10">
        <v>87744</v>
      </c>
      <c r="I39" s="11">
        <v>1462.4</v>
      </c>
      <c r="J39" s="12">
        <v>0.99931665983326501</v>
      </c>
      <c r="K39" s="12">
        <v>0.25779999999999997</v>
      </c>
      <c r="L39" s="12">
        <v>0.28249999999999997</v>
      </c>
      <c r="M39" s="43">
        <v>522.28571428571433</v>
      </c>
      <c r="N39" s="50">
        <v>3.7561643835616438</v>
      </c>
      <c r="O39" s="50">
        <v>0.74183293878931356</v>
      </c>
      <c r="P39" s="62">
        <v>3.7272179699010533E-2</v>
      </c>
      <c r="Q39" s="57">
        <v>114.8796498905908</v>
      </c>
      <c r="R39" s="56">
        <v>15973.741794310721</v>
      </c>
      <c r="S39" s="58">
        <v>80880.743982494518</v>
      </c>
      <c r="T39" s="55">
        <v>50.725059181602965</v>
      </c>
      <c r="U39" s="44">
        <v>7.1917808219178082E-3</v>
      </c>
      <c r="V39" s="44">
        <v>2.7949690556997404E-3</v>
      </c>
      <c r="W39" s="67">
        <v>1991.9310722100656</v>
      </c>
      <c r="X39" s="47">
        <v>1.9677913089771744</v>
      </c>
      <c r="Y39" t="str">
        <v>Retail</v>
      </c>
    </row>
    <row r="40" spans="1:25" x14ac:dyDescent="0.25">
      <c r="A40" t="str">
        <v>DIG</v>
      </c>
      <c r="E40" t="s">
        <v>159</v>
      </c>
      <c r="F40" s="8">
        <v>45432</v>
      </c>
      <c r="G40" s="9">
        <v>38000</v>
      </c>
      <c r="H40" s="10">
        <v>48282.8</v>
      </c>
      <c r="I40" s="11">
        <v>1270.5999999999999</v>
      </c>
      <c r="J40" s="12">
        <v>0.98199242599891801</v>
      </c>
      <c r="K40" s="12">
        <v>0</v>
      </c>
      <c r="L40" s="12">
        <v>0.8387</v>
      </c>
      <c r="M40" s="43">
        <v>15.820052424639577</v>
      </c>
      <c r="N40" s="50">
        <v>1.6543703957512419</v>
      </c>
      <c r="O40" s="50">
        <v>0.17605203954013265</v>
      </c>
      <c r="P40" s="62">
        <v>9.6670024374076791E-2</v>
      </c>
      <c r="Q40" s="57">
        <v>2402.0147961592952</v>
      </c>
      <c r="R40" s="56">
        <v>22969.463245710689</v>
      </c>
      <c r="S40" s="58">
        <v>215845.26995120416</v>
      </c>
      <c r="T40" s="55">
        <v>-5.2847553171706423</v>
      </c>
      <c r="U40" s="44">
        <v>0.10457426760322083</v>
      </c>
      <c r="V40" s="44">
        <v>3.8651503254730123E-2</v>
      </c>
      <c r="W40" s="67">
        <v>3460.5698095388007</v>
      </c>
      <c r="X40" s="47">
        <v>3.4732276284795218</v>
      </c>
      <c r="Y40" t="str">
        <v>Oil &amp; Gas</v>
      </c>
    </row>
    <row r="41" spans="1:25" x14ac:dyDescent="0.25">
      <c r="A41" t="str">
        <v>DXG</v>
      </c>
      <c r="E41" t="s">
        <v>166</v>
      </c>
      <c r="F41" s="8">
        <v>45432</v>
      </c>
      <c r="G41" s="9">
        <v>133000</v>
      </c>
      <c r="H41" s="10">
        <v>168910</v>
      </c>
      <c r="I41" s="11">
        <v>1270</v>
      </c>
      <c r="J41" s="12">
        <v>1</v>
      </c>
      <c r="K41" s="12">
        <v>0.17280000000000001</v>
      </c>
      <c r="L41" s="12">
        <v>0.2114</v>
      </c>
      <c r="M41" s="43">
        <v>21.677361396303901</v>
      </c>
      <c r="N41" s="50">
        <v>5.6401095231735008</v>
      </c>
      <c r="O41" s="50">
        <v>3.2101182104983086</v>
      </c>
      <c r="P41" s="62">
        <v>0.17380790163820614</v>
      </c>
      <c r="Q41" s="57">
        <v>6135.4330708661419</v>
      </c>
      <c r="R41" s="56">
        <v>23581.102362204725</v>
      </c>
      <c r="S41" s="58">
        <v>41431.496062992126</v>
      </c>
      <c r="T41" s="55">
        <v>-28.714888441217838</v>
      </c>
      <c r="U41" s="44">
        <v>0.26018431948711102</v>
      </c>
      <c r="V41" s="44">
        <v>0.12916701201823455</v>
      </c>
      <c r="W41" s="67">
        <v>4362.9921259842522</v>
      </c>
      <c r="X41" s="47">
        <v>0.87224202237878157</v>
      </c>
      <c r="Y41" t="str">
        <v>Technology</v>
      </c>
    </row>
    <row r="42" spans="1:25" x14ac:dyDescent="0.25">
      <c r="A42" t="str">
        <v>DXS</v>
      </c>
      <c r="E42" t="s">
        <v>172</v>
      </c>
      <c r="F42" s="8">
        <v>45432</v>
      </c>
      <c r="G42" s="9">
        <v>8990</v>
      </c>
      <c r="H42" s="10">
        <v>4796.165</v>
      </c>
      <c r="I42" s="11">
        <v>533.5</v>
      </c>
      <c r="J42" s="12">
        <v>1</v>
      </c>
      <c r="K42" s="12">
        <v>0.28610000000000002</v>
      </c>
      <c r="L42" s="12">
        <v>0.33069999999999999</v>
      </c>
      <c r="M42" s="43">
        <v>25.511515957446807</v>
      </c>
      <c r="N42" s="50">
        <v>0.27475739000916588</v>
      </c>
      <c r="O42" s="50">
        <v>1.1954548853439682</v>
      </c>
      <c r="P42" s="62">
        <v>0.26313909717291506</v>
      </c>
      <c r="Q42" s="57">
        <v>352.38987816307406</v>
      </c>
      <c r="R42" s="56">
        <v>32719.775070290536</v>
      </c>
      <c r="S42" s="58">
        <v>7520.1499531396439</v>
      </c>
      <c r="T42" s="55">
        <v>674.68594217347959</v>
      </c>
      <c r="U42" s="44">
        <v>1.0769935838680109E-2</v>
      </c>
      <c r="V42" s="44">
        <v>4.478429691035994E-3</v>
      </c>
      <c r="W42" s="67">
        <v>-759.13776944704784</v>
      </c>
      <c r="X42" s="47">
        <v>9.5571595321470262E-2</v>
      </c>
      <c r="Y42" t="str">
        <v>Financial Services</v>
      </c>
    </row>
    <row r="43" spans="1:25" x14ac:dyDescent="0.25">
      <c r="A43" t="str">
        <v>HDC</v>
      </c>
      <c r="E43" t="s">
        <v>176</v>
      </c>
      <c r="F43" s="8">
        <v>45432</v>
      </c>
      <c r="G43" s="9">
        <v>45650</v>
      </c>
      <c r="H43" s="10">
        <v>9796.49</v>
      </c>
      <c r="I43" s="11">
        <v>214.6</v>
      </c>
      <c r="J43" s="12">
        <v>1</v>
      </c>
      <c r="K43" s="12">
        <v>0.52580000000000005</v>
      </c>
      <c r="L43" s="12">
        <v>0.54720000000000002</v>
      </c>
      <c r="M43" s="43">
        <v>22.014584269662919</v>
      </c>
      <c r="N43" s="50">
        <v>2.6883891328210758</v>
      </c>
      <c r="O43" s="50">
        <v>10.377637711864407</v>
      </c>
      <c r="P43" s="62">
        <v>0.24972730095613427</v>
      </c>
      <c r="Q43" s="57">
        <v>2073.6253494874186</v>
      </c>
      <c r="R43" s="56">
        <v>16980.428704566635</v>
      </c>
      <c r="S43" s="58">
        <v>4398.88164026095</v>
      </c>
      <c r="T43" s="55">
        <v>-31.271186440677969</v>
      </c>
      <c r="U43" s="44">
        <v>0.12211855104281009</v>
      </c>
      <c r="V43" s="44">
        <v>5.4037644201578625E-2</v>
      </c>
      <c r="W43" s="67">
        <v>-3504.1938490214352</v>
      </c>
      <c r="X43" s="47">
        <v>0.11463266545233758</v>
      </c>
      <c r="Y43" t="str">
        <v>Financial Services</v>
      </c>
    </row>
    <row r="44" spans="1:25" x14ac:dyDescent="0.25">
      <c r="A44" t="str">
        <v>HDG</v>
      </c>
      <c r="E44" t="s">
        <v>179</v>
      </c>
      <c r="F44" s="8">
        <v>45432</v>
      </c>
      <c r="G44" s="9">
        <v>29450</v>
      </c>
      <c r="H44" s="10">
        <v>22217.08</v>
      </c>
      <c r="I44" s="11">
        <v>754.4</v>
      </c>
      <c r="J44" s="12">
        <v>1</v>
      </c>
      <c r="K44" s="12">
        <v>0.59919999999999995</v>
      </c>
      <c r="L44" s="12">
        <v>0.60329999999999995</v>
      </c>
      <c r="M44" s="43">
        <v>32.963026706231453</v>
      </c>
      <c r="N44" s="50">
        <v>2.6728922040423484</v>
      </c>
      <c r="O44" s="50">
        <v>7.6531450223906292</v>
      </c>
      <c r="P44" s="62">
        <v>0.16796709970119417</v>
      </c>
      <c r="Q44" s="57">
        <v>893.42523860021208</v>
      </c>
      <c r="R44" s="56">
        <v>11018.027571580064</v>
      </c>
      <c r="S44" s="58">
        <v>3848.0911983032879</v>
      </c>
      <c r="T44" s="55">
        <v>-2.3561832586979037</v>
      </c>
      <c r="U44" s="44">
        <v>8.108758421559191E-2</v>
      </c>
      <c r="V44" s="44">
        <v>3.7630506392719559E-2</v>
      </c>
      <c r="W44" s="67">
        <v>-6072.3753976670205</v>
      </c>
      <c r="X44" s="47">
        <v>0.16207916922561555</v>
      </c>
      <c r="Y44" t="str">
        <v>Financial Services</v>
      </c>
    </row>
    <row r="45" spans="1:25" x14ac:dyDescent="0.25">
      <c r="A45" t="str">
        <v>TCH</v>
      </c>
      <c r="E45" t="s">
        <v>182</v>
      </c>
      <c r="F45" s="8">
        <v>45432</v>
      </c>
      <c r="G45" s="9">
        <v>50200</v>
      </c>
      <c r="H45" s="10">
        <v>21962.5</v>
      </c>
      <c r="I45" s="11">
        <v>437.5</v>
      </c>
      <c r="J45" s="12">
        <v>1</v>
      </c>
      <c r="K45" s="12">
        <v>0.41</v>
      </c>
      <c r="L45" s="12">
        <v>0.4798</v>
      </c>
      <c r="M45" s="43">
        <v>44.639227642276417</v>
      </c>
      <c r="N45" s="50">
        <v>2.9795821462488128</v>
      </c>
      <c r="O45" s="50">
        <v>8.8845064724919087</v>
      </c>
      <c r="P45" s="62">
        <v>0.12541178052076729</v>
      </c>
      <c r="Q45" s="57">
        <v>1124.5714285714287</v>
      </c>
      <c r="R45" s="56">
        <v>16848</v>
      </c>
      <c r="S45" s="58">
        <v>5650.2857142857147</v>
      </c>
      <c r="T45" s="55">
        <v>29.854368932038824</v>
      </c>
      <c r="U45" s="44">
        <v>6.6748066748066742E-2</v>
      </c>
      <c r="V45" s="44">
        <v>2.8513474355259347E-2</v>
      </c>
      <c r="W45" s="67">
        <v>-9974.8571428571431</v>
      </c>
      <c r="X45" s="47">
        <v>0.14326282237032745</v>
      </c>
      <c r="Y45" t="str">
        <v>Financial Services</v>
      </c>
    </row>
    <row r="46" spans="1:25" x14ac:dyDescent="0.25">
      <c r="A46" t="str">
        <v>KBC</v>
      </c>
      <c r="E46" t="s">
        <v>185</v>
      </c>
      <c r="F46" s="8">
        <v>45432</v>
      </c>
      <c r="G46" s="9">
        <v>18250</v>
      </c>
      <c r="H46" s="10">
        <v>12216.55</v>
      </c>
      <c r="I46" s="11">
        <v>669.4</v>
      </c>
      <c r="J46" s="12">
        <v>1</v>
      </c>
      <c r="K46" s="12">
        <v>0.19950000000000001</v>
      </c>
      <c r="L46" s="12">
        <v>0.20369999999999999</v>
      </c>
      <c r="M46" s="43">
        <v>12.646532091097308</v>
      </c>
      <c r="N46" s="50">
        <v>1.3836844489749689</v>
      </c>
      <c r="O46" s="50">
        <v>7.5225061576354673</v>
      </c>
      <c r="P46" s="62">
        <v>0.3884368991654894</v>
      </c>
      <c r="Q46" s="57">
        <v>1443.0833582312519</v>
      </c>
      <c r="R46" s="56">
        <v>13189.423364206752</v>
      </c>
      <c r="S46" s="58">
        <v>2426.0531819539888</v>
      </c>
      <c r="T46" s="55">
        <v>-33.694581280788178</v>
      </c>
      <c r="U46" s="44">
        <v>0.10941216445803602</v>
      </c>
      <c r="V46" s="44">
        <v>0.10630571145592604</v>
      </c>
      <c r="W46" s="67">
        <v>-1812.0705109052883</v>
      </c>
      <c r="X46" s="47">
        <v>0.17871684824474524</v>
      </c>
      <c r="Y46" t="str">
        <v>Financial Services</v>
      </c>
    </row>
    <row r="47" spans="1:25" x14ac:dyDescent="0.25">
      <c r="A47" t="str">
        <v>KDH</v>
      </c>
      <c r="E47" t="s">
        <v>188</v>
      </c>
      <c r="F47" s="8">
        <v>45432</v>
      </c>
      <c r="G47" s="9">
        <v>21700</v>
      </c>
      <c r="H47" s="10">
        <v>26426.26</v>
      </c>
      <c r="I47" s="11">
        <v>1217.8</v>
      </c>
      <c r="J47" s="12">
        <v>1</v>
      </c>
      <c r="K47" s="12">
        <v>0.28789999999999999</v>
      </c>
      <c r="L47" s="12">
        <v>0.2898</v>
      </c>
      <c r="M47" s="43">
        <v>13.095272547076313</v>
      </c>
      <c r="N47" s="50">
        <v>1.6013003696297643</v>
      </c>
      <c r="O47" s="50">
        <v>4.0277793019356807</v>
      </c>
      <c r="P47" s="62">
        <v>0.44568949836193616</v>
      </c>
      <c r="Q47" s="57">
        <v>1657.0865495155199</v>
      </c>
      <c r="R47" s="56">
        <v>13551.486286746593</v>
      </c>
      <c r="S47" s="58">
        <v>5387.584168172114</v>
      </c>
      <c r="T47" s="55">
        <v>-66.55692729766804</v>
      </c>
      <c r="U47" s="44">
        <v>0.12228079743077017</v>
      </c>
      <c r="V47" s="44">
        <v>4.8344592975899575E-2</v>
      </c>
      <c r="W47" s="67">
        <v>1730.9903103957959</v>
      </c>
      <c r="X47" s="47">
        <v>0.1571798188874515</v>
      </c>
      <c r="Y47" t="str">
        <v>Financial Services</v>
      </c>
    </row>
    <row r="48" spans="1:25" x14ac:dyDescent="0.25">
      <c r="A48" t="str">
        <v>KOS</v>
      </c>
      <c r="E48" t="s">
        <v>191</v>
      </c>
      <c r="F48" s="8">
        <v>45432</v>
      </c>
      <c r="G48" s="9">
        <v>25200</v>
      </c>
      <c r="H48" s="10">
        <v>3152.52</v>
      </c>
      <c r="I48" s="11">
        <v>125.1</v>
      </c>
      <c r="J48" s="12">
        <v>1</v>
      </c>
      <c r="K48" s="12">
        <v>0.62629999999999997</v>
      </c>
      <c r="L48" s="12">
        <v>0.63890000000000002</v>
      </c>
      <c r="M48" s="43">
        <v>6.8533043478260867</v>
      </c>
      <c r="N48" s="50">
        <v>1.0961474269819191</v>
      </c>
      <c r="O48" s="50">
        <v>0.81020817270624523</v>
      </c>
      <c r="P48" s="62">
        <v>0.78299500010626644</v>
      </c>
      <c r="Q48" s="57">
        <v>3677.0583533173462</v>
      </c>
      <c r="R48" s="56">
        <v>22989.608313349323</v>
      </c>
      <c r="S48" s="58">
        <v>31103.117505995204</v>
      </c>
      <c r="T48" s="55">
        <v>326.50732459521976</v>
      </c>
      <c r="U48" s="44">
        <v>0.15994436717663421</v>
      </c>
      <c r="V48" s="44">
        <v>4.9499623372430863E-2</v>
      </c>
      <c r="W48" s="67">
        <v>-1039.1686650679458</v>
      </c>
      <c r="X48" s="47">
        <v>0.41870224900462716</v>
      </c>
      <c r="Y48" t="str">
        <v>Real Estate</v>
      </c>
    </row>
    <row r="49" spans="1:25" x14ac:dyDescent="0.25">
      <c r="A49" t="str">
        <v>NLG</v>
      </c>
      <c r="E49" t="s">
        <v>194</v>
      </c>
      <c r="F49" s="8">
        <v>45432</v>
      </c>
      <c r="G49" s="9">
        <v>8560</v>
      </c>
      <c r="H49" s="10">
        <v>3969.2719999999999</v>
      </c>
      <c r="I49" s="11">
        <v>463.7</v>
      </c>
      <c r="J49" s="12">
        <v>1</v>
      </c>
      <c r="K49" s="12">
        <v>0.66220000000000001</v>
      </c>
      <c r="L49" s="12">
        <v>0.67069999999999996</v>
      </c>
      <c r="M49" s="43">
        <v>1323.0906666666667</v>
      </c>
      <c r="N49" s="50">
        <v>0.70640185086314289</v>
      </c>
      <c r="O49" s="50">
        <v>4.2543108252947484</v>
      </c>
      <c r="P49" s="62">
        <v>-0.20297222968051709</v>
      </c>
      <c r="Q49" s="57">
        <v>6.4697002372223418</v>
      </c>
      <c r="R49" s="56">
        <v>12117.748544317446</v>
      </c>
      <c r="S49" s="58">
        <v>2012.0767737761485</v>
      </c>
      <c r="T49" s="55">
        <v>1623.2797427652733</v>
      </c>
      <c r="U49" s="44">
        <v>5.339028296849973E-4</v>
      </c>
      <c r="V49" s="44">
        <v>4.2205965109735509E-4</v>
      </c>
      <c r="W49" s="67">
        <v>0</v>
      </c>
      <c r="X49" s="47">
        <v>0.13126055149127744</v>
      </c>
      <c r="Y49" t="str">
        <v>Real Estate</v>
      </c>
    </row>
    <row r="50" spans="1:25" x14ac:dyDescent="0.25">
      <c r="A50" t="str">
        <v>PDR</v>
      </c>
      <c r="E50" t="s">
        <v>197</v>
      </c>
      <c r="F50" s="8">
        <v>45432</v>
      </c>
      <c r="G50" s="9">
        <v>29050</v>
      </c>
      <c r="H50" s="10">
        <v>17717.595000000001</v>
      </c>
      <c r="I50" s="11">
        <v>609.9</v>
      </c>
      <c r="J50" s="12">
        <v>1</v>
      </c>
      <c r="K50" s="12">
        <v>0.2107</v>
      </c>
      <c r="L50" s="12">
        <v>0.21249999999999999</v>
      </c>
      <c r="M50" s="43">
        <v>107.37936363636364</v>
      </c>
      <c r="N50" s="50">
        <v>2.2275075433744029</v>
      </c>
      <c r="O50" s="50">
        <v>17.235014591439686</v>
      </c>
      <c r="P50" s="62">
        <v>-0.16512902475939961</v>
      </c>
      <c r="Q50" s="57">
        <v>270.53615346778162</v>
      </c>
      <c r="R50" s="56">
        <v>13041.482210198394</v>
      </c>
      <c r="S50" s="58">
        <v>1685.5222167568456</v>
      </c>
      <c r="T50" s="55">
        <v>2887.0038910505841</v>
      </c>
      <c r="U50" s="44">
        <v>2.0744279607744533E-2</v>
      </c>
      <c r="V50" s="44">
        <v>9.7702510658455709E-3</v>
      </c>
      <c r="W50" s="67">
        <v>2764.3876045253323</v>
      </c>
      <c r="X50" s="47">
        <v>6.0871624822359069E-2</v>
      </c>
      <c r="Y50" t="str">
        <v>Real Estate</v>
      </c>
    </row>
    <row r="51" spans="1:25" x14ac:dyDescent="0.25">
      <c r="A51" t="str">
        <v>SZC</v>
      </c>
      <c r="E51" t="s">
        <v>200</v>
      </c>
      <c r="F51" s="8">
        <v>45432</v>
      </c>
      <c r="G51" s="9">
        <v>17400</v>
      </c>
      <c r="H51" s="10">
        <v>12540.18</v>
      </c>
      <c r="I51" s="11">
        <v>720.7</v>
      </c>
      <c r="J51" s="12">
        <v>1</v>
      </c>
      <c r="K51" s="12">
        <v>0.20749999999999999</v>
      </c>
      <c r="L51" s="12">
        <v>0.21299999999999999</v>
      </c>
      <c r="M51" s="43">
        <v>80.904387096774201</v>
      </c>
      <c r="N51" s="50">
        <v>0.88367134099076883</v>
      </c>
      <c r="O51" s="50">
        <v>3.3837506745817594</v>
      </c>
      <c r="P51" s="62">
        <v>-0.10647317153217373</v>
      </c>
      <c r="Q51" s="57">
        <v>215.06868322464268</v>
      </c>
      <c r="R51" s="56">
        <v>19690.578604134869</v>
      </c>
      <c r="S51" s="58">
        <v>5142.2228389066186</v>
      </c>
      <c r="T51" s="55">
        <v>2026.529951430113</v>
      </c>
      <c r="U51" s="44">
        <v>1.0922415615530969E-2</v>
      </c>
      <c r="V51" s="44">
        <v>5.3828789720437578E-3</v>
      </c>
      <c r="W51" s="67">
        <v>-1748.3002636325793</v>
      </c>
      <c r="X51" s="47">
        <v>0.12870289980899463</v>
      </c>
      <c r="Y51" t="str">
        <v>Real Estate</v>
      </c>
    </row>
    <row r="52" spans="1:25" x14ac:dyDescent="0.25">
      <c r="A52" t="str">
        <v>SJS</v>
      </c>
      <c r="E52" t="s">
        <v>203</v>
      </c>
      <c r="F52" s="8">
        <v>45432</v>
      </c>
      <c r="G52" s="9">
        <v>7810</v>
      </c>
      <c r="H52" s="10">
        <v>4483.7209999999995</v>
      </c>
      <c r="I52" s="11">
        <v>574.1</v>
      </c>
      <c r="J52" s="12">
        <v>1</v>
      </c>
      <c r="K52" s="12">
        <v>0.68969999999999998</v>
      </c>
      <c r="L52" s="12">
        <v>0.69079999999999997</v>
      </c>
      <c r="M52" s="43">
        <v>-28.023256250000003</v>
      </c>
      <c r="N52" s="50">
        <v>0.55334086140935457</v>
      </c>
      <c r="O52" s="50">
        <v>2.2667952477249749</v>
      </c>
      <c r="P52" s="62">
        <v>-0.16612836341487724</v>
      </c>
      <c r="Q52" s="57">
        <v>-278.69709109911162</v>
      </c>
      <c r="R52" s="56">
        <v>14114.265807350635</v>
      </c>
      <c r="S52" s="58">
        <v>3445.3927887127675</v>
      </c>
      <c r="T52" s="55">
        <v>2268.6552072800805</v>
      </c>
      <c r="U52" s="44">
        <v>-1.9745773170430705E-2</v>
      </c>
      <c r="V52" s="44">
        <v>-1.0351297146923724E-2</v>
      </c>
      <c r="W52" s="67">
        <v>-365.789932067584</v>
      </c>
      <c r="X52" s="47">
        <v>0.12796791097884452</v>
      </c>
      <c r="Y52" t="str">
        <v>Real Estate</v>
      </c>
    </row>
    <row r="53" spans="1:25" x14ac:dyDescent="0.25">
      <c r="A53" t="str">
        <v>VPI</v>
      </c>
      <c r="E53" t="s">
        <v>207</v>
      </c>
      <c r="F53" s="8">
        <v>45432</v>
      </c>
      <c r="G53" s="9">
        <v>30800</v>
      </c>
      <c r="H53" s="10">
        <v>4161.08</v>
      </c>
      <c r="I53" s="11">
        <v>135.1</v>
      </c>
      <c r="J53" s="12">
        <v>1</v>
      </c>
      <c r="K53" s="12">
        <v>0.23449999999999999</v>
      </c>
      <c r="L53" s="12">
        <v>0.2898</v>
      </c>
      <c r="M53" s="43">
        <v>31.523333333333333</v>
      </c>
      <c r="N53" s="50">
        <v>2.180859538784067</v>
      </c>
      <c r="O53" s="50">
        <v>6.2478678678678676</v>
      </c>
      <c r="P53" s="62">
        <v>-5.2116267175582487E-2</v>
      </c>
      <c r="Q53" s="57">
        <v>977.05403404885271</v>
      </c>
      <c r="R53" s="56">
        <v>14122.871946706144</v>
      </c>
      <c r="S53" s="58">
        <v>4929.6817172464844</v>
      </c>
      <c r="T53" s="55">
        <v>732.97297297297291</v>
      </c>
      <c r="U53" s="44">
        <v>6.9182389937106917E-2</v>
      </c>
      <c r="V53" s="44">
        <v>2.8097062579821201E-2</v>
      </c>
      <c r="W53" s="67">
        <v>1302.738712065137</v>
      </c>
      <c r="X53" s="47">
        <v>0.1417624521072797</v>
      </c>
      <c r="Y53" t="str">
        <v>Real Estate</v>
      </c>
    </row>
    <row r="54" spans="1:25" x14ac:dyDescent="0.25">
      <c r="A54" t="str">
        <v>GEG</v>
      </c>
      <c r="E54" t="s">
        <v>210</v>
      </c>
      <c r="F54" s="8">
        <v>45432</v>
      </c>
      <c r="G54" s="9">
        <v>31300</v>
      </c>
      <c r="H54" s="10">
        <v>9571.5400000000009</v>
      </c>
      <c r="I54" s="11">
        <v>305.8</v>
      </c>
      <c r="J54" s="12">
        <v>1</v>
      </c>
      <c r="K54" s="12">
        <v>0.51270000000000004</v>
      </c>
      <c r="L54" s="12">
        <v>0.54149999999999998</v>
      </c>
      <c r="M54" s="43">
        <v>10.564613686534218</v>
      </c>
      <c r="N54" s="50">
        <v>1.3084812030075188</v>
      </c>
      <c r="O54" s="50">
        <v>3.321145038167939</v>
      </c>
      <c r="P54" s="62">
        <v>-9.7440094771834462E-2</v>
      </c>
      <c r="Q54" s="57">
        <v>2962.7207325049048</v>
      </c>
      <c r="R54" s="56">
        <v>23920.863309352517</v>
      </c>
      <c r="S54" s="58">
        <v>9424.4604316546756</v>
      </c>
      <c r="T54" s="55">
        <v>191.61693268563496</v>
      </c>
      <c r="U54" s="44">
        <v>0.12385509227614491</v>
      </c>
      <c r="V54" s="44">
        <v>6.2025056479769976E-2</v>
      </c>
      <c r="W54" s="67">
        <v>1213.2112491824721</v>
      </c>
      <c r="X54" s="47">
        <v>0.19730266310672964</v>
      </c>
      <c r="Y54" t="str">
        <v>Real Estate</v>
      </c>
    </row>
    <row r="55" spans="1:25" x14ac:dyDescent="0.25">
      <c r="A55" t="str">
        <v>NT2</v>
      </c>
      <c r="E55" t="s">
        <v>214</v>
      </c>
      <c r="F55" s="8">
        <v>45432</v>
      </c>
      <c r="G55" s="9">
        <v>19000</v>
      </c>
      <c r="H55" s="10">
        <v>12695.8</v>
      </c>
      <c r="I55" s="11">
        <v>668.2</v>
      </c>
      <c r="J55" s="12">
        <v>1</v>
      </c>
      <c r="K55" s="12">
        <v>0.44119999999999998</v>
      </c>
      <c r="L55" s="12">
        <v>0.4955</v>
      </c>
      <c r="M55" s="43">
        <v>13.549413020277482</v>
      </c>
      <c r="N55" s="50">
        <v>1.0627657793403651</v>
      </c>
      <c r="O55" s="50">
        <v>4.6402777777777784</v>
      </c>
      <c r="P55" s="62">
        <v>0.12222967470956014</v>
      </c>
      <c r="Q55" s="57">
        <v>1402.2747680335228</v>
      </c>
      <c r="R55" s="56">
        <v>17877.880873989823</v>
      </c>
      <c r="S55" s="58">
        <v>4094.5824603412148</v>
      </c>
      <c r="T55" s="55">
        <v>1123.1578947368421</v>
      </c>
      <c r="U55" s="44">
        <v>7.8436296668340871E-2</v>
      </c>
      <c r="V55" s="44">
        <v>5.5853600381497379E-2</v>
      </c>
      <c r="W55" s="67">
        <v>-8317.8689015264881</v>
      </c>
      <c r="X55" s="47">
        <v>0.1630901287553648</v>
      </c>
      <c r="Y55" t="str">
        <v>Real Estate</v>
      </c>
    </row>
    <row r="56" spans="1:25" x14ac:dyDescent="0.25">
      <c r="A56" t="str">
        <v>PPC</v>
      </c>
      <c r="E56" t="s">
        <v>217</v>
      </c>
      <c r="F56" s="8">
        <v>45432</v>
      </c>
      <c r="G56" s="9">
        <v>31000</v>
      </c>
      <c r="H56" s="10">
        <v>23795.599999999999</v>
      </c>
      <c r="I56" s="11">
        <v>767.6</v>
      </c>
      <c r="J56" s="12">
        <v>1</v>
      </c>
      <c r="K56" s="12">
        <v>0.40770000000000001</v>
      </c>
      <c r="L56" s="12">
        <v>0.48630000000000001</v>
      </c>
      <c r="M56" s="43">
        <v>10.728403967538323</v>
      </c>
      <c r="N56" s="50">
        <v>1.178350004951966</v>
      </c>
      <c r="O56" s="50">
        <v>4.2153410097431356</v>
      </c>
      <c r="P56" s="62">
        <v>0.15156837215379793</v>
      </c>
      <c r="Q56" s="57">
        <v>2889.5257946847314</v>
      </c>
      <c r="R56" s="56">
        <v>26307.972902553411</v>
      </c>
      <c r="S56" s="58">
        <v>7354.0906722251166</v>
      </c>
      <c r="T56" s="55">
        <v>996.96722763507523</v>
      </c>
      <c r="U56" s="44">
        <v>0.10983460433792215</v>
      </c>
      <c r="V56" s="44">
        <v>6.6367444643925799E-2</v>
      </c>
      <c r="W56" s="67">
        <v>1104.7420531526836</v>
      </c>
      <c r="X56" s="47">
        <v>0.16891083183722322</v>
      </c>
      <c r="Y56" t="str">
        <v>Real Estate</v>
      </c>
    </row>
    <row r="57" spans="1:25" x14ac:dyDescent="0.25">
      <c r="A57" t="str">
        <v>VSH</v>
      </c>
      <c r="E57" t="s">
        <v>220</v>
      </c>
      <c r="F57" s="8">
        <v>45432</v>
      </c>
      <c r="G57" s="9">
        <v>36900</v>
      </c>
      <c r="H57" s="10">
        <v>29494.17</v>
      </c>
      <c r="I57" s="11">
        <v>799.3</v>
      </c>
      <c r="J57" s="12">
        <v>1</v>
      </c>
      <c r="K57" s="12">
        <v>0.53129999999999999</v>
      </c>
      <c r="L57" s="12">
        <v>0.65629999999999999</v>
      </c>
      <c r="M57" s="43">
        <v>40.347701778385776</v>
      </c>
      <c r="N57" s="50">
        <v>1.8994184698608965</v>
      </c>
      <c r="O57" s="50">
        <v>14.091815575728619</v>
      </c>
      <c r="P57" s="62">
        <v>-7.1247760373139069E-2</v>
      </c>
      <c r="Q57" s="57">
        <v>914.55023145252096</v>
      </c>
      <c r="R57" s="56">
        <v>19426.998623795822</v>
      </c>
      <c r="S57" s="58">
        <v>2618.5412235706244</v>
      </c>
      <c r="T57" s="55">
        <v>2887.9120879120874</v>
      </c>
      <c r="U57" s="44">
        <v>4.7076249356002062E-2</v>
      </c>
      <c r="V57" s="44">
        <v>2.7670527670527672E-2</v>
      </c>
      <c r="W57" s="67">
        <v>-2175.6536969848617</v>
      </c>
      <c r="X57" s="47">
        <v>7.922628510863805E-2</v>
      </c>
      <c r="Y57" t="str">
        <v>Real Estate</v>
      </c>
    </row>
    <row r="58" spans="1:25" x14ac:dyDescent="0.25">
      <c r="A58" t="str">
        <v>BWE</v>
      </c>
      <c r="E58" t="s">
        <v>223</v>
      </c>
      <c r="F58" s="8">
        <v>45432</v>
      </c>
      <c r="G58" s="9">
        <v>38700</v>
      </c>
      <c r="H58" s="10">
        <v>8378.5499999999993</v>
      </c>
      <c r="I58" s="11">
        <v>216.5</v>
      </c>
      <c r="J58" s="12">
        <v>1</v>
      </c>
      <c r="K58" s="12">
        <v>0.57999999999999996</v>
      </c>
      <c r="L58" s="12">
        <v>0.64149999999999996</v>
      </c>
      <c r="M58" s="43">
        <v>398.97857142857146</v>
      </c>
      <c r="N58" s="50">
        <v>3.6333694709453597</v>
      </c>
      <c r="O58" s="50">
        <v>6.3666793313069912</v>
      </c>
      <c r="P58" s="62">
        <v>5.4825587531490694E-2</v>
      </c>
      <c r="Q58" s="57">
        <v>96.997690531177824</v>
      </c>
      <c r="R58" s="56">
        <v>10651.270207852194</v>
      </c>
      <c r="S58" s="58">
        <v>6078.52193995381</v>
      </c>
      <c r="T58" s="55">
        <v>755.56231003039511</v>
      </c>
      <c r="U58" s="44">
        <v>9.1066782307025144E-3</v>
      </c>
      <c r="V58" s="44">
        <v>4.4173327724021877E-3</v>
      </c>
      <c r="W58" s="67">
        <v>-87.759815242494227</v>
      </c>
      <c r="X58" s="47">
        <v>0.27681952040387042</v>
      </c>
      <c r="Y58" t="str">
        <v>Real Estate</v>
      </c>
    </row>
    <row r="59" spans="1:25" x14ac:dyDescent="0.25">
      <c r="A59" t="str">
        <v>EIB</v>
      </c>
      <c r="E59" t="s">
        <v>226</v>
      </c>
      <c r="F59" s="8">
        <v>45432</v>
      </c>
      <c r="G59" s="9">
        <v>43650</v>
      </c>
      <c r="H59" s="10">
        <v>16796.52</v>
      </c>
      <c r="I59" s="11">
        <v>384.8</v>
      </c>
      <c r="J59" s="12">
        <v>1</v>
      </c>
      <c r="K59" s="12">
        <v>0.32969999999999999</v>
      </c>
      <c r="L59" s="12">
        <v>0.39939999999999998</v>
      </c>
      <c r="M59" s="43">
        <v>20.995650000000001</v>
      </c>
      <c r="N59" s="50">
        <v>1.2416114725014784</v>
      </c>
      <c r="O59" s="50">
        <v>5.2802640679031754</v>
      </c>
      <c r="P59" s="62">
        <v>5.7246649355380264E-2</v>
      </c>
      <c r="Q59" s="57">
        <v>2079.002079002079</v>
      </c>
      <c r="R59" s="56">
        <v>35155.925155925157</v>
      </c>
      <c r="S59" s="58">
        <v>8266.6320166320165</v>
      </c>
      <c r="T59" s="55">
        <v>1487.8717384470292</v>
      </c>
      <c r="U59" s="44">
        <v>5.913660555884092E-2</v>
      </c>
      <c r="V59" s="44">
        <v>2.7970072022935458E-2</v>
      </c>
      <c r="W59" s="67">
        <v>-5751.0395010395005</v>
      </c>
      <c r="X59" s="47">
        <v>0.11121599888119713</v>
      </c>
      <c r="Y59" t="str">
        <v>Real Estate</v>
      </c>
    </row>
    <row r="60" spans="1:25" x14ac:dyDescent="0.25">
      <c r="A60" t="str">
        <v>LPB</v>
      </c>
      <c r="E60" t="s">
        <v>229</v>
      </c>
      <c r="F60" s="8">
        <v>45432</v>
      </c>
      <c r="G60" s="9">
        <v>25800</v>
      </c>
      <c r="H60" s="10">
        <v>19061.04</v>
      </c>
      <c r="I60" s="11">
        <v>738.8</v>
      </c>
      <c r="J60" s="12">
        <v>1</v>
      </c>
      <c r="K60" s="12">
        <v>0.54059999999999997</v>
      </c>
      <c r="L60" s="12">
        <v>0.54810000000000003</v>
      </c>
      <c r="M60" s="43">
        <v>27.948739002932548</v>
      </c>
      <c r="N60" s="50">
        <v>1.989877857813968</v>
      </c>
      <c r="O60" s="50">
        <v>30.843106796116508</v>
      </c>
      <c r="P60" s="62">
        <v>-0.34705381385082368</v>
      </c>
      <c r="Q60" s="57">
        <v>923.11857065511651</v>
      </c>
      <c r="R60" s="56">
        <v>12965.619924201408</v>
      </c>
      <c r="S60" s="58">
        <v>836.49160801299399</v>
      </c>
      <c r="T60" s="55">
        <v>6473.5922330097092</v>
      </c>
      <c r="U60" s="44">
        <v>7.1197411003236247E-2</v>
      </c>
      <c r="V60" s="44">
        <v>3.2368296155671571E-2</v>
      </c>
      <c r="W60" s="67">
        <v>433.13481321061181</v>
      </c>
      <c r="X60" s="47">
        <v>2.933080208827717E-2</v>
      </c>
      <c r="Y60" t="str">
        <v>Real Estate</v>
      </c>
    </row>
    <row r="61" spans="1:25" x14ac:dyDescent="0.25">
      <c r="A61" t="str">
        <v>MSB</v>
      </c>
      <c r="E61" t="s">
        <v>232</v>
      </c>
      <c r="F61" s="8">
        <v>45432</v>
      </c>
      <c r="G61" s="9">
        <v>43700</v>
      </c>
      <c r="H61" s="10">
        <v>7866</v>
      </c>
      <c r="I61" s="11">
        <v>180</v>
      </c>
      <c r="J61" s="12">
        <v>1</v>
      </c>
      <c r="K61" s="12">
        <v>0.58109999999999995</v>
      </c>
      <c r="L61" s="12">
        <v>0.58309999999999995</v>
      </c>
      <c r="M61" s="43">
        <v>35.917808219178077</v>
      </c>
      <c r="N61" s="50">
        <v>4.528497409326425</v>
      </c>
      <c r="O61" s="50">
        <v>9.6161369193154034</v>
      </c>
      <c r="P61" s="62">
        <v>0.25570999597253485</v>
      </c>
      <c r="Q61" s="57">
        <v>1216.6666666666667</v>
      </c>
      <c r="R61" s="56">
        <v>9650</v>
      </c>
      <c r="S61" s="58">
        <v>4544.4444444444443</v>
      </c>
      <c r="T61" s="55">
        <v>-200.24449877750612</v>
      </c>
      <c r="U61" s="44">
        <v>0.12607944732297063</v>
      </c>
      <c r="V61" s="44">
        <v>3.1460996983192067E-2</v>
      </c>
      <c r="W61" s="67">
        <v>-544.44444444444446</v>
      </c>
      <c r="X61" s="47">
        <v>0.11751185174543888</v>
      </c>
      <c r="Y61" t="str">
        <v>Real Estate</v>
      </c>
    </row>
    <row r="62" spans="1:25" x14ac:dyDescent="0.25">
      <c r="A62" t="str">
        <v>OCB</v>
      </c>
      <c r="E62" t="s">
        <v>235</v>
      </c>
      <c r="F62" s="8">
        <v>45432</v>
      </c>
      <c r="G62" s="9">
        <v>65800</v>
      </c>
      <c r="H62" s="10">
        <v>7494.62</v>
      </c>
      <c r="I62" s="11">
        <v>113.9</v>
      </c>
      <c r="J62" s="12">
        <v>0.99129677980852904</v>
      </c>
      <c r="K62" s="12">
        <v>8.5099999999999995E-2</v>
      </c>
      <c r="L62" s="12">
        <v>9.7799999999999998E-2</v>
      </c>
      <c r="M62" s="43">
        <v>40.731630434782616</v>
      </c>
      <c r="N62" s="50">
        <v>2.7164262413918085</v>
      </c>
      <c r="O62" s="50">
        <v>16.994603174603174</v>
      </c>
      <c r="P62" s="62">
        <v>-0.10781002821268582</v>
      </c>
      <c r="Q62" s="57">
        <v>1615.4521510096574</v>
      </c>
      <c r="R62" s="56">
        <v>24223.002633889377</v>
      </c>
      <c r="S62" s="58">
        <v>3871.8173836698857</v>
      </c>
      <c r="T62" s="55">
        <v>1466.1224489795914</v>
      </c>
      <c r="U62" s="44">
        <v>6.6690830010873503E-2</v>
      </c>
      <c r="V62" s="44">
        <v>2.4615384615384615E-2</v>
      </c>
      <c r="W62" s="67">
        <v>1536.4354697102722</v>
      </c>
      <c r="X62" s="47">
        <v>5.8996655518394649E-2</v>
      </c>
      <c r="Y62" t="str">
        <v>Real Estate</v>
      </c>
    </row>
    <row r="63" spans="1:25" x14ac:dyDescent="0.25">
      <c r="A63" t="str">
        <v>DHC</v>
      </c>
      <c r="E63" t="s">
        <v>238</v>
      </c>
      <c r="F63" s="8">
        <v>45432</v>
      </c>
      <c r="G63" s="9">
        <v>59400</v>
      </c>
      <c r="H63" s="10">
        <v>14374.8</v>
      </c>
      <c r="I63" s="11">
        <v>242</v>
      </c>
      <c r="J63" s="12">
        <v>1</v>
      </c>
      <c r="K63" s="12">
        <v>0.61699999999999999</v>
      </c>
      <c r="L63" s="12">
        <v>0.64939999999999998</v>
      </c>
      <c r="M63" s="43">
        <v>31.047084233261341</v>
      </c>
      <c r="N63" s="50">
        <v>3.6126664991203818</v>
      </c>
      <c r="O63" s="50">
        <v>7.6583910495471494</v>
      </c>
      <c r="P63" s="62">
        <v>-0.11479836283953271</v>
      </c>
      <c r="Q63" s="57">
        <v>1913.2231404958677</v>
      </c>
      <c r="R63" s="56">
        <v>16442.14876033058</v>
      </c>
      <c r="S63" s="58">
        <v>7756.1983471074382</v>
      </c>
      <c r="T63" s="55">
        <v>420.79914757591905</v>
      </c>
      <c r="U63" s="44">
        <v>0.11636089469716009</v>
      </c>
      <c r="V63" s="44">
        <v>3.6942471874251974E-2</v>
      </c>
      <c r="W63" s="67">
        <v>-3347.1074380165287</v>
      </c>
      <c r="X63" s="47">
        <v>0.1497646213995053</v>
      </c>
      <c r="Y63" t="str">
        <v>Real Estate</v>
      </c>
    </row>
    <row r="64" spans="1:25" x14ac:dyDescent="0.25">
      <c r="A64" t="str">
        <v>PTB</v>
      </c>
      <c r="E64" t="s">
        <v>241</v>
      </c>
      <c r="F64" s="8">
        <v>45432</v>
      </c>
      <c r="G64" s="9">
        <v>13350</v>
      </c>
      <c r="H64" s="10">
        <v>4555.0200000000004</v>
      </c>
      <c r="I64" s="11">
        <v>341.2</v>
      </c>
      <c r="J64" s="12">
        <v>1</v>
      </c>
      <c r="K64" s="12">
        <v>0.58589999999999998</v>
      </c>
      <c r="L64" s="12">
        <v>0.59599999999999997</v>
      </c>
      <c r="M64" s="43">
        <v>31.85328671328671</v>
      </c>
      <c r="N64" s="50">
        <v>0.78984220565285246</v>
      </c>
      <c r="O64" s="50">
        <v>2.1058807212205273</v>
      </c>
      <c r="P64" s="62">
        <v>0.16880825666492427</v>
      </c>
      <c r="Q64" s="57">
        <v>419.1090269636577</v>
      </c>
      <c r="R64" s="56">
        <v>16902.1101992966</v>
      </c>
      <c r="S64" s="58">
        <v>6339.3903868698708</v>
      </c>
      <c r="T64" s="55">
        <v>116.17198335644935</v>
      </c>
      <c r="U64" s="44">
        <v>2.4796254551760013E-2</v>
      </c>
      <c r="V64" s="44">
        <v>8.8643689561120759E-3</v>
      </c>
      <c r="W64" s="67">
        <v>-1764.3610785463072</v>
      </c>
      <c r="X64" s="47">
        <v>0.13408132903545747</v>
      </c>
      <c r="Y64" t="str">
        <v>Utilities</v>
      </c>
    </row>
    <row r="65" spans="1:25" x14ac:dyDescent="0.25">
      <c r="A65" t="str">
        <v>HSG</v>
      </c>
      <c r="E65" t="s">
        <v>244</v>
      </c>
      <c r="F65" s="8">
        <v>45432</v>
      </c>
      <c r="G65" s="9">
        <v>22350</v>
      </c>
      <c r="H65" s="10">
        <v>6434.5649999999987</v>
      </c>
      <c r="I65" s="11">
        <v>287.89999999999998</v>
      </c>
      <c r="J65" s="12">
        <v>1</v>
      </c>
      <c r="K65" s="12">
        <v>0.72640000000000005</v>
      </c>
      <c r="L65" s="12">
        <v>0.72770000000000001</v>
      </c>
      <c r="M65" s="43">
        <v>12.972913306451613</v>
      </c>
      <c r="N65" s="50">
        <v>1.4761562284927734</v>
      </c>
      <c r="O65" s="50">
        <v>1.0080784897383674</v>
      </c>
      <c r="P65" s="62">
        <v>-4.4382494826237462E-2</v>
      </c>
      <c r="Q65" s="57">
        <v>1722.8204237582495</v>
      </c>
      <c r="R65" s="56">
        <v>15140.673845085101</v>
      </c>
      <c r="S65" s="58">
        <v>22170.892671066344</v>
      </c>
      <c r="T65" s="55">
        <v>-14.438351872160439</v>
      </c>
      <c r="U65" s="44">
        <v>0.11378756595549439</v>
      </c>
      <c r="V65" s="44">
        <v>5.8552709243300673E-2</v>
      </c>
      <c r="W65" s="67">
        <v>2966.3077457450504</v>
      </c>
      <c r="X65" s="47">
        <v>0.75351198205642778</v>
      </c>
      <c r="Y65" t="str">
        <v>Utilities</v>
      </c>
    </row>
    <row r="66" spans="1:25" x14ac:dyDescent="0.25">
      <c r="A66" t="str">
        <v>NKG</v>
      </c>
      <c r="E66" t="s">
        <v>247</v>
      </c>
      <c r="F66" s="8">
        <v>45432</v>
      </c>
      <c r="G66" s="9">
        <v>15900</v>
      </c>
      <c r="H66" s="10">
        <v>5097.54</v>
      </c>
      <c r="I66" s="11">
        <v>320.60000000000002</v>
      </c>
      <c r="J66" s="12">
        <v>0.98283261802575095</v>
      </c>
      <c r="K66" s="12">
        <v>0.83489999999999998</v>
      </c>
      <c r="L66" s="12">
        <v>0.83579999999999999</v>
      </c>
      <c r="M66" s="43">
        <v>11.71848275862069</v>
      </c>
      <c r="N66" s="50">
        <v>1.1416662933930573</v>
      </c>
      <c r="O66" s="50">
        <v>0.8767698658410733</v>
      </c>
      <c r="P66" s="62">
        <v>-8.189866464062634E-2</v>
      </c>
      <c r="Q66" s="57">
        <v>1356.8309419837803</v>
      </c>
      <c r="R66" s="56">
        <v>13927.011852776044</v>
      </c>
      <c r="S66" s="58">
        <v>18134.747348721146</v>
      </c>
      <c r="T66" s="55">
        <v>127.1826625386997</v>
      </c>
      <c r="U66" s="44">
        <v>9.7424412094064952E-2</v>
      </c>
      <c r="V66" s="44">
        <v>7.4181446111869026E-2</v>
      </c>
      <c r="W66" s="67">
        <v>-998.12850904553954</v>
      </c>
      <c r="X66" s="47">
        <v>0.99147339699863579</v>
      </c>
      <c r="Y66" t="str">
        <v>Utilities</v>
      </c>
    </row>
    <row r="67" spans="1:25" x14ac:dyDescent="0.25">
      <c r="A67" t="str">
        <v>AAA</v>
      </c>
      <c r="E67" t="s">
        <v>250</v>
      </c>
      <c r="F67" s="8">
        <v>45432</v>
      </c>
      <c r="G67" s="9">
        <v>49450</v>
      </c>
      <c r="H67" s="10">
        <v>11680.09</v>
      </c>
      <c r="I67" s="11">
        <v>236.2</v>
      </c>
      <c r="J67" s="12">
        <v>1</v>
      </c>
      <c r="K67" s="12">
        <v>0.93710000000000004</v>
      </c>
      <c r="L67" s="12">
        <v>0.93889999999999996</v>
      </c>
      <c r="M67" s="43">
        <v>11.750593561368209</v>
      </c>
      <c r="N67" s="50">
        <v>2.5419129488574539</v>
      </c>
      <c r="O67" s="50">
        <v>4.5412480559875581</v>
      </c>
      <c r="P67" s="62">
        <v>0.59240210582038388</v>
      </c>
      <c r="Q67" s="57">
        <v>4208.298052497883</v>
      </c>
      <c r="R67" s="56">
        <v>19453.85266723116</v>
      </c>
      <c r="S67" s="58">
        <v>10889.077053344623</v>
      </c>
      <c r="T67" s="55">
        <v>113.37480559875584</v>
      </c>
      <c r="U67" s="44">
        <v>0.2163220892274211</v>
      </c>
      <c r="V67" s="44">
        <v>0.10426938004825344</v>
      </c>
      <c r="W67" s="67">
        <v>4369.1786621507199</v>
      </c>
      <c r="X67" s="47">
        <v>0.26979964334417289</v>
      </c>
      <c r="Y67" t="str">
        <v>Utilities</v>
      </c>
    </row>
    <row r="68" spans="1:25" x14ac:dyDescent="0.25">
      <c r="A68" t="str">
        <v>DCM</v>
      </c>
      <c r="E68" t="s">
        <v>253</v>
      </c>
      <c r="F68" s="8">
        <v>45432</v>
      </c>
      <c r="G68" s="9">
        <v>41000</v>
      </c>
      <c r="H68" s="10">
        <v>7908.9</v>
      </c>
      <c r="I68" s="11">
        <v>192.9</v>
      </c>
      <c r="J68" s="12">
        <v>1</v>
      </c>
      <c r="K68" s="12">
        <v>0.6855</v>
      </c>
      <c r="L68" s="12">
        <v>0.7</v>
      </c>
      <c r="M68" s="43">
        <v>11.647864506627394</v>
      </c>
      <c r="N68" s="50">
        <v>1.595501311276982</v>
      </c>
      <c r="O68" s="50">
        <v>2.2430232558139536</v>
      </c>
      <c r="P68" s="62">
        <v>8.4815738128003249E-2</v>
      </c>
      <c r="Q68" s="57">
        <v>3519.9585277345773</v>
      </c>
      <c r="R68" s="56">
        <v>25697.25246241576</v>
      </c>
      <c r="S68" s="58">
        <v>18278.900984966302</v>
      </c>
      <c r="T68" s="55">
        <v>3.0629608621667614</v>
      </c>
      <c r="U68" s="44">
        <v>0.13697801089368569</v>
      </c>
      <c r="V68" s="44">
        <v>5.6078625702015196E-2</v>
      </c>
      <c r="W68" s="67">
        <v>590.97978227060651</v>
      </c>
      <c r="X68" s="47">
        <v>0.29121242153947802</v>
      </c>
      <c r="Y68" t="str">
        <v>Utilities</v>
      </c>
    </row>
    <row r="69" spans="1:25" x14ac:dyDescent="0.25">
      <c r="A69" t="str">
        <v>DGC</v>
      </c>
      <c r="E69" t="s">
        <v>257</v>
      </c>
      <c r="F69" s="8">
        <v>45432</v>
      </c>
      <c r="G69" s="9">
        <v>18500</v>
      </c>
      <c r="H69" s="10">
        <v>32206.65</v>
      </c>
      <c r="I69" s="11">
        <v>1740.9</v>
      </c>
      <c r="J69" s="12">
        <v>0.99650829994275902</v>
      </c>
      <c r="K69" s="12">
        <v>2.0899999999999998E-2</v>
      </c>
      <c r="L69" s="12">
        <v>2.1399999999999999E-2</v>
      </c>
      <c r="M69" s="43">
        <v>14.876050808314087</v>
      </c>
      <c r="N69" s="50">
        <v>1.4349142347961685</v>
      </c>
      <c r="O69" s="50">
        <v>7.0060147922558205</v>
      </c>
      <c r="P69" s="62">
        <v>9.3086820571977036E-2</v>
      </c>
      <c r="Q69" s="57">
        <v>1243.6096272043196</v>
      </c>
      <c r="R69" s="56">
        <v>12892.756620139007</v>
      </c>
      <c r="S69" s="58">
        <v>2640.5882015049683</v>
      </c>
      <c r="T69" s="55">
        <v>-13700.20448118338</v>
      </c>
      <c r="U69" s="44">
        <v>9.6458008465136996E-2</v>
      </c>
      <c r="V69" s="44">
        <v>1.0748844437162702E-2</v>
      </c>
      <c r="W69" s="67">
        <v>4919.8690332586593</v>
      </c>
      <c r="X69" s="47">
        <v>2.2823296941171797E-2</v>
      </c>
      <c r="Y69" t="str">
        <v>Banks</v>
      </c>
    </row>
    <row r="70" spans="1:25" x14ac:dyDescent="0.25">
      <c r="A70" t="str">
        <v>DPM</v>
      </c>
      <c r="E70" t="s">
        <v>260</v>
      </c>
      <c r="F70" s="8">
        <v>45432</v>
      </c>
      <c r="G70" s="9">
        <v>23000</v>
      </c>
      <c r="H70" s="10">
        <v>58824.800000000003</v>
      </c>
      <c r="I70" s="11">
        <v>2557.6</v>
      </c>
      <c r="J70" s="12">
        <v>1</v>
      </c>
      <c r="K70" s="12">
        <v>0.1794</v>
      </c>
      <c r="L70" s="12">
        <v>0.21179999999999999</v>
      </c>
      <c r="M70" s="43">
        <v>10.557214644651831</v>
      </c>
      <c r="N70" s="50">
        <v>1.7242078729079344</v>
      </c>
      <c r="O70" s="50">
        <v>5.2508078193341072</v>
      </c>
      <c r="P70" s="62">
        <v>0.1659972146899964</v>
      </c>
      <c r="Q70" s="57">
        <v>2178.60494213325</v>
      </c>
      <c r="R70" s="56">
        <v>13339.458867688458</v>
      </c>
      <c r="S70" s="58">
        <v>4380.2783859868623</v>
      </c>
      <c r="T70" s="55">
        <v>-10783.611532625189</v>
      </c>
      <c r="U70" s="44">
        <v>0.16332033883401237</v>
      </c>
      <c r="V70" s="44">
        <v>1.4553508696322184E-2</v>
      </c>
      <c r="W70" s="67">
        <v>913.35627150453558</v>
      </c>
      <c r="X70" s="47">
        <v>2.9261119512723872E-2</v>
      </c>
      <c r="Y70" t="str">
        <v>Banks</v>
      </c>
    </row>
    <row r="71" spans="1:25" x14ac:dyDescent="0.25">
      <c r="A71" t="str">
        <v>PHR</v>
      </c>
      <c r="E71" t="s">
        <v>263</v>
      </c>
      <c r="F71" s="8">
        <v>45432</v>
      </c>
      <c r="G71" s="9">
        <v>14450</v>
      </c>
      <c r="H71" s="10">
        <v>28900</v>
      </c>
      <c r="I71" s="11">
        <v>2000</v>
      </c>
      <c r="J71" s="12">
        <v>1</v>
      </c>
      <c r="K71" s="12">
        <v>6.9400000000000003E-2</v>
      </c>
      <c r="L71" s="12">
        <v>7.0000000000000007E-2</v>
      </c>
      <c r="M71" s="43">
        <v>6.2230835486649436</v>
      </c>
      <c r="N71" s="50">
        <v>0.92338168573071766</v>
      </c>
      <c r="O71" s="50">
        <v>3.1450647513331158</v>
      </c>
      <c r="P71" s="62">
        <v>0.31618145195195502</v>
      </c>
      <c r="Q71" s="57">
        <v>2322</v>
      </c>
      <c r="R71" s="56">
        <v>15649</v>
      </c>
      <c r="S71" s="58">
        <v>4594.5</v>
      </c>
      <c r="T71" s="55">
        <v>-8939.1185112634685</v>
      </c>
      <c r="U71" s="44">
        <v>0.14838008818454854</v>
      </c>
      <c r="V71" s="44">
        <v>1.7392867576009528E-2</v>
      </c>
      <c r="W71" s="67">
        <v>10932.5</v>
      </c>
      <c r="X71" s="47">
        <v>3.4414956967259165E-2</v>
      </c>
      <c r="Y71" t="str">
        <v>Banks</v>
      </c>
    </row>
    <row r="72" spans="1:25" x14ac:dyDescent="0.25">
      <c r="A72" t="str">
        <v>ANV</v>
      </c>
      <c r="E72" t="s">
        <v>266</v>
      </c>
      <c r="F72" s="8">
        <v>45432</v>
      </c>
      <c r="G72" s="9">
        <v>14550</v>
      </c>
      <c r="H72" s="10">
        <v>29897.340000000004</v>
      </c>
      <c r="I72" s="11">
        <v>2054.8000000000002</v>
      </c>
      <c r="J72" s="12">
        <v>1</v>
      </c>
      <c r="K72" s="12">
        <v>0.30659999999999998</v>
      </c>
      <c r="L72" s="12">
        <v>0.4</v>
      </c>
      <c r="M72" s="43">
        <v>7.1541852117731519</v>
      </c>
      <c r="N72" s="50">
        <v>1.0165359899357385</v>
      </c>
      <c r="O72" s="50">
        <v>4.1005815388835547</v>
      </c>
      <c r="P72" s="62">
        <v>0.1547137365406146</v>
      </c>
      <c r="Q72" s="57">
        <v>2033.774576601129</v>
      </c>
      <c r="R72" s="56">
        <v>14313.315164492893</v>
      </c>
      <c r="S72" s="58">
        <v>3548.277204594121</v>
      </c>
      <c r="T72" s="55">
        <v>-9837.9591276916744</v>
      </c>
      <c r="U72" s="44">
        <v>0.14208969433205262</v>
      </c>
      <c r="V72" s="44">
        <v>1.7452203763562105E-2</v>
      </c>
      <c r="W72" s="67">
        <v>7910.2589059762504</v>
      </c>
      <c r="X72" s="47">
        <v>3.0448436860524359E-2</v>
      </c>
      <c r="Y72" t="str">
        <v>Banks</v>
      </c>
    </row>
    <row r="73" spans="1:25" x14ac:dyDescent="0.25">
      <c r="A73" t="str">
        <v>ASM</v>
      </c>
      <c r="E73" t="s">
        <v>269</v>
      </c>
      <c r="F73" s="8">
        <v>45432</v>
      </c>
      <c r="G73" s="9">
        <v>40700</v>
      </c>
      <c r="H73" s="10">
        <v>3276.35</v>
      </c>
      <c r="I73" s="11">
        <v>80.5</v>
      </c>
      <c r="J73" s="12">
        <v>1</v>
      </c>
      <c r="K73" s="12">
        <v>0.50109999999999999</v>
      </c>
      <c r="L73" s="12">
        <v>0.68140000000000001</v>
      </c>
      <c r="M73" s="43">
        <v>10.603074433656959</v>
      </c>
      <c r="N73" s="50">
        <v>1.7690874730021597</v>
      </c>
      <c r="O73" s="50">
        <v>1.0053237189321877</v>
      </c>
      <c r="P73" s="62">
        <v>0.22867516700079649</v>
      </c>
      <c r="Q73" s="57">
        <v>3838.5093167701862</v>
      </c>
      <c r="R73" s="56">
        <v>23006.211180124224</v>
      </c>
      <c r="S73" s="58">
        <v>40484.472049689444</v>
      </c>
      <c r="T73" s="55">
        <v>114.99232893525623</v>
      </c>
      <c r="U73" s="44">
        <v>0.16684665226781858</v>
      </c>
      <c r="V73" s="44">
        <v>0.10600343053173242</v>
      </c>
      <c r="W73" s="67">
        <v>1850.9316770186335</v>
      </c>
      <c r="X73" s="47">
        <v>1.1180102915951973</v>
      </c>
      <c r="Y73" t="str">
        <v>Basic Resources</v>
      </c>
    </row>
    <row r="74" spans="1:25" x14ac:dyDescent="0.25">
      <c r="A74" t="str">
        <v>DBC</v>
      </c>
      <c r="E74" t="s">
        <v>273</v>
      </c>
      <c r="F74" s="8">
        <v>45432</v>
      </c>
      <c r="G74" s="9">
        <v>69300</v>
      </c>
      <c r="H74" s="10">
        <v>4636.17</v>
      </c>
      <c r="I74" s="11">
        <v>66.900000000000006</v>
      </c>
      <c r="J74" s="12">
        <v>1</v>
      </c>
      <c r="K74" s="12">
        <v>0.38629999999999998</v>
      </c>
      <c r="L74" s="12">
        <v>0.4466</v>
      </c>
      <c r="M74" s="43">
        <v>15.769285714285713</v>
      </c>
      <c r="N74" s="50">
        <v>1.6492956243329779</v>
      </c>
      <c r="O74" s="50">
        <v>0.82508809396689808</v>
      </c>
      <c r="P74" s="62">
        <v>3.1389112938537966E-3</v>
      </c>
      <c r="Q74" s="57">
        <v>4394.6188340807175</v>
      </c>
      <c r="R74" s="56">
        <v>42017.937219730935</v>
      </c>
      <c r="S74" s="58">
        <v>83991.031390134522</v>
      </c>
      <c r="T74" s="55">
        <v>101.93272824345969</v>
      </c>
      <c r="U74" s="44">
        <v>0.10458911419423693</v>
      </c>
      <c r="V74" s="44">
        <v>5.5408970976253295E-2</v>
      </c>
      <c r="W74" s="67">
        <v>9162.929745889387</v>
      </c>
      <c r="X74" s="47">
        <v>1.0589898228420656</v>
      </c>
      <c r="Y74" t="str">
        <v>Basic Resources</v>
      </c>
    </row>
    <row r="75" spans="1:25" x14ac:dyDescent="0.25">
      <c r="A75" t="str">
        <v>HAG</v>
      </c>
      <c r="E75" t="s">
        <v>277</v>
      </c>
      <c r="F75" s="8">
        <v>45432</v>
      </c>
      <c r="G75" s="9">
        <v>21950</v>
      </c>
      <c r="H75" s="10">
        <v>13521.2</v>
      </c>
      <c r="I75" s="11">
        <v>616</v>
      </c>
      <c r="J75" s="12">
        <v>1</v>
      </c>
      <c r="K75" s="12">
        <v>0.18709999999999999</v>
      </c>
      <c r="L75" s="12">
        <v>0.19120000000000001</v>
      </c>
      <c r="M75" s="43">
        <v>16.610810810810811</v>
      </c>
      <c r="N75" s="50">
        <v>1.2437862202189311</v>
      </c>
      <c r="O75" s="50">
        <v>0.41215631286959703</v>
      </c>
      <c r="P75" s="62">
        <v>4.918050910985361E-2</v>
      </c>
      <c r="Q75" s="57">
        <v>1321.4285714285713</v>
      </c>
      <c r="R75" s="56">
        <v>17647.727272727272</v>
      </c>
      <c r="S75" s="58">
        <v>53256.493506493505</v>
      </c>
      <c r="T75" s="55">
        <v>80.370663902944585</v>
      </c>
      <c r="U75" s="44">
        <v>7.4878116088676297E-2</v>
      </c>
      <c r="V75" s="44">
        <v>4.3302478987126289E-2</v>
      </c>
      <c r="W75" s="67">
        <v>459.41558441558442</v>
      </c>
      <c r="X75" s="47">
        <v>1.7451856580487286</v>
      </c>
      <c r="Y75" t="str">
        <v>Basic Resources</v>
      </c>
    </row>
    <row r="76" spans="1:25" x14ac:dyDescent="0.25">
      <c r="A76" t="str">
        <v>KDC</v>
      </c>
      <c r="E76" t="s">
        <v>280</v>
      </c>
      <c r="F76" s="8">
        <v>45432</v>
      </c>
      <c r="G76" s="9">
        <v>25200</v>
      </c>
      <c r="H76" s="10">
        <v>6635.16</v>
      </c>
      <c r="I76" s="11">
        <v>263.3</v>
      </c>
      <c r="J76" s="12">
        <v>1</v>
      </c>
      <c r="K76" s="12">
        <v>0.31</v>
      </c>
      <c r="L76" s="12">
        <v>0.38569999999999999</v>
      </c>
      <c r="M76" s="43">
        <v>56.71076923076923</v>
      </c>
      <c r="N76" s="50">
        <v>1.2235220357735572</v>
      </c>
      <c r="O76" s="50">
        <v>0.35680576468057651</v>
      </c>
      <c r="P76" s="62">
        <v>0.11165444243188105</v>
      </c>
      <c r="Q76" s="57">
        <v>444.36004557538928</v>
      </c>
      <c r="R76" s="56">
        <v>20596.278009874666</v>
      </c>
      <c r="S76" s="58">
        <v>70626.661602734515</v>
      </c>
      <c r="T76" s="55">
        <v>110.77220907722088</v>
      </c>
      <c r="U76" s="44">
        <v>2.1574774110271068E-2</v>
      </c>
      <c r="V76" s="44">
        <v>9.5627298733142619E-3</v>
      </c>
      <c r="W76" s="67">
        <v>562.09646790733007</v>
      </c>
      <c r="X76" s="47">
        <v>1.5199019207192481</v>
      </c>
      <c r="Y76" t="str">
        <v>Basic Resources</v>
      </c>
    </row>
    <row r="77" spans="1:25" x14ac:dyDescent="0.25">
      <c r="A77" t="str">
        <v>PAN</v>
      </c>
      <c r="E77" t="s">
        <v>283</v>
      </c>
      <c r="F77" s="8">
        <v>45432</v>
      </c>
      <c r="G77" s="9">
        <v>11450</v>
      </c>
      <c r="H77" s="10">
        <v>4377.335</v>
      </c>
      <c r="I77" s="11">
        <v>382.3</v>
      </c>
      <c r="J77" s="12">
        <v>1</v>
      </c>
      <c r="K77" s="12">
        <v>0.56879999999999997</v>
      </c>
      <c r="L77" s="12">
        <v>0.57279999999999998</v>
      </c>
      <c r="M77" s="43">
        <v>14.075032154340837</v>
      </c>
      <c r="N77" s="50">
        <v>0.739414695945946</v>
      </c>
      <c r="O77" s="50">
        <v>0.34680201235937252</v>
      </c>
      <c r="P77" s="62">
        <v>8.0569611481172698E-2</v>
      </c>
      <c r="Q77" s="57">
        <v>813.49725346586445</v>
      </c>
      <c r="R77" s="56">
        <v>15485.221030604236</v>
      </c>
      <c r="S77" s="58">
        <v>33015.956055453833</v>
      </c>
      <c r="T77" s="55">
        <v>-13.405165583901123</v>
      </c>
      <c r="U77" s="44">
        <v>5.2533783783783781E-2</v>
      </c>
      <c r="V77" s="44">
        <v>2.6961421759861291E-2</v>
      </c>
      <c r="W77" s="67">
        <v>5187.0258958932773</v>
      </c>
      <c r="X77" s="47">
        <v>1.0942349371478111</v>
      </c>
      <c r="Y77" t="str">
        <v>Chemicals</v>
      </c>
    </row>
    <row r="78" spans="1:25" x14ac:dyDescent="0.25">
      <c r="A78" t="str">
        <v>SBT</v>
      </c>
      <c r="E78" t="s">
        <v>286</v>
      </c>
      <c r="F78" s="8">
        <v>45432</v>
      </c>
      <c r="G78" s="9">
        <v>36850</v>
      </c>
      <c r="H78" s="10">
        <v>19508.39</v>
      </c>
      <c r="I78" s="11">
        <v>529.4</v>
      </c>
      <c r="J78" s="12">
        <v>1</v>
      </c>
      <c r="K78" s="12">
        <v>0</v>
      </c>
      <c r="L78" s="12">
        <v>0.84019999999999995</v>
      </c>
      <c r="M78" s="43">
        <v>17.606850180505415</v>
      </c>
      <c r="N78" s="50">
        <v>1.9522055438807167</v>
      </c>
      <c r="O78" s="50">
        <v>1.5480392001269641</v>
      </c>
      <c r="P78" s="62">
        <v>0.15656606839498499</v>
      </c>
      <c r="Q78" s="57">
        <v>2092.9353985644125</v>
      </c>
      <c r="R78" s="56">
        <v>18876.086135247449</v>
      </c>
      <c r="S78" s="58">
        <v>23804.306762372496</v>
      </c>
      <c r="T78" s="55">
        <v>-52.763053483574041</v>
      </c>
      <c r="U78" s="44">
        <v>0.11087761433003102</v>
      </c>
      <c r="V78" s="44">
        <v>7.2522581489723792E-2</v>
      </c>
      <c r="W78" s="67">
        <v>3328.2961843596527</v>
      </c>
      <c r="X78" s="47">
        <v>0.82484618405550469</v>
      </c>
      <c r="Y78" t="str">
        <v>Chemicals</v>
      </c>
    </row>
    <row r="79" spans="1:25" x14ac:dyDescent="0.25">
      <c r="A79" t="str">
        <v>VHC</v>
      </c>
      <c r="E79" t="s">
        <v>290</v>
      </c>
      <c r="F79" s="8">
        <v>45432</v>
      </c>
      <c r="G79" s="9">
        <v>124600</v>
      </c>
      <c r="H79" s="10">
        <v>47323.08</v>
      </c>
      <c r="I79" s="11">
        <v>379.8</v>
      </c>
      <c r="J79" s="12">
        <v>1</v>
      </c>
      <c r="K79" s="12">
        <v>0.37759999999999999</v>
      </c>
      <c r="L79" s="12">
        <v>0.40339999999999998</v>
      </c>
      <c r="M79" s="43">
        <v>14.560947692307693</v>
      </c>
      <c r="N79" s="50">
        <v>3.9439186598883245</v>
      </c>
      <c r="O79" s="50">
        <v>4.854645055395979</v>
      </c>
      <c r="P79" s="62">
        <v>0.17632710958853726</v>
      </c>
      <c r="Q79" s="57">
        <v>8557.1353343865194</v>
      </c>
      <c r="R79" s="56">
        <v>31592.943654555027</v>
      </c>
      <c r="S79" s="58">
        <v>25666.140073723011</v>
      </c>
      <c r="T79" s="55">
        <v>39.9220352892901</v>
      </c>
      <c r="U79" s="44">
        <v>0.27085590465872156</v>
      </c>
      <c r="V79" s="44">
        <v>0.20978569584301576</v>
      </c>
      <c r="W79" s="67">
        <v>4091.6271721958924</v>
      </c>
      <c r="X79" s="47">
        <v>0.62922798863929774</v>
      </c>
      <c r="Y79" t="str">
        <v>Chemicals</v>
      </c>
    </row>
    <row r="80" spans="1:25" x14ac:dyDescent="0.25">
      <c r="A80" t="str">
        <v>PNJ</v>
      </c>
      <c r="E80" t="s">
        <v>293</v>
      </c>
      <c r="F80" s="8">
        <v>45432</v>
      </c>
      <c r="G80" s="9">
        <v>35050</v>
      </c>
      <c r="H80" s="10">
        <v>13715.065000000001</v>
      </c>
      <c r="I80" s="11">
        <v>391.3</v>
      </c>
      <c r="J80" s="12">
        <v>0.99974450689831396</v>
      </c>
      <c r="K80" s="12">
        <v>0.59619999999999995</v>
      </c>
      <c r="L80" s="12">
        <v>0.59719999999999995</v>
      </c>
      <c r="M80" s="43">
        <v>25.257946593001844</v>
      </c>
      <c r="N80" s="50">
        <v>1.1866296071984772</v>
      </c>
      <c r="O80" s="50">
        <v>1.0107646105092492</v>
      </c>
      <c r="P80" s="62">
        <v>0.15276324685628007</v>
      </c>
      <c r="Q80" s="57">
        <v>1387.6820853565039</v>
      </c>
      <c r="R80" s="56">
        <v>29537.439304881165</v>
      </c>
      <c r="S80" s="58">
        <v>34676.718630206997</v>
      </c>
      <c r="T80" s="55">
        <v>22.843245633429142</v>
      </c>
      <c r="U80" s="44">
        <v>4.6980446444021454E-2</v>
      </c>
      <c r="V80" s="44">
        <v>4.0759645698844015E-2</v>
      </c>
      <c r="W80" s="67">
        <v>1719.9079989777663</v>
      </c>
      <c r="X80" s="47">
        <v>1.0185407596456988</v>
      </c>
      <c r="Y80" t="str">
        <v>Chemicals</v>
      </c>
    </row>
    <row r="81" spans="1:25" x14ac:dyDescent="0.25">
      <c r="A81" t="str">
        <v>SCS</v>
      </c>
      <c r="E81" t="s">
        <v>296</v>
      </c>
      <c r="F81" s="8">
        <v>45432</v>
      </c>
      <c r="G81" s="9">
        <v>60000</v>
      </c>
      <c r="H81" s="10">
        <v>8130</v>
      </c>
      <c r="I81" s="11">
        <v>135.5</v>
      </c>
      <c r="J81" s="12">
        <v>1</v>
      </c>
      <c r="K81" s="12">
        <v>0.67210000000000003</v>
      </c>
      <c r="L81" s="12">
        <v>0.67459999999999998</v>
      </c>
      <c r="M81" s="43">
        <v>12.243975903614457</v>
      </c>
      <c r="N81" s="50">
        <v>2.1305031446540879</v>
      </c>
      <c r="O81" s="50">
        <v>6.0177646188008884</v>
      </c>
      <c r="P81" s="62">
        <v>-4.7161934169657416E-2</v>
      </c>
      <c r="Q81" s="57">
        <v>4900.3690036900371</v>
      </c>
      <c r="R81" s="56">
        <v>28162.361623616238</v>
      </c>
      <c r="S81" s="58">
        <v>9970.4797047970478</v>
      </c>
      <c r="T81" s="55">
        <v>-360.53293856402661</v>
      </c>
      <c r="U81" s="44">
        <v>0.17400419287211741</v>
      </c>
      <c r="V81" s="44">
        <v>0.10777471189741925</v>
      </c>
      <c r="W81" s="67">
        <v>1675.2767527675276</v>
      </c>
      <c r="X81" s="47">
        <v>0.21928258399610454</v>
      </c>
      <c r="Y81" t="str">
        <v>Chemicals</v>
      </c>
    </row>
    <row r="82" spans="1:25" x14ac:dyDescent="0.25">
      <c r="A82" t="str">
        <v>DGW</v>
      </c>
      <c r="E82" t="s">
        <v>299</v>
      </c>
      <c r="F82" s="8">
        <v>45432</v>
      </c>
      <c r="G82" s="9">
        <v>31900</v>
      </c>
      <c r="H82" s="10">
        <v>4245.8900000000003</v>
      </c>
      <c r="I82" s="11">
        <v>133.1</v>
      </c>
      <c r="J82" s="12">
        <v>0.99700374531835201</v>
      </c>
      <c r="K82" s="12">
        <v>0.67930000000000001</v>
      </c>
      <c r="L82" s="12">
        <v>0.6915</v>
      </c>
      <c r="M82" s="43">
        <v>101.09261904761905</v>
      </c>
      <c r="N82" s="50">
        <v>1.4892634163451419</v>
      </c>
      <c r="O82" s="50">
        <v>0.9564969587744987</v>
      </c>
      <c r="P82" s="62">
        <v>-2.3515083503140577E-3</v>
      </c>
      <c r="Q82" s="57">
        <v>315.55221637866265</v>
      </c>
      <c r="R82" s="56">
        <v>21419.984973703984</v>
      </c>
      <c r="S82" s="58">
        <v>33350.86401202104</v>
      </c>
      <c r="T82" s="55">
        <v>197.88240594728541</v>
      </c>
      <c r="U82" s="44">
        <v>1.4731673097158891E-2</v>
      </c>
      <c r="V82" s="44">
        <v>8.2175699471727648E-3</v>
      </c>
      <c r="W82" s="67">
        <v>-270.473328324568</v>
      </c>
      <c r="X82" s="47">
        <v>0.86851888084523576</v>
      </c>
      <c r="Y82" t="str">
        <v>Food &amp; Beverage</v>
      </c>
    </row>
    <row r="83" spans="1:25" x14ac:dyDescent="0.25">
      <c r="A83" t="str">
        <v>FRT</v>
      </c>
      <c r="E83" t="s">
        <v>303</v>
      </c>
      <c r="F83" s="8">
        <v>45432</v>
      </c>
      <c r="G83" s="9">
        <v>11850</v>
      </c>
      <c r="H83" s="10">
        <v>3987.5250000000001</v>
      </c>
      <c r="I83" s="11">
        <v>336.5</v>
      </c>
      <c r="J83" s="12">
        <v>1</v>
      </c>
      <c r="K83" s="12">
        <v>0.46239999999999998</v>
      </c>
      <c r="L83" s="12">
        <v>0.60409999999999997</v>
      </c>
      <c r="M83" s="43">
        <v>14.55301094890511</v>
      </c>
      <c r="N83" s="50">
        <v>0.50802968531023063</v>
      </c>
      <c r="O83" s="50">
        <v>0.33318223596256685</v>
      </c>
      <c r="P83" s="62">
        <v>-4.2254854806621722E-2</v>
      </c>
      <c r="Q83" s="57">
        <v>814.26448736998509</v>
      </c>
      <c r="R83" s="56">
        <v>23325.408618127785</v>
      </c>
      <c r="S83" s="58">
        <v>35566.121842496286</v>
      </c>
      <c r="T83" s="55">
        <v>214.05080213903742</v>
      </c>
      <c r="U83" s="44">
        <v>3.4908905593069181E-2</v>
      </c>
      <c r="V83" s="44">
        <v>1.3487570760521782E-2</v>
      </c>
      <c r="W83" s="67">
        <v>-1708.7667161961367</v>
      </c>
      <c r="X83" s="47">
        <v>0.58912133891213392</v>
      </c>
      <c r="Y83" t="str">
        <v>Food &amp; Beverage</v>
      </c>
    </row>
    <row r="84" spans="1:25" x14ac:dyDescent="0.25">
      <c r="A84" t="str">
        <v>PVD</v>
      </c>
      <c r="E84" t="s">
        <v>307</v>
      </c>
      <c r="F84" s="8">
        <v>45432</v>
      </c>
      <c r="G84" s="9">
        <v>34550</v>
      </c>
      <c r="H84" s="10">
        <v>8361.1</v>
      </c>
      <c r="I84" s="11">
        <v>242</v>
      </c>
      <c r="J84" s="12">
        <v>1</v>
      </c>
      <c r="K84" s="12">
        <v>0.32750000000000001</v>
      </c>
      <c r="L84" s="12">
        <v>0.3619</v>
      </c>
      <c r="M84" s="43">
        <v>334.44400000000002</v>
      </c>
      <c r="N84" s="50">
        <v>1.7919202743249034</v>
      </c>
      <c r="O84" s="50">
        <v>0.75257425742574269</v>
      </c>
      <c r="P84" s="62">
        <v>0.1150429688907646</v>
      </c>
      <c r="Q84" s="57">
        <v>103.30578512396694</v>
      </c>
      <c r="R84" s="56">
        <v>19280.991735537191</v>
      </c>
      <c r="S84" s="58">
        <v>45909.090909090904</v>
      </c>
      <c r="T84" s="55">
        <v>146.94869486948693</v>
      </c>
      <c r="U84" s="44">
        <v>5.3579082726103733E-3</v>
      </c>
      <c r="V84" s="44">
        <v>1.92130341223486E-3</v>
      </c>
      <c r="W84" s="67">
        <v>-5590.909090909091</v>
      </c>
      <c r="X84" s="47">
        <v>0.85382723639717184</v>
      </c>
      <c r="Y84" t="str">
        <v>Food &amp; Beverage</v>
      </c>
    </row>
    <row r="85" spans="1:25" x14ac:dyDescent="0.25">
      <c r="A85" t="str">
        <v>IMP</v>
      </c>
      <c r="E85" t="s">
        <v>310</v>
      </c>
      <c r="F85" s="8">
        <v>45432</v>
      </c>
      <c r="G85" s="9">
        <v>14750</v>
      </c>
      <c r="H85" s="10">
        <v>13679.15</v>
      </c>
      <c r="I85" s="11">
        <v>927.4</v>
      </c>
      <c r="J85" s="12">
        <v>0.99989218328841001</v>
      </c>
      <c r="K85" s="12">
        <v>0.36380000000000001</v>
      </c>
      <c r="L85" s="12">
        <v>0.36509999999999998</v>
      </c>
      <c r="M85" s="43">
        <v>7.5284259768849751</v>
      </c>
      <c r="N85" s="50">
        <v>2.0337719298245616</v>
      </c>
      <c r="O85" s="50">
        <v>1.9733338141950374</v>
      </c>
      <c r="P85" s="62">
        <v>0.35194839098345554</v>
      </c>
      <c r="Q85" s="57">
        <v>1959.2408885054992</v>
      </c>
      <c r="R85" s="56">
        <v>7252.5339659262454</v>
      </c>
      <c r="S85" s="58">
        <v>7474.660340737546</v>
      </c>
      <c r="T85" s="55">
        <v>135.54529717253314</v>
      </c>
      <c r="U85" s="44">
        <v>0.27014570324115372</v>
      </c>
      <c r="V85" s="44">
        <v>8.4401709401709407E-2</v>
      </c>
      <c r="W85" s="67">
        <v>-638.34375673927104</v>
      </c>
      <c r="X85" s="47">
        <v>0.32199925678186547</v>
      </c>
      <c r="Y85" t="str">
        <v>Food &amp; Beverage</v>
      </c>
    </row>
    <row r="86" spans="1:25" x14ac:dyDescent="0.25">
      <c r="A86" t="str">
        <v>SAM</v>
      </c>
      <c r="E86" t="s">
        <v>313</v>
      </c>
      <c r="F86" s="8">
        <v>45432</v>
      </c>
      <c r="G86" s="9">
        <v>65200</v>
      </c>
      <c r="H86" s="10">
        <v>17427.96</v>
      </c>
      <c r="I86" s="11">
        <v>267.3</v>
      </c>
      <c r="J86" s="12">
        <v>0.92236024844720499</v>
      </c>
      <c r="K86" s="12">
        <v>0.41260000000000002</v>
      </c>
      <c r="L86" s="12">
        <v>0.47960000000000003</v>
      </c>
      <c r="M86" s="43">
        <v>170.86235294117645</v>
      </c>
      <c r="N86" s="50">
        <v>2.461228640022596</v>
      </c>
      <c r="O86" s="50">
        <v>2.0140945336877385</v>
      </c>
      <c r="P86" s="62">
        <v>4.6665380659401734E-2</v>
      </c>
      <c r="Q86" s="57">
        <v>381.59371492704827</v>
      </c>
      <c r="R86" s="56">
        <v>26490.834268612045</v>
      </c>
      <c r="S86" s="58">
        <v>32371.86681631126</v>
      </c>
      <c r="T86" s="55">
        <v>104.75904310643709</v>
      </c>
      <c r="U86" s="44">
        <v>1.4404745092501059E-2</v>
      </c>
      <c r="V86" s="44">
        <v>8.2013347270242024E-3</v>
      </c>
      <c r="W86" s="67">
        <v>2693.6026936026933</v>
      </c>
      <c r="X86" s="47">
        <v>0.69574656267588642</v>
      </c>
      <c r="Y86" t="str">
        <v>Food &amp; Beverage</v>
      </c>
    </row>
    <row r="87" spans="1:25" x14ac:dyDescent="0.25">
      <c r="A87" t="str">
        <v>CMG</v>
      </c>
      <c r="E87" t="s">
        <v>316</v>
      </c>
      <c r="F87" s="8">
        <v>45432</v>
      </c>
      <c r="G87" s="9">
        <v>23550</v>
      </c>
      <c r="H87" s="10">
        <v>4919.5950000000003</v>
      </c>
      <c r="I87" s="11">
        <v>208.9</v>
      </c>
      <c r="J87" s="12">
        <v>0.96578825705039295</v>
      </c>
      <c r="K87" s="12">
        <v>0.41770000000000002</v>
      </c>
      <c r="L87" s="12">
        <v>0.43540000000000001</v>
      </c>
      <c r="M87" s="43">
        <v>6.0068315018315017</v>
      </c>
      <c r="N87" s="50">
        <v>0.589808775926148</v>
      </c>
      <c r="O87" s="50">
        <v>0.3725554714123438</v>
      </c>
      <c r="P87" s="62">
        <v>0.14019765981975163</v>
      </c>
      <c r="Q87" s="57">
        <v>3920.5361416945907</v>
      </c>
      <c r="R87" s="56">
        <v>39928.195308760172</v>
      </c>
      <c r="S87" s="58">
        <v>63212.06318812829</v>
      </c>
      <c r="T87" s="55">
        <v>76.007572889057187</v>
      </c>
      <c r="U87" s="44">
        <v>9.8189665507732879E-2</v>
      </c>
      <c r="V87" s="44">
        <v>4.0514469453376209E-2</v>
      </c>
      <c r="W87" s="67">
        <v>-23700.335088559117</v>
      </c>
      <c r="X87" s="47">
        <v>0.65322780113776902</v>
      </c>
      <c r="Y87" t="str">
        <v>Food &amp; Beverage</v>
      </c>
    </row>
    <row r="88" spans="1:25" x14ac:dyDescent="0.25">
      <c r="A88" t="str">
        <v>BMP</v>
      </c>
      <c r="E88" t="s">
        <v>319</v>
      </c>
      <c r="F88" s="8">
        <v>45432</v>
      </c>
      <c r="G88" s="9">
        <v>11800</v>
      </c>
      <c r="H88" s="10">
        <v>8737.9</v>
      </c>
      <c r="I88" s="11">
        <v>740.5</v>
      </c>
      <c r="J88" s="12">
        <v>1</v>
      </c>
      <c r="K88" s="12">
        <v>0.60029999999999994</v>
      </c>
      <c r="L88" s="12">
        <v>0.62239999999999995</v>
      </c>
      <c r="M88" s="43">
        <v>14.324426229508196</v>
      </c>
      <c r="N88" s="50">
        <v>0.78719819819819814</v>
      </c>
      <c r="O88" s="50">
        <v>0.33744882984475166</v>
      </c>
      <c r="P88" s="62">
        <v>0.22910529920751688</v>
      </c>
      <c r="Q88" s="57">
        <v>823.76772451046588</v>
      </c>
      <c r="R88" s="56">
        <v>14989.8717083052</v>
      </c>
      <c r="S88" s="58">
        <v>34968.264686022958</v>
      </c>
      <c r="T88" s="55">
        <v>165.27689812311735</v>
      </c>
      <c r="U88" s="44">
        <v>5.4954954954954956E-2</v>
      </c>
      <c r="V88" s="44">
        <v>1.7869174209801681E-2</v>
      </c>
      <c r="W88" s="67">
        <v>186.36056718433491</v>
      </c>
      <c r="X88" s="47">
        <v>0.75853179834197493</v>
      </c>
      <c r="Y88" t="str">
        <v>Food &amp; Beverage</v>
      </c>
    </row>
    <row r="89" spans="1:25" x14ac:dyDescent="0.25">
      <c r="A89" t="str">
        <v>CII</v>
      </c>
      <c r="E89" t="s">
        <v>322</v>
      </c>
      <c r="F89" s="8">
        <v>45432</v>
      </c>
      <c r="G89" s="9">
        <v>76000</v>
      </c>
      <c r="H89" s="10">
        <v>17062</v>
      </c>
      <c r="I89" s="11">
        <v>224.5</v>
      </c>
      <c r="J89" s="12">
        <v>1</v>
      </c>
      <c r="K89" s="12">
        <v>0.6028</v>
      </c>
      <c r="L89" s="12">
        <v>0.61060000000000003</v>
      </c>
      <c r="M89" s="43">
        <v>17.96</v>
      </c>
      <c r="N89" s="50">
        <v>1.9915956577565075</v>
      </c>
      <c r="O89" s="50">
        <v>1.699571670485108</v>
      </c>
      <c r="P89" s="62">
        <v>6.2845959852914524E-2</v>
      </c>
      <c r="Q89" s="57">
        <v>4231.6258351893093</v>
      </c>
      <c r="R89" s="56">
        <v>38160.356347438756</v>
      </c>
      <c r="S89" s="58">
        <v>44717.149220489977</v>
      </c>
      <c r="T89" s="55">
        <v>154.62894710628547</v>
      </c>
      <c r="U89" s="44">
        <v>0.11089062682385899</v>
      </c>
      <c r="V89" s="44">
        <v>8.0467558868372008E-2</v>
      </c>
      <c r="W89" s="67">
        <v>-427.61692650334078</v>
      </c>
      <c r="X89" s="47">
        <v>0.85033034050482803</v>
      </c>
      <c r="Y89" t="str">
        <v>Food &amp; Beverage</v>
      </c>
    </row>
    <row r="90" spans="1:25" x14ac:dyDescent="0.25">
      <c r="A90" t="str">
        <v>CTR</v>
      </c>
      <c r="E90" t="s">
        <v>325</v>
      </c>
      <c r="F90" s="8">
        <v>45432</v>
      </c>
      <c r="G90" s="9">
        <v>97400</v>
      </c>
      <c r="H90" s="10">
        <v>32590.040000000005</v>
      </c>
      <c r="I90" s="11">
        <v>334.6</v>
      </c>
      <c r="J90" s="12">
        <v>1</v>
      </c>
      <c r="K90" s="12">
        <v>0.24199999999999999</v>
      </c>
      <c r="L90" s="12">
        <v>0.32269999999999999</v>
      </c>
      <c r="M90" s="43">
        <v>16.534774226281076</v>
      </c>
      <c r="N90" s="50">
        <v>3.3231406138472526</v>
      </c>
      <c r="O90" s="50">
        <v>0.98349397953948769</v>
      </c>
      <c r="P90" s="62">
        <v>0.1815706104463668</v>
      </c>
      <c r="Q90" s="57">
        <v>5890.6156604901371</v>
      </c>
      <c r="R90" s="56">
        <v>29309.62343096234</v>
      </c>
      <c r="S90" s="58">
        <v>99034.668260609673</v>
      </c>
      <c r="T90" s="55">
        <v>99.41636237438513</v>
      </c>
      <c r="U90" s="44">
        <v>0.2009788926277149</v>
      </c>
      <c r="V90" s="44">
        <v>0.1365904365904366</v>
      </c>
      <c r="W90" s="67">
        <v>4246.8619246861917</v>
      </c>
      <c r="X90" s="47">
        <v>2.2963963963963963</v>
      </c>
      <c r="Y90" t="str">
        <v>Personal &amp; Household Goods</v>
      </c>
    </row>
    <row r="91" spans="1:25" x14ac:dyDescent="0.25">
      <c r="A91" t="str">
        <v>HHV</v>
      </c>
      <c r="E91" t="s">
        <v>331</v>
      </c>
      <c r="F91" s="8">
        <v>45432</v>
      </c>
      <c r="G91" s="9">
        <v>87400</v>
      </c>
      <c r="H91" s="10">
        <v>8250.5600000000013</v>
      </c>
      <c r="I91" s="11">
        <v>94.4</v>
      </c>
      <c r="J91" s="12">
        <v>1</v>
      </c>
      <c r="K91" s="12">
        <v>0.65080000000000005</v>
      </c>
      <c r="L91" s="12">
        <v>0.69359999999999999</v>
      </c>
      <c r="M91" s="43">
        <v>16.567389558232932</v>
      </c>
      <c r="N91" s="50">
        <v>6.161732636295743</v>
      </c>
      <c r="O91" s="50">
        <v>11.702921985815603</v>
      </c>
      <c r="P91" s="62">
        <v>-1.4692293088091168E-2</v>
      </c>
      <c r="Q91" s="57">
        <v>5275.4237288135591</v>
      </c>
      <c r="R91" s="56">
        <v>14184.322033898305</v>
      </c>
      <c r="S91" s="58">
        <v>7468.2203389830502</v>
      </c>
      <c r="T91" s="55">
        <v>-24</v>
      </c>
      <c r="U91" s="44">
        <v>0.37191934279312922</v>
      </c>
      <c r="V91" s="44">
        <v>0.2924251321197886</v>
      </c>
      <c r="W91" s="67">
        <v>4586.8644067796604</v>
      </c>
      <c r="X91" s="47">
        <v>0.41397533763945976</v>
      </c>
      <c r="Y91" t="str">
        <v>Travel &amp; Leisure</v>
      </c>
    </row>
    <row r="92" spans="1:25" x14ac:dyDescent="0.25">
      <c r="A92" t="str">
        <v>HT1</v>
      </c>
      <c r="E92" t="s">
        <v>334</v>
      </c>
      <c r="F92" s="8">
        <v>45432</v>
      </c>
      <c r="G92" s="9">
        <v>64000</v>
      </c>
      <c r="H92" s="10">
        <v>10694.4</v>
      </c>
      <c r="I92" s="11">
        <v>167.1</v>
      </c>
      <c r="J92" s="12">
        <v>0.99940191387559796</v>
      </c>
      <c r="K92" s="12">
        <v>0.43330000000000002</v>
      </c>
      <c r="L92" s="12">
        <v>0.43609999999999999</v>
      </c>
      <c r="M92" s="43">
        <v>29.461157024793387</v>
      </c>
      <c r="N92" s="50">
        <v>4.0709554625047577</v>
      </c>
      <c r="O92" s="50">
        <v>0.56833714194611251</v>
      </c>
      <c r="P92" s="62">
        <v>0.22021470237244167</v>
      </c>
      <c r="Q92" s="57">
        <v>2172.3518850987434</v>
      </c>
      <c r="R92" s="56">
        <v>15721.125074805506</v>
      </c>
      <c r="S92" s="58">
        <v>112609.21603830042</v>
      </c>
      <c r="T92" s="55">
        <v>61.297762661423178</v>
      </c>
      <c r="U92" s="44">
        <v>0.13818043395508184</v>
      </c>
      <c r="V92" s="44">
        <v>4.83935475269964E-2</v>
      </c>
      <c r="W92" s="67">
        <v>3219.6289646918012</v>
      </c>
      <c r="X92" s="47">
        <v>2.5085988534862018</v>
      </c>
      <c r="Y92" t="str">
        <v>Retail</v>
      </c>
    </row>
    <row r="93" spans="1:25" x14ac:dyDescent="0.25">
      <c r="A93" t="str">
        <v>PC1</v>
      </c>
      <c r="E93" t="s">
        <v>337</v>
      </c>
      <c r="F93" s="8">
        <v>45432</v>
      </c>
      <c r="G93" s="9">
        <v>164600</v>
      </c>
      <c r="H93" s="10">
        <v>22418.519999999997</v>
      </c>
      <c r="I93" s="11">
        <v>136.19999999999999</v>
      </c>
      <c r="J93" s="12">
        <v>1</v>
      </c>
      <c r="K93" s="12">
        <v>0</v>
      </c>
      <c r="L93" s="12">
        <v>0.47510000000000002</v>
      </c>
      <c r="M93" s="43">
        <v>-68.141398176291787</v>
      </c>
      <c r="N93" s="50">
        <v>13.041605584642232</v>
      </c>
      <c r="O93" s="50">
        <v>0.70387817896389315</v>
      </c>
      <c r="P93" s="62">
        <v>0.17632732360036973</v>
      </c>
      <c r="Q93" s="57">
        <v>-2415.5653450807636</v>
      </c>
      <c r="R93" s="56">
        <v>12621.145374449341</v>
      </c>
      <c r="S93" s="58">
        <v>233847.28340675481</v>
      </c>
      <c r="T93" s="55">
        <v>64.008791208791209</v>
      </c>
      <c r="U93" s="44">
        <v>-0.19139034322280396</v>
      </c>
      <c r="V93" s="44">
        <v>-2.5118338677660713E-2</v>
      </c>
      <c r="W93" s="67">
        <v>-18582.966226138033</v>
      </c>
      <c r="X93" s="47">
        <v>2.4316689570926857</v>
      </c>
      <c r="Y93" t="str">
        <v>Retail</v>
      </c>
    </row>
    <row r="94" spans="1:25" x14ac:dyDescent="0.25">
      <c r="A94" t="str">
        <v>VCG</v>
      </c>
      <c r="E94" t="s">
        <v>340</v>
      </c>
      <c r="F94" s="8">
        <v>45432</v>
      </c>
      <c r="G94" s="9">
        <v>32350</v>
      </c>
      <c r="H94" s="10">
        <v>17983.365000000002</v>
      </c>
      <c r="I94" s="11">
        <v>555.9</v>
      </c>
      <c r="J94" s="12">
        <v>0.99928096350889795</v>
      </c>
      <c r="K94" s="12">
        <v>0.50409999999999999</v>
      </c>
      <c r="L94" s="12">
        <v>0.50490000000000002</v>
      </c>
      <c r="M94" s="43">
        <v>33.240970425138627</v>
      </c>
      <c r="N94" s="50">
        <v>1.2074234591110513</v>
      </c>
      <c r="O94" s="50">
        <v>3.0941784239504471</v>
      </c>
      <c r="P94" s="62">
        <v>7.4015982022593629E-2</v>
      </c>
      <c r="Q94" s="57">
        <v>973.19661809678007</v>
      </c>
      <c r="R94" s="56">
        <v>26792.588595071058</v>
      </c>
      <c r="S94" s="58">
        <v>10455.117826947293</v>
      </c>
      <c r="T94" s="55">
        <v>19.635237439779758</v>
      </c>
      <c r="U94" s="44">
        <v>3.632335168524238E-2</v>
      </c>
      <c r="V94" s="44">
        <v>2.4988452655889146E-2</v>
      </c>
      <c r="W94" s="67">
        <v>2567.00845475805</v>
      </c>
      <c r="X94" s="47">
        <v>0.26845265588914552</v>
      </c>
      <c r="Y94" t="str">
        <v>Oil &amp; Gas</v>
      </c>
    </row>
    <row r="95" spans="1:25" x14ac:dyDescent="0.25">
      <c r="A95" t="str">
        <v>VGC</v>
      </c>
      <c r="E95" t="s">
        <v>344</v>
      </c>
      <c r="F95" s="8">
        <v>45432</v>
      </c>
      <c r="G95" s="9">
        <v>66400</v>
      </c>
      <c r="H95" s="10">
        <v>4648</v>
      </c>
      <c r="I95" s="11">
        <v>70</v>
      </c>
      <c r="J95" s="12">
        <v>1</v>
      </c>
      <c r="K95" s="12">
        <v>0.87350000000000005</v>
      </c>
      <c r="L95" s="12">
        <v>0.88360000000000005</v>
      </c>
      <c r="M95" s="43">
        <v>15.493333333333334</v>
      </c>
      <c r="N95" s="50">
        <v>2.2292565947242204</v>
      </c>
      <c r="O95" s="50">
        <v>2.3309929789368109</v>
      </c>
      <c r="P95" s="62">
        <v>9.2054430359221895E-2</v>
      </c>
      <c r="Q95" s="57">
        <v>4285.7142857142853</v>
      </c>
      <c r="R95" s="56">
        <v>29785.714285714286</v>
      </c>
      <c r="S95" s="58">
        <v>28485.714285714283</v>
      </c>
      <c r="T95" s="55">
        <v>136.8505516549649</v>
      </c>
      <c r="U95" s="44">
        <v>0.14388489208633093</v>
      </c>
      <c r="V95" s="44">
        <v>0.12536564981195153</v>
      </c>
      <c r="W95" s="67">
        <v>-1342.8571428571429</v>
      </c>
      <c r="X95" s="47">
        <v>0.83326368575010445</v>
      </c>
      <c r="Y95" t="str">
        <v>Health Care</v>
      </c>
    </row>
    <row r="96" spans="1:25" x14ac:dyDescent="0.25">
      <c r="A96" t="str">
        <v>GEX</v>
      </c>
      <c r="E96" t="s">
        <v>351</v>
      </c>
      <c r="F96" s="8">
        <v>45432</v>
      </c>
      <c r="G96" s="9">
        <v>7200</v>
      </c>
      <c r="H96" s="10">
        <v>2736</v>
      </c>
      <c r="I96" s="11">
        <v>380</v>
      </c>
      <c r="J96" s="12">
        <v>1</v>
      </c>
      <c r="K96" s="12">
        <v>4.7899999999999998E-2</v>
      </c>
      <c r="L96" s="12">
        <v>0.17100000000000001</v>
      </c>
      <c r="M96" s="43">
        <v>80.470588235294116</v>
      </c>
      <c r="N96" s="50">
        <v>0.59362117596007802</v>
      </c>
      <c r="O96" s="50">
        <v>1.2436363636363637</v>
      </c>
      <c r="P96" s="62">
        <v>-6.2994418207733882E-2</v>
      </c>
      <c r="Q96" s="57">
        <v>89.473684210526315</v>
      </c>
      <c r="R96" s="56">
        <v>12128.947368421053</v>
      </c>
      <c r="S96" s="58">
        <v>5789.4736842105267</v>
      </c>
      <c r="T96" s="55">
        <v>213.87272727272725</v>
      </c>
      <c r="U96" s="44">
        <v>7.3768713386851816E-3</v>
      </c>
      <c r="V96" s="44">
        <v>5.1569846807219778E-3</v>
      </c>
      <c r="W96" s="67">
        <v>910.52631578947364</v>
      </c>
      <c r="X96" s="47">
        <v>0.33368724404671624</v>
      </c>
      <c r="Y96" t="str">
        <v>Technology</v>
      </c>
    </row>
    <row r="97" spans="1:25" x14ac:dyDescent="0.25">
      <c r="A97" t="str">
        <v>GMD</v>
      </c>
      <c r="E97" t="s">
        <v>356</v>
      </c>
      <c r="F97" s="8">
        <v>45432</v>
      </c>
      <c r="G97" s="9">
        <v>59000</v>
      </c>
      <c r="H97" s="10">
        <v>11210</v>
      </c>
      <c r="I97" s="11">
        <v>190</v>
      </c>
      <c r="J97" s="12">
        <v>1</v>
      </c>
      <c r="K97" s="12">
        <v>0.625</v>
      </c>
      <c r="L97" s="12">
        <v>0.72729999999999995</v>
      </c>
      <c r="M97" s="43" t="e">
        <v>#N/A</v>
      </c>
      <c r="N97" s="50">
        <v>3.6443433029908974</v>
      </c>
      <c r="O97" s="50" t="e">
        <v>#N/A</v>
      </c>
      <c r="P97" s="62">
        <v>0.1131381608831421</v>
      </c>
      <c r="Q97" s="57" t="e">
        <v>#N/A</v>
      </c>
      <c r="R97" s="56">
        <v>16189.473684210527</v>
      </c>
      <c r="S97" s="58" t="e">
        <v>#N/A</v>
      </c>
      <c r="T97" s="55" t="e">
        <v>#N/A</v>
      </c>
      <c r="U97" s="44" t="e">
        <v>#N/A</v>
      </c>
      <c r="V97" s="44" t="e">
        <v>#N/A</v>
      </c>
      <c r="W97" s="67" t="e">
        <v>#N/A</v>
      </c>
      <c r="X97" s="47" t="e">
        <v>#N/A</v>
      </c>
      <c r="Y97" t="str">
        <v>Technology</v>
      </c>
    </row>
    <row r="98" spans="1:25" x14ac:dyDescent="0.25">
      <c r="A98" t="str">
        <v>PVT</v>
      </c>
      <c r="E98" t="s">
        <v>361</v>
      </c>
      <c r="F98" s="8">
        <v>45432</v>
      </c>
      <c r="G98" s="9">
        <v>111400</v>
      </c>
      <c r="H98" s="10">
        <v>9123.66</v>
      </c>
      <c r="I98" s="11">
        <v>81.900000000000006</v>
      </c>
      <c r="J98" s="12">
        <v>1</v>
      </c>
      <c r="K98" s="12">
        <v>0.68730000000000002</v>
      </c>
      <c r="L98" s="12">
        <v>0.70469999999999999</v>
      </c>
      <c r="M98" s="43">
        <v>8.764322766570606</v>
      </c>
      <c r="N98" s="50">
        <v>3.3916951672862452</v>
      </c>
      <c r="O98" s="50">
        <v>1.7691797556719022</v>
      </c>
      <c r="P98" s="62">
        <v>4.4243852684119345E-2</v>
      </c>
      <c r="Q98" s="57">
        <v>12710.622710622709</v>
      </c>
      <c r="R98" s="56">
        <v>32844.932844932846</v>
      </c>
      <c r="S98" s="58">
        <v>62967.032967032967</v>
      </c>
      <c r="T98" s="55">
        <v>2.5130890052356065</v>
      </c>
      <c r="U98" s="44">
        <v>0.3869888475836431</v>
      </c>
      <c r="V98" s="44">
        <v>0.31981566820276497</v>
      </c>
      <c r="W98" s="67">
        <v>18864.468864468865</v>
      </c>
      <c r="X98" s="47">
        <v>1.584331797235023</v>
      </c>
      <c r="Y98" t="str">
        <v>Construction &amp; Materials</v>
      </c>
    </row>
    <row r="99" spans="1:25" x14ac:dyDescent="0.25">
      <c r="A99" t="str">
        <v>TMS</v>
      </c>
      <c r="E99" t="s">
        <v>367</v>
      </c>
      <c r="F99" s="8">
        <v>45432</v>
      </c>
      <c r="G99" s="9">
        <v>17550</v>
      </c>
      <c r="H99" s="10">
        <v>5587.92</v>
      </c>
      <c r="I99" s="11">
        <v>318.39999999999998</v>
      </c>
      <c r="J99" s="12">
        <v>1</v>
      </c>
      <c r="K99" s="12">
        <v>0.1467</v>
      </c>
      <c r="L99" s="12">
        <v>0.14729999999999999</v>
      </c>
      <c r="M99" s="43">
        <v>14.666456692913384</v>
      </c>
      <c r="N99" s="50">
        <v>0.65609017259598446</v>
      </c>
      <c r="O99" s="50">
        <v>1.8285078534031414</v>
      </c>
      <c r="P99" s="62">
        <v>0.13943324455224593</v>
      </c>
      <c r="Q99" s="57">
        <v>1196.6080402010052</v>
      </c>
      <c r="R99" s="56">
        <v>26749.371859296483</v>
      </c>
      <c r="S99" s="58">
        <v>9597.989949748744</v>
      </c>
      <c r="T99" s="55">
        <v>107.08115183246076</v>
      </c>
      <c r="U99" s="44">
        <v>4.4734061289186333E-2</v>
      </c>
      <c r="V99" s="44">
        <v>1.1460369980448188E-2</v>
      </c>
      <c r="W99" s="67">
        <v>-7437.1859296482417</v>
      </c>
      <c r="X99" s="47">
        <v>9.1923597533463686E-2</v>
      </c>
      <c r="Y99" t="str">
        <v>Construction &amp; Materials</v>
      </c>
    </row>
    <row r="100" spans="1:25" x14ac:dyDescent="0.25">
      <c r="A100" t="str">
        <v>REE</v>
      </c>
      <c r="E100" t="s">
        <v>374</v>
      </c>
      <c r="F100" s="8">
        <v>45432</v>
      </c>
      <c r="G100" s="9">
        <v>131000</v>
      </c>
      <c r="H100" s="10">
        <v>14986.4</v>
      </c>
      <c r="I100" s="11">
        <v>114.4</v>
      </c>
      <c r="J100" s="12">
        <v>1</v>
      </c>
      <c r="K100" s="12">
        <v>0.69140000000000001</v>
      </c>
      <c r="L100" s="12">
        <v>0.69489999999999996</v>
      </c>
      <c r="M100" s="43">
        <v>28.987234042553194</v>
      </c>
      <c r="N100" s="50">
        <v>7.5270718232044205</v>
      </c>
      <c r="O100" s="50">
        <v>1.3263474643773787</v>
      </c>
      <c r="P100" s="62">
        <v>0.22002142690058979</v>
      </c>
      <c r="Q100" s="57">
        <v>4519.2307692307686</v>
      </c>
      <c r="R100" s="56">
        <v>17403.846153846152</v>
      </c>
      <c r="S100" s="58">
        <v>98767.482517482509</v>
      </c>
      <c r="T100" s="55">
        <v>19.180458447650224</v>
      </c>
      <c r="U100" s="44">
        <v>0.25966850828729282</v>
      </c>
      <c r="V100" s="44">
        <v>7.4613941405686252E-2</v>
      </c>
      <c r="W100" s="67">
        <v>804.19580419580416</v>
      </c>
      <c r="X100" s="47">
        <v>1.6306826381873287</v>
      </c>
      <c r="Y100" t="str">
        <v>Construction &amp; Materials</v>
      </c>
    </row>
    <row r="101" spans="1:25" x14ac:dyDescent="0.25">
      <c r="A101" t="str">
        <v>NET</v>
      </c>
      <c r="E101" t="s">
        <v>377</v>
      </c>
      <c r="F101" s="8">
        <v>45432</v>
      </c>
      <c r="G101" s="9">
        <v>13400</v>
      </c>
      <c r="H101" s="10">
        <v>5516.78</v>
      </c>
      <c r="I101" s="11">
        <v>411.7</v>
      </c>
      <c r="J101" s="12">
        <v>1</v>
      </c>
      <c r="K101" s="12">
        <v>0.4647</v>
      </c>
      <c r="L101" s="12">
        <v>0.47749999999999998</v>
      </c>
      <c r="M101" s="43">
        <v>15.239723756906077</v>
      </c>
      <c r="N101" s="50">
        <v>0.63193356242840781</v>
      </c>
      <c r="O101" s="50">
        <v>2.0531373278749534</v>
      </c>
      <c r="P101" s="62">
        <v>0.54059087735649802</v>
      </c>
      <c r="Q101" s="57">
        <v>879.2810298761234</v>
      </c>
      <c r="R101" s="56">
        <v>21204.760748117562</v>
      </c>
      <c r="S101" s="58">
        <v>6526.5970366771926</v>
      </c>
      <c r="T101" s="55">
        <v>-913.06289542240427</v>
      </c>
      <c r="U101" s="44">
        <v>4.1466208476517753E-2</v>
      </c>
      <c r="V101" s="44">
        <v>9.8436437797416731E-3</v>
      </c>
      <c r="W101" s="67">
        <v>641.24362399805682</v>
      </c>
      <c r="X101" s="47">
        <v>7.3065941536369819E-2</v>
      </c>
      <c r="Y101" t="str">
        <v>Construction &amp; Materials</v>
      </c>
    </row>
    <row r="102" spans="1:25" x14ac:dyDescent="0.25">
      <c r="A102" t="str">
        <v>CTD</v>
      </c>
      <c r="E102" t="s">
        <v>380</v>
      </c>
      <c r="F102" s="8">
        <v>45432</v>
      </c>
      <c r="G102" s="9">
        <v>12100</v>
      </c>
      <c r="H102" s="10">
        <v>4617.3599999999997</v>
      </c>
      <c r="I102" s="11">
        <v>381.6</v>
      </c>
      <c r="J102" s="12">
        <v>1</v>
      </c>
      <c r="K102" s="12">
        <v>0.88500000000000001</v>
      </c>
      <c r="L102" s="12">
        <v>0.88859999999999995</v>
      </c>
      <c r="M102" s="43">
        <v>271.6094117647059</v>
      </c>
      <c r="N102" s="50">
        <v>0.95557947019867562</v>
      </c>
      <c r="O102" s="50">
        <v>0.65503759398496242</v>
      </c>
      <c r="P102" s="62">
        <v>-5.5001554366259864E-2</v>
      </c>
      <c r="Q102" s="57">
        <v>44.54926624737945</v>
      </c>
      <c r="R102" s="56">
        <v>12662.473794549265</v>
      </c>
      <c r="S102" s="58">
        <v>18472.222222222223</v>
      </c>
      <c r="T102" s="55">
        <v>-26.812313803376369</v>
      </c>
      <c r="U102" s="44">
        <v>3.5182119205298015E-3</v>
      </c>
      <c r="V102" s="44">
        <v>1.9714716455989795E-3</v>
      </c>
      <c r="W102" s="67">
        <v>875.26205450733744</v>
      </c>
      <c r="X102" s="47">
        <v>0.81746491940160038</v>
      </c>
      <c r="Y102" t="str">
        <v>Construction &amp; Materials</v>
      </c>
    </row>
    <row r="103" spans="1:25" x14ac:dyDescent="0.25">
      <c r="A103" t="str">
        <v>VCF</v>
      </c>
      <c r="E103" t="s">
        <v>383</v>
      </c>
      <c r="F103" s="8">
        <v>45432</v>
      </c>
      <c r="G103" s="9">
        <v>28350</v>
      </c>
      <c r="H103" s="10">
        <v>8816.85</v>
      </c>
      <c r="I103" s="11">
        <v>311</v>
      </c>
      <c r="J103" s="12">
        <v>1</v>
      </c>
      <c r="K103" s="12">
        <v>0.26889999999999997</v>
      </c>
      <c r="L103" s="12">
        <v>0.28010000000000002</v>
      </c>
      <c r="M103" s="43">
        <v>29.686363636363637</v>
      </c>
      <c r="N103" s="50">
        <v>1.213272326957479</v>
      </c>
      <c r="O103" s="50">
        <v>1.1299307958477509</v>
      </c>
      <c r="P103" s="62">
        <v>7.4902994735515982E-2</v>
      </c>
      <c r="Q103" s="57">
        <v>954.98392282958196</v>
      </c>
      <c r="R103" s="56">
        <v>23366.559485530546</v>
      </c>
      <c r="S103" s="58">
        <v>25090.032154340835</v>
      </c>
      <c r="T103" s="55">
        <v>73.956170703575538</v>
      </c>
      <c r="U103" s="44">
        <v>4.0869684876840513E-2</v>
      </c>
      <c r="V103" s="44">
        <v>1.4684796044499382E-2</v>
      </c>
      <c r="W103" s="67">
        <v>1816.7202572347267</v>
      </c>
      <c r="X103" s="47">
        <v>0.38580964153275649</v>
      </c>
      <c r="Y103" t="str">
        <v>Construction &amp; Materials</v>
      </c>
    </row>
    <row r="104" spans="1:25" x14ac:dyDescent="0.25">
      <c r="A104" t="str">
        <v>NVL</v>
      </c>
      <c r="E104" t="s">
        <v>386</v>
      </c>
      <c r="F104" s="8">
        <v>45432</v>
      </c>
      <c r="G104" s="9">
        <v>23250</v>
      </c>
      <c r="H104" s="10">
        <v>12427.125</v>
      </c>
      <c r="I104" s="11">
        <v>534.5</v>
      </c>
      <c r="J104" s="12">
        <v>1</v>
      </c>
      <c r="K104" s="12">
        <v>0.45329999999999998</v>
      </c>
      <c r="L104" s="12">
        <v>0.45369999999999999</v>
      </c>
      <c r="M104" s="43">
        <v>36.985491071428569</v>
      </c>
      <c r="N104" s="50">
        <v>1.2204994107248084</v>
      </c>
      <c r="O104" s="50">
        <v>0.97812868949232579</v>
      </c>
      <c r="P104" s="62">
        <v>7.532541618526345E-2</v>
      </c>
      <c r="Q104" s="57">
        <v>628.62488306828811</v>
      </c>
      <c r="R104" s="56">
        <v>19049.579045837232</v>
      </c>
      <c r="S104" s="58">
        <v>23769.878391019647</v>
      </c>
      <c r="T104" s="55">
        <v>150.23376623376623</v>
      </c>
      <c r="U104" s="44">
        <v>3.2999410724808484E-2</v>
      </c>
      <c r="V104" s="44">
        <v>1.1126196231663299E-2</v>
      </c>
      <c r="W104" s="67">
        <v>5272.2170252572496</v>
      </c>
      <c r="X104" s="47">
        <v>0.42070929500976856</v>
      </c>
      <c r="Y104" t="str">
        <v>Construction &amp; Materials</v>
      </c>
    </row>
    <row r="105" spans="1:25" x14ac:dyDescent="0.25">
      <c r="E105" t="s">
        <v>389</v>
      </c>
      <c r="F105" s="8">
        <v>45432</v>
      </c>
      <c r="G105" s="9">
        <v>55000</v>
      </c>
      <c r="H105" s="10">
        <v>24662</v>
      </c>
      <c r="I105" s="11">
        <v>448.4</v>
      </c>
      <c r="J105" s="12">
        <v>1</v>
      </c>
      <c r="K105" s="12">
        <v>0.89180000000000004</v>
      </c>
      <c r="L105" s="12">
        <v>0.89300000000000002</v>
      </c>
      <c r="M105" s="43">
        <v>21.223752151462996</v>
      </c>
      <c r="N105" s="50">
        <v>2.5894582108357835</v>
      </c>
      <c r="O105" s="50">
        <v>1.8691829619524023</v>
      </c>
      <c r="P105" s="62">
        <v>6.7874965747268812E-2</v>
      </c>
      <c r="Q105" s="57">
        <v>2591.436217662801</v>
      </c>
      <c r="R105" s="56">
        <v>21239.964317573595</v>
      </c>
      <c r="S105" s="58">
        <v>29424.62087421945</v>
      </c>
      <c r="T105" s="55">
        <v>-90.723055934515685</v>
      </c>
      <c r="U105" s="44">
        <v>0.12200755984880303</v>
      </c>
      <c r="V105" s="44">
        <v>4.8217768372131625E-2</v>
      </c>
      <c r="W105" s="67">
        <v>-1931.3113291703837</v>
      </c>
      <c r="X105" s="47">
        <v>0.54749159716170792</v>
      </c>
      <c r="Y105" t="str">
        <v>Construction &amp; Materials</v>
      </c>
    </row>
    <row r="106" spans="1:25" x14ac:dyDescent="0.25">
      <c r="E106" t="s">
        <v>392</v>
      </c>
      <c r="F106" s="8">
        <v>45432</v>
      </c>
      <c r="G106" s="9">
        <v>23300</v>
      </c>
      <c r="H106" s="10">
        <v>19839.95</v>
      </c>
      <c r="I106" s="11">
        <v>851.5</v>
      </c>
      <c r="J106" s="12">
        <v>1</v>
      </c>
      <c r="K106" s="12">
        <v>0.28560000000000002</v>
      </c>
      <c r="L106" s="12">
        <v>0.29320000000000002</v>
      </c>
      <c r="M106" s="43">
        <v>22.936358381502892</v>
      </c>
      <c r="N106" s="50">
        <v>0.93474440518256774</v>
      </c>
      <c r="O106" s="50">
        <v>0.66137575838389229</v>
      </c>
      <c r="P106" s="62">
        <v>0.18302473457146529</v>
      </c>
      <c r="Q106" s="57">
        <v>1015.8543746330006</v>
      </c>
      <c r="R106" s="56">
        <v>24926.600117439812</v>
      </c>
      <c r="S106" s="58">
        <v>35229.594832648268</v>
      </c>
      <c r="T106" s="55">
        <v>1.2360824054937041</v>
      </c>
      <c r="U106" s="44">
        <v>4.0753828032979979E-2</v>
      </c>
      <c r="V106" s="44">
        <v>1.5705570484421526E-2</v>
      </c>
      <c r="W106" s="67">
        <v>-1027.5983558426306</v>
      </c>
      <c r="X106" s="47">
        <v>0.5446655530539618</v>
      </c>
      <c r="Y106" t="str">
        <v>Industrial Goods &amp; Services</v>
      </c>
    </row>
    <row r="107" spans="1:25" x14ac:dyDescent="0.25">
      <c r="E107" t="s">
        <v>398</v>
      </c>
      <c r="F107" s="8">
        <v>45432</v>
      </c>
      <c r="G107" s="9">
        <v>83900</v>
      </c>
      <c r="H107" s="10">
        <v>25665.009999999995</v>
      </c>
      <c r="I107" s="11">
        <v>305.89999999999998</v>
      </c>
      <c r="J107" s="12">
        <v>1</v>
      </c>
      <c r="K107" s="12">
        <v>0.16170000000000001</v>
      </c>
      <c r="L107" s="12">
        <v>0.17130000000000001</v>
      </c>
      <c r="M107" s="43">
        <v>10.257797761790567</v>
      </c>
      <c r="N107" s="50">
        <v>2.6439693005047902</v>
      </c>
      <c r="O107" s="50">
        <v>6.6731695267810709</v>
      </c>
      <c r="P107" s="62">
        <v>9.8317817946645292E-2</v>
      </c>
      <c r="Q107" s="57">
        <v>8179.1435109512922</v>
      </c>
      <c r="R107" s="56">
        <v>31732.592350441322</v>
      </c>
      <c r="S107" s="58">
        <v>12572.736188296829</v>
      </c>
      <c r="T107" s="55">
        <v>-24.430577223088918</v>
      </c>
      <c r="U107" s="44">
        <v>0.25775213763263627</v>
      </c>
      <c r="V107" s="44">
        <v>0.1847585290208241</v>
      </c>
      <c r="W107" s="67">
        <v>-3779.0127492644656</v>
      </c>
      <c r="X107" s="47">
        <v>0.28400531679220203</v>
      </c>
      <c r="Y107" t="str">
        <v>Industrial Goods &amp; Services</v>
      </c>
    </row>
    <row r="108" spans="1:25" x14ac:dyDescent="0.25">
      <c r="E108" t="s">
        <v>402</v>
      </c>
      <c r="F108" s="8">
        <v>45432</v>
      </c>
      <c r="G108" s="9">
        <v>29150</v>
      </c>
      <c r="H108" s="10">
        <v>9435.8549999999996</v>
      </c>
      <c r="I108" s="11">
        <v>323.7</v>
      </c>
      <c r="J108" s="12">
        <v>1</v>
      </c>
      <c r="K108" s="12">
        <v>0.51</v>
      </c>
      <c r="L108" s="12">
        <v>0.5111</v>
      </c>
      <c r="M108" s="43">
        <v>7.615702179176755</v>
      </c>
      <c r="N108" s="50">
        <v>1.045408265012187</v>
      </c>
      <c r="O108" s="50">
        <v>0.994608938547486</v>
      </c>
      <c r="P108" s="62">
        <v>5.1585965413397217E-2</v>
      </c>
      <c r="Q108" s="57">
        <v>3827.6181649675627</v>
      </c>
      <c r="R108" s="56">
        <v>27883.843064565957</v>
      </c>
      <c r="S108" s="58">
        <v>29308.00123571208</v>
      </c>
      <c r="T108" s="55">
        <v>-33.165384209971535</v>
      </c>
      <c r="U108" s="44">
        <v>0.13727010857522712</v>
      </c>
      <c r="V108" s="44">
        <v>7.0937822054276886E-2</v>
      </c>
      <c r="W108" s="67">
        <v>-6666.666666666667</v>
      </c>
      <c r="X108" s="47">
        <v>0.54316958662544368</v>
      </c>
      <c r="Y108" t="str">
        <v>Industrial Goods &amp; Services</v>
      </c>
    </row>
    <row r="109" spans="1:25" x14ac:dyDescent="0.25">
      <c r="E109" t="s">
        <v>406</v>
      </c>
      <c r="F109" s="8">
        <v>45432</v>
      </c>
      <c r="G109" s="9">
        <v>53200</v>
      </c>
      <c r="H109" s="10">
        <v>8421.56</v>
      </c>
      <c r="I109" s="11">
        <v>158.30000000000001</v>
      </c>
      <c r="J109" s="12">
        <v>1</v>
      </c>
      <c r="K109" s="12">
        <v>0.73960000000000004</v>
      </c>
      <c r="L109" s="12">
        <v>1</v>
      </c>
      <c r="M109" s="43">
        <v>37.764843049327354</v>
      </c>
      <c r="N109" s="50">
        <v>1.7544916666666668</v>
      </c>
      <c r="O109" s="50">
        <v>3.4429926410466067</v>
      </c>
      <c r="P109" s="62">
        <v>1.1137340469541845E-2</v>
      </c>
      <c r="Q109" s="57">
        <v>1408.717624763108</v>
      </c>
      <c r="R109" s="56">
        <v>30322.173089071381</v>
      </c>
      <c r="S109" s="58">
        <v>15451.674036639291</v>
      </c>
      <c r="T109" s="55">
        <v>42.534750613246125</v>
      </c>
      <c r="U109" s="44">
        <v>4.6458333333333331E-2</v>
      </c>
      <c r="V109" s="44">
        <v>2.9330527423385506E-2</v>
      </c>
      <c r="W109" s="67">
        <v>-4169.2987997473147</v>
      </c>
      <c r="X109" s="47">
        <v>0.32171511245560963</v>
      </c>
      <c r="Y109" t="str">
        <v>Industrial Goods &amp; Services</v>
      </c>
    </row>
    <row r="110" spans="1:25" x14ac:dyDescent="0.25">
      <c r="E110" t="s">
        <v>410</v>
      </c>
      <c r="F110" s="8">
        <v>45432</v>
      </c>
      <c r="G110" s="9">
        <v>58700</v>
      </c>
      <c r="H110" s="10">
        <v>23990.69</v>
      </c>
      <c r="I110" s="11">
        <v>408.7</v>
      </c>
      <c r="J110" s="12">
        <v>0.99755918965096402</v>
      </c>
      <c r="K110" s="12">
        <v>0.62819999999999998</v>
      </c>
      <c r="L110" s="12">
        <v>0.68440000000000001</v>
      </c>
      <c r="M110" s="43">
        <v>8.6080696088984574</v>
      </c>
      <c r="N110" s="50">
        <v>1.1550645161290323</v>
      </c>
      <c r="O110" s="50">
        <v>2.7993803967327886</v>
      </c>
      <c r="P110" s="62">
        <v>0.15058309991993757</v>
      </c>
      <c r="Q110" s="57">
        <v>6819.1827746513336</v>
      </c>
      <c r="R110" s="56">
        <v>50819.672131147541</v>
      </c>
      <c r="S110" s="58">
        <v>20968.925862490825</v>
      </c>
      <c r="T110" s="55">
        <v>92.667444574095668</v>
      </c>
      <c r="U110" s="44">
        <v>0.13418391911410688</v>
      </c>
      <c r="V110" s="44">
        <v>7.9833858493268406E-2</v>
      </c>
      <c r="W110" s="67">
        <v>4766.3322730609252</v>
      </c>
      <c r="X110" s="47">
        <v>0.24548839873961614</v>
      </c>
      <c r="Y110" t="str">
        <v>Industrial Goods &amp; Services</v>
      </c>
    </row>
    <row r="111" spans="1:25" x14ac:dyDescent="0.25">
      <c r="E111" t="s">
        <v>1170</v>
      </c>
      <c r="F111" s="8">
        <v>45432</v>
      </c>
      <c r="G111" s="9">
        <v>103500</v>
      </c>
      <c r="H111" s="10">
        <v>2318.4</v>
      </c>
      <c r="I111" s="11">
        <v>22.4</v>
      </c>
      <c r="J111" s="12">
        <v>1</v>
      </c>
      <c r="K111" s="12">
        <v>0.92179999999999995</v>
      </c>
      <c r="L111" s="12">
        <v>0.92930000000000001</v>
      </c>
      <c r="M111" s="43">
        <v>13.024719101123596</v>
      </c>
      <c r="N111" s="50">
        <v>5.3419354838709676</v>
      </c>
      <c r="O111" s="50">
        <v>1.2808839779005523</v>
      </c>
      <c r="P111" s="62">
        <v>0.11837204791991396</v>
      </c>
      <c r="Q111" s="57">
        <v>7946.4285714285716</v>
      </c>
      <c r="R111" s="56">
        <v>19375</v>
      </c>
      <c r="S111" s="58">
        <v>80803.571428571435</v>
      </c>
      <c r="T111" s="55">
        <v>-0.79558011049724087</v>
      </c>
      <c r="U111" s="44">
        <v>0.41013824884792627</v>
      </c>
      <c r="V111" s="44">
        <v>0.19910514541387025</v>
      </c>
      <c r="W111" s="67">
        <v>7812.5000000000009</v>
      </c>
      <c r="X111" s="47">
        <v>2.0246085011185682</v>
      </c>
      <c r="Y111" t="str">
        <v>Personal &amp; Household Goods</v>
      </c>
    </row>
    <row r="112" spans="1:25" x14ac:dyDescent="0.25">
      <c r="E112" t="s">
        <v>371</v>
      </c>
      <c r="F112" s="8">
        <v>45432</v>
      </c>
      <c r="G112" s="9">
        <v>70700</v>
      </c>
      <c r="H112" s="10">
        <v>7062.93</v>
      </c>
      <c r="I112" s="11">
        <v>99.9</v>
      </c>
      <c r="J112" s="12">
        <v>0.96428571428571397</v>
      </c>
      <c r="K112" s="12">
        <v>0.53129999999999999</v>
      </c>
      <c r="L112" s="12">
        <v>0.62309999999999999</v>
      </c>
      <c r="M112" s="43" t="e">
        <v>#N/A</v>
      </c>
      <c r="N112" s="50">
        <v>0.85986486486486491</v>
      </c>
      <c r="O112" s="50" t="e">
        <v>#N/A</v>
      </c>
      <c r="P112" s="62">
        <v>-0.15535280274807994</v>
      </c>
      <c r="Q112" s="57" t="e">
        <v>#N/A</v>
      </c>
      <c r="R112" s="56">
        <v>82222.222222222219</v>
      </c>
      <c r="S112" s="58" t="e">
        <v>#N/A</v>
      </c>
      <c r="T112" s="55" t="e">
        <v>#N/A</v>
      </c>
      <c r="U112" s="44" t="e">
        <v>#N/A</v>
      </c>
      <c r="V112" s="44" t="e">
        <v>#N/A</v>
      </c>
      <c r="W112" s="67" t="e">
        <v>#N/A</v>
      </c>
      <c r="X112" s="47" t="e">
        <v>#N/A</v>
      </c>
      <c r="Y112" t="str">
        <v>Construction &amp; Materials</v>
      </c>
    </row>
    <row r="113" spans="5:25" x14ac:dyDescent="0.25">
      <c r="E113" t="s">
        <v>1210</v>
      </c>
      <c r="F113" s="8">
        <v>45432</v>
      </c>
      <c r="G113" s="9">
        <v>219100</v>
      </c>
      <c r="H113" s="10">
        <v>5828.06</v>
      </c>
      <c r="I113" s="11">
        <v>26.6</v>
      </c>
      <c r="J113" s="12">
        <v>1</v>
      </c>
      <c r="K113" s="12">
        <v>0.9879</v>
      </c>
      <c r="L113" s="12">
        <v>0.98909999999999998</v>
      </c>
      <c r="M113" s="43">
        <v>12.951244444444445</v>
      </c>
      <c r="N113" s="50">
        <v>2.7581921438712733</v>
      </c>
      <c r="O113" s="50">
        <v>2.4768635784105402</v>
      </c>
      <c r="P113" s="62">
        <v>-6.6379927199054611E-2</v>
      </c>
      <c r="Q113" s="57">
        <v>16917.293233082706</v>
      </c>
      <c r="R113" s="56">
        <v>79436.090225563908</v>
      </c>
      <c r="S113" s="58">
        <v>88458.646616541344</v>
      </c>
      <c r="T113" s="55">
        <v>124.38589035274119</v>
      </c>
      <c r="U113" s="44">
        <v>0.21296734500709891</v>
      </c>
      <c r="V113" s="44">
        <v>0.16930022573363432</v>
      </c>
      <c r="W113" s="67">
        <v>24586.466165413534</v>
      </c>
      <c r="X113" s="47">
        <v>0.88525206922498123</v>
      </c>
      <c r="Y113" t="str">
        <v>Food &amp; Beverage</v>
      </c>
    </row>
    <row r="114" spans="5:25" ht="14.4" thickBot="1" x14ac:dyDescent="0.3">
      <c r="E114" t="s">
        <v>1251</v>
      </c>
      <c r="F114" s="8">
        <v>45432</v>
      </c>
      <c r="G114" s="9">
        <v>14300</v>
      </c>
      <c r="H114" s="10">
        <v>27886.43</v>
      </c>
      <c r="I114" s="11">
        <v>1950.1</v>
      </c>
      <c r="J114" s="12">
        <v>1</v>
      </c>
      <c r="K114" s="12">
        <v>0.8659</v>
      </c>
      <c r="L114" s="12">
        <v>0.99399999999999999</v>
      </c>
      <c r="M114" s="40">
        <v>40.710116788321166</v>
      </c>
      <c r="N114" s="37">
        <v>0.61286163245571623</v>
      </c>
      <c r="O114" s="37">
        <v>5.8597247320865717</v>
      </c>
      <c r="P114" s="28">
        <v>-0.18770467710267258</v>
      </c>
      <c r="Q114" s="53">
        <v>351.26403774165431</v>
      </c>
      <c r="R114" s="42">
        <v>23333.162401928108</v>
      </c>
      <c r="S114" s="41">
        <v>2440.3876724270553</v>
      </c>
      <c r="T114" s="24">
        <v>5384.265602017229</v>
      </c>
      <c r="U114" s="33">
        <v>1.5054283328205353E-2</v>
      </c>
      <c r="V114" s="33">
        <v>2.8378960625745726E-3</v>
      </c>
      <c r="W114" s="63">
        <v>-1638.3775191015845</v>
      </c>
      <c r="X114" s="34">
        <v>1.9716127535463344E-2</v>
      </c>
      <c r="Y114" t="str">
        <v>Real Estate</v>
      </c>
    </row>
  </sheetData>
  <conditionalFormatting sqref="N6">
    <cfRule type="colorScale" priority="7">
      <colorScale>
        <cfvo type="num" val="0.25"/>
        <cfvo type="num" val="0.5"/>
        <cfvo type="num" val="1"/>
        <color rgb="FFFF0000"/>
        <color theme="7" tint="0.79998168889431442"/>
        <color rgb="FF00B050"/>
      </colorScale>
    </cfRule>
  </conditionalFormatting>
  <conditionalFormatting sqref="O6">
    <cfRule type="colorScale" priority="6">
      <colorScale>
        <cfvo type="num" val="0"/>
        <cfvo type="num" val="1.5"/>
        <cfvo type="num" val="2"/>
        <color theme="7" tint="0.79998168889431442"/>
        <color theme="7" tint="0.39997558519241921"/>
        <color rgb="FFFF0000"/>
      </colorScale>
    </cfRule>
  </conditionalFormatting>
  <conditionalFormatting sqref="P6">
    <cfRule type="colorScale" priority="5">
      <colorScale>
        <cfvo type="num" val="0"/>
        <cfvo type="num" val="1"/>
        <cfvo type="num" val="1.5"/>
        <color theme="9" tint="0.79998168889431442"/>
        <color theme="5" tint="0.39997558519241921"/>
        <color rgb="FFFF0000"/>
      </colorScale>
    </cfRule>
  </conditionalFormatting>
  <conditionalFormatting sqref="U6">
    <cfRule type="colorScale" priority="3">
      <colorScale>
        <cfvo type="num" val="0"/>
        <cfvo type="num" val="1"/>
        <cfvo type="num" val="2"/>
        <color rgb="FF00B050"/>
        <color theme="5" tint="0.39997558519241921"/>
        <color rgb="FFFF0000"/>
      </colorScale>
    </cfRule>
  </conditionalFormatting>
  <conditionalFormatting sqref="V6">
    <cfRule type="colorScale" priority="4">
      <colorScale>
        <cfvo type="num" val="-0.25"/>
        <cfvo type="num" val="-0.125"/>
        <cfvo type="num" val="0"/>
        <color rgb="FFFF0000"/>
        <color theme="5" tint="0.39997558519241921"/>
        <color theme="9" tint="0.39997558519241921"/>
      </colorScale>
    </cfRule>
  </conditionalFormatting>
  <conditionalFormatting sqref="V7">
    <cfRule type="colorScale" priority="1">
      <colorScale>
        <cfvo type="num" val="-0.1"/>
        <cfvo type="num" val="-0.05"/>
        <cfvo type="num" val="0"/>
        <color rgb="FFFF0000"/>
        <color theme="5" tint="0.39997558519241921"/>
        <color theme="9" tint="0.39997558519241921"/>
      </colorScale>
    </cfRule>
  </conditionalFormatting>
  <conditionalFormatting sqref="W6">
    <cfRule type="colorScale" priority="2">
      <colorScale>
        <cfvo type="num" val="0"/>
        <cfvo type="num" val="0.6"/>
        <cfvo type="num" val="1.2"/>
        <color rgb="FF00B050"/>
        <color theme="5" tint="0.39997558519241921"/>
        <color rgb="FFFF0000"/>
      </colorScale>
    </cfRule>
  </conditionalFormatting>
  <conditionalFormatting sqref="Y6">
    <cfRule type="colorScale" priority="9">
      <colorScale>
        <cfvo type="num" val="15"/>
        <cfvo type="num" val="30"/>
        <cfvo type="num" val="70"/>
        <color rgb="FF993300"/>
        <color rgb="FFFF0000"/>
        <color theme="9" tint="0.79998168889431442"/>
      </colorScale>
    </cfRule>
  </conditionalFormatting>
  <conditionalFormatting sqref="Y8">
    <cfRule type="colorScale" priority="10">
      <colorScale>
        <cfvo type="num" val="0.5"/>
        <cfvo type="num" val="1"/>
        <cfvo type="num" val="1.2"/>
        <color rgb="FFFF0000"/>
        <color theme="7" tint="0.59999389629810485"/>
        <color theme="9" tint="0.39997558519241921"/>
      </colorScale>
    </cfRule>
  </conditionalFormatting>
  <dataValidations count="2">
    <dataValidation type="list" allowBlank="1" showInputMessage="1" showErrorMessage="1" sqref="E3" xr:uid="{54E01779-25F7-47B6-9DE9-AA012067AFA7}">
      <formula1>_xlfn.ANCHORARRAY($A$2)</formula1>
    </dataValidation>
    <dataValidation type="list" allowBlank="1" showInputMessage="1" showErrorMessage="1" sqref="D3" xr:uid="{B33EBD65-A0B8-448A-B3AA-9A513D5FB3EE}">
      <formula1>_xlfn.ANCHORARRAY($B$2)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215C-CDA3-4827-BF7E-64D11050DDC0}">
  <sheetPr codeName="Sheet9">
    <tabColor rgb="FFFFFF00"/>
  </sheetPr>
  <dimension ref="A1:X122"/>
  <sheetViews>
    <sheetView zoomScale="115" zoomScaleNormal="115" workbookViewId="0">
      <pane xSplit="1" topLeftCell="J1" activePane="topRight" state="frozen"/>
      <selection pane="topRight" activeCell="A8" sqref="A8"/>
    </sheetView>
  </sheetViews>
  <sheetFormatPr defaultRowHeight="13.8" x14ac:dyDescent="0.25"/>
  <cols>
    <col min="1" max="1" width="6.59765625" bestFit="1" customWidth="1"/>
    <col min="2" max="2" width="10.19921875" bestFit="1" customWidth="1"/>
    <col min="3" max="3" width="16.5" bestFit="1" customWidth="1"/>
    <col min="4" max="4" width="15.69921875" bestFit="1" customWidth="1"/>
    <col min="5" max="5" width="19.09765625" bestFit="1" customWidth="1"/>
    <col min="6" max="6" width="11.19921875" bestFit="1" customWidth="1"/>
    <col min="7" max="8" width="13" bestFit="1" customWidth="1"/>
    <col min="9" max="9" width="10.796875" bestFit="1" customWidth="1"/>
    <col min="10" max="10" width="7.09765625" bestFit="1" customWidth="1"/>
    <col min="11" max="11" width="8.19921875" bestFit="1" customWidth="1"/>
    <col min="12" max="12" width="11.3984375" bestFit="1" customWidth="1"/>
    <col min="13" max="13" width="12.09765625" bestFit="1" customWidth="1"/>
    <col min="14" max="14" width="12.8984375" bestFit="1" customWidth="1"/>
    <col min="15" max="15" width="12.09765625" bestFit="1" customWidth="1"/>
    <col min="16" max="16" width="8.19921875" customWidth="1"/>
    <col min="17" max="17" width="7.796875" customWidth="1"/>
    <col min="18" max="18" width="7.09765625" customWidth="1"/>
    <col min="19" max="19" width="12" customWidth="1"/>
    <col min="20" max="20" width="13.19921875" customWidth="1"/>
    <col min="21" max="21" width="25" bestFit="1" customWidth="1"/>
  </cols>
  <sheetData>
    <row r="1" spans="1:24" x14ac:dyDescent="0.25">
      <c r="A1" s="93" t="s">
        <v>1204</v>
      </c>
      <c r="B1" s="93" t="s">
        <v>1153</v>
      </c>
      <c r="C1" s="93" t="s">
        <v>1169</v>
      </c>
      <c r="D1" s="94" t="s">
        <v>1168</v>
      </c>
      <c r="E1" s="94" t="s">
        <v>1172</v>
      </c>
      <c r="F1" s="94" t="s">
        <v>1165</v>
      </c>
      <c r="G1" s="94" t="s">
        <v>1166</v>
      </c>
      <c r="H1" s="94" t="s">
        <v>1167</v>
      </c>
      <c r="I1" s="95" t="s">
        <v>1187</v>
      </c>
      <c r="J1" s="96" t="s">
        <v>1188</v>
      </c>
      <c r="K1" s="96" t="s">
        <v>1189</v>
      </c>
      <c r="L1" s="96" t="s">
        <v>1203</v>
      </c>
      <c r="M1" s="95" t="s">
        <v>1201</v>
      </c>
      <c r="N1" s="96" t="s">
        <v>1186</v>
      </c>
      <c r="O1" s="96" t="s">
        <v>1190</v>
      </c>
      <c r="P1" s="95" t="s">
        <v>1177</v>
      </c>
      <c r="Q1" s="96" t="s">
        <v>1182</v>
      </c>
      <c r="R1" s="96" t="s">
        <v>1183</v>
      </c>
      <c r="S1" s="96" t="s">
        <v>1209</v>
      </c>
      <c r="T1" s="96" t="s">
        <v>1185</v>
      </c>
      <c r="U1" s="127" t="s">
        <v>1200</v>
      </c>
    </row>
    <row r="2" spans="1:24" hidden="1" x14ac:dyDescent="0.25">
      <c r="A2" s="125" t="s">
        <v>108</v>
      </c>
      <c r="B2" s="97">
        <v>45432</v>
      </c>
      <c r="C2" s="98">
        <v>91900</v>
      </c>
      <c r="D2" s="99">
        <v>513638.29000000004</v>
      </c>
      <c r="E2" s="100">
        <v>5589.1</v>
      </c>
      <c r="F2" s="101">
        <v>1</v>
      </c>
      <c r="G2" s="101">
        <v>0</v>
      </c>
      <c r="H2" s="101">
        <v>0.89800000000000002</v>
      </c>
      <c r="I2" s="102">
        <v>15.539368608942944</v>
      </c>
      <c r="J2" s="103">
        <v>3.0475207513809535</v>
      </c>
      <c r="K2" s="103">
        <v>9.5790509315380188</v>
      </c>
      <c r="L2" s="104">
        <v>0.11624475430559578</v>
      </c>
      <c r="M2" s="105">
        <v>5914.0112003721524</v>
      </c>
      <c r="N2" s="106">
        <v>30155.660124170259</v>
      </c>
      <c r="O2" s="106">
        <v>9593.8523196936876</v>
      </c>
      <c r="P2" s="107">
        <v>-10951.785307995002</v>
      </c>
      <c r="Q2" s="108">
        <v>0.19611612466848222</v>
      </c>
      <c r="R2" s="108">
        <v>1.7971719579409347E-2</v>
      </c>
      <c r="S2" s="109">
        <v>-7253.5828666511597</v>
      </c>
      <c r="T2" s="110">
        <v>2.9154159120454669E-2</v>
      </c>
      <c r="U2" s="128" t="s">
        <v>73</v>
      </c>
    </row>
    <row r="3" spans="1:24" hidden="1" x14ac:dyDescent="0.25">
      <c r="A3" s="126" t="s">
        <v>76</v>
      </c>
      <c r="B3" s="97">
        <v>45432</v>
      </c>
      <c r="C3" s="98">
        <v>49600</v>
      </c>
      <c r="D3" s="99">
        <v>282739.84000000003</v>
      </c>
      <c r="E3" s="100">
        <v>5700.4</v>
      </c>
      <c r="F3" s="101">
        <v>1</v>
      </c>
      <c r="G3" s="101">
        <v>0</v>
      </c>
      <c r="H3" s="101">
        <v>0.95989999999999998</v>
      </c>
      <c r="I3" s="111">
        <v>12.836057565714805</v>
      </c>
      <c r="J3" s="112">
        <v>2.3002500874573899</v>
      </c>
      <c r="K3" s="112">
        <v>5.0366937437651407</v>
      </c>
      <c r="L3" s="113">
        <v>0.11763787654365077</v>
      </c>
      <c r="M3" s="114">
        <v>3864.1147989614765</v>
      </c>
      <c r="N3" s="115">
        <v>21562.872780857484</v>
      </c>
      <c r="O3" s="115">
        <v>9847.7299838607832</v>
      </c>
      <c r="P3" s="116">
        <v>-13624.027362120563</v>
      </c>
      <c r="Q3" s="117">
        <v>0.17920222589226878</v>
      </c>
      <c r="R3" s="117">
        <v>9.5735683110412233E-3</v>
      </c>
      <c r="S3" s="118">
        <v>-12831.906532874887</v>
      </c>
      <c r="T3" s="119">
        <v>2.4398321637472652E-2</v>
      </c>
      <c r="U3" s="129" t="s">
        <v>73</v>
      </c>
      <c r="W3" t="s">
        <v>1260</v>
      </c>
    </row>
    <row r="4" spans="1:24" hidden="1" x14ac:dyDescent="0.25">
      <c r="A4" s="126" t="s">
        <v>118</v>
      </c>
      <c r="B4" s="97">
        <v>45432</v>
      </c>
      <c r="C4" s="98">
        <v>32000</v>
      </c>
      <c r="D4" s="99">
        <v>186073.60000000001</v>
      </c>
      <c r="E4" s="100">
        <v>5814.8</v>
      </c>
      <c r="F4" s="101">
        <v>1</v>
      </c>
      <c r="G4" s="101">
        <v>0.39560000000000001</v>
      </c>
      <c r="H4" s="101">
        <v>0.43530000000000002</v>
      </c>
      <c r="I4" s="111">
        <v>27.363764705882357</v>
      </c>
      <c r="J4" s="112">
        <v>1.809420825391886</v>
      </c>
      <c r="K4" s="112">
        <v>1.5642615150521633</v>
      </c>
      <c r="L4" s="113">
        <v>0.16917791274442795</v>
      </c>
      <c r="M4" s="114">
        <v>1169.4297310311617</v>
      </c>
      <c r="N4" s="115">
        <v>17685.217032400084</v>
      </c>
      <c r="O4" s="115">
        <v>20456.937469904384</v>
      </c>
      <c r="P4" s="116">
        <v>78.153892713929025</v>
      </c>
      <c r="Q4" s="117">
        <v>6.6124703411256758E-2</v>
      </c>
      <c r="R4" s="117">
        <v>3.6212010671892558E-2</v>
      </c>
      <c r="S4" s="118">
        <v>-1355.3346632730274</v>
      </c>
      <c r="T4" s="119">
        <v>0.63345989786082868</v>
      </c>
      <c r="U4" s="129" t="s">
        <v>122</v>
      </c>
    </row>
    <row r="5" spans="1:24" hidden="1" x14ac:dyDescent="0.25">
      <c r="A5" s="125" t="s">
        <v>80</v>
      </c>
      <c r="B5" s="97">
        <v>45432</v>
      </c>
      <c r="C5" s="98">
        <v>33350</v>
      </c>
      <c r="D5" s="99">
        <v>179089.5</v>
      </c>
      <c r="E5" s="100">
        <v>5370</v>
      </c>
      <c r="F5" s="101">
        <v>1</v>
      </c>
      <c r="G5" s="101">
        <v>0</v>
      </c>
      <c r="H5" s="101">
        <v>0.84189999999999998</v>
      </c>
      <c r="I5" s="102">
        <v>8.8953211145879898</v>
      </c>
      <c r="J5" s="103">
        <v>1.4038417822232327</v>
      </c>
      <c r="K5" s="103">
        <v>3.3737637285006494</v>
      </c>
      <c r="L5" s="104">
        <v>0.12449522135569469</v>
      </c>
      <c r="M5" s="105">
        <v>3749.1620111731845</v>
      </c>
      <c r="N5" s="106">
        <v>23756.238361266292</v>
      </c>
      <c r="O5" s="106">
        <v>9885.1024208566123</v>
      </c>
      <c r="P5" s="107">
        <v>-12582.374018047209</v>
      </c>
      <c r="Q5" s="108">
        <v>0.15781799938857577</v>
      </c>
      <c r="R5" s="108">
        <v>9.9046091632270534E-3</v>
      </c>
      <c r="S5" s="109">
        <v>5207.4487895716948</v>
      </c>
      <c r="T5" s="110">
        <v>2.6114655948521418E-2</v>
      </c>
      <c r="U5" s="128" t="s">
        <v>73</v>
      </c>
    </row>
    <row r="6" spans="1:24" hidden="1" x14ac:dyDescent="0.25">
      <c r="A6" s="126" t="s">
        <v>43</v>
      </c>
      <c r="B6" s="97">
        <v>45432</v>
      </c>
      <c r="C6" s="98">
        <v>46700</v>
      </c>
      <c r="D6" s="99">
        <v>178566.79</v>
      </c>
      <c r="E6" s="100">
        <v>3823.7</v>
      </c>
      <c r="F6" s="101">
        <v>1</v>
      </c>
      <c r="G6" s="101">
        <v>0.67830000000000001</v>
      </c>
      <c r="H6" s="101">
        <v>0.72760000000000002</v>
      </c>
      <c r="I6" s="111">
        <v>87.063281326182349</v>
      </c>
      <c r="J6" s="112">
        <v>1.206353042115361</v>
      </c>
      <c r="K6" s="112">
        <v>1.1047600752316962</v>
      </c>
      <c r="L6" s="113">
        <v>5.5886603216137809E-2</v>
      </c>
      <c r="M6" s="114">
        <v>536.39145330439101</v>
      </c>
      <c r="N6" s="115">
        <v>38711.719015613155</v>
      </c>
      <c r="O6" s="115">
        <v>42271.621727646001</v>
      </c>
      <c r="P6" s="116">
        <v>128.8421990422807</v>
      </c>
      <c r="Q6" s="117">
        <v>1.3856048425234087E-2</v>
      </c>
      <c r="R6" s="117">
        <v>3.0629449371805078E-3</v>
      </c>
      <c r="S6" s="118">
        <v>-17583.230902005911</v>
      </c>
      <c r="T6" s="119">
        <v>0.24138276059299571</v>
      </c>
      <c r="U6" s="129" t="s">
        <v>36</v>
      </c>
    </row>
    <row r="7" spans="1:24" hidden="1" x14ac:dyDescent="0.25">
      <c r="A7" s="125" t="s">
        <v>39</v>
      </c>
      <c r="B7" s="97">
        <v>45432</v>
      </c>
      <c r="C7" s="98">
        <v>40450</v>
      </c>
      <c r="D7" s="99">
        <v>176135.48</v>
      </c>
      <c r="E7" s="100">
        <v>4354.3999999999996</v>
      </c>
      <c r="F7" s="101">
        <v>1</v>
      </c>
      <c r="G7" s="101">
        <v>0</v>
      </c>
      <c r="H7" s="101">
        <v>0.72019999999999995</v>
      </c>
      <c r="I7" s="102">
        <v>5.2914194730675641</v>
      </c>
      <c r="J7" s="103">
        <v>0.96581919076158773</v>
      </c>
      <c r="K7" s="103">
        <v>1.7045259062844755</v>
      </c>
      <c r="L7" s="104">
        <v>0.18943739407222582</v>
      </c>
      <c r="M7" s="105">
        <v>7644.4515891971341</v>
      </c>
      <c r="N7" s="106">
        <v>41881.545103803051</v>
      </c>
      <c r="O7" s="106">
        <v>23730.938820503401</v>
      </c>
      <c r="P7" s="107">
        <v>136.33692685853634</v>
      </c>
      <c r="Q7" s="108">
        <v>0.18252553887996315</v>
      </c>
      <c r="R7" s="108">
        <v>7.4407469582730729E-2</v>
      </c>
      <c r="S7" s="109">
        <v>367.21477126584608</v>
      </c>
      <c r="T7" s="110">
        <v>0.23098571399831455</v>
      </c>
      <c r="U7" s="128" t="s">
        <v>36</v>
      </c>
    </row>
    <row r="8" spans="1:24" s="15" customFormat="1" x14ac:dyDescent="0.25">
      <c r="A8" s="126" t="s">
        <v>65</v>
      </c>
      <c r="B8" s="97">
        <v>45432</v>
      </c>
      <c r="C8" s="98">
        <v>76000</v>
      </c>
      <c r="D8" s="99">
        <v>174549.2</v>
      </c>
      <c r="E8" s="100">
        <v>2296.6999999999998</v>
      </c>
      <c r="F8" s="101">
        <v>1</v>
      </c>
      <c r="G8" s="101">
        <v>0</v>
      </c>
      <c r="H8" s="101">
        <v>0.95760000000000001</v>
      </c>
      <c r="I8" s="111">
        <v>14.801085389637919</v>
      </c>
      <c r="J8" s="112">
        <v>2.673076157368413</v>
      </c>
      <c r="K8" s="112">
        <v>1.9404273295239787</v>
      </c>
      <c r="L8" s="113">
        <v>4.6483936076418431E-2</v>
      </c>
      <c r="M8" s="114">
        <v>5134.7585666390914</v>
      </c>
      <c r="N8" s="115">
        <v>28431.662820568643</v>
      </c>
      <c r="O8" s="115">
        <v>39166.630382723044</v>
      </c>
      <c r="P8" s="116">
        <v>19.429930853547368</v>
      </c>
      <c r="Q8" s="117">
        <v>0.18060000918850211</v>
      </c>
      <c r="R8" s="117">
        <v>0.1343870364883652</v>
      </c>
      <c r="S8" s="118">
        <v>4988.4617059258944</v>
      </c>
      <c r="T8" s="119">
        <v>1.0250700822754519</v>
      </c>
      <c r="U8" s="129" t="s">
        <v>62</v>
      </c>
      <c r="X8" s="15" t="s">
        <v>65</v>
      </c>
    </row>
    <row r="9" spans="1:24" hidden="1" x14ac:dyDescent="0.25">
      <c r="A9" s="125" t="s">
        <v>102</v>
      </c>
      <c r="B9" s="97">
        <v>45432</v>
      </c>
      <c r="C9" s="98">
        <v>48200</v>
      </c>
      <c r="D9" s="99">
        <v>169784.5</v>
      </c>
      <c r="E9" s="100">
        <v>3522.5</v>
      </c>
      <c r="F9" s="101">
        <v>1</v>
      </c>
      <c r="G9" s="101">
        <v>0.31769999999999998</v>
      </c>
      <c r="H9" s="101">
        <v>0.37780000000000002</v>
      </c>
      <c r="I9" s="102">
        <v>9.333434115771535</v>
      </c>
      <c r="J9" s="103">
        <v>1.2898813322393412</v>
      </c>
      <c r="K9" s="103">
        <v>6.1313964826116791</v>
      </c>
      <c r="L9" s="104">
        <v>0.18051091606970182</v>
      </c>
      <c r="M9" s="105">
        <v>5164.2299503193753</v>
      </c>
      <c r="N9" s="106">
        <v>37367.77856635912</v>
      </c>
      <c r="O9" s="106">
        <v>7861.178140525195</v>
      </c>
      <c r="P9" s="107">
        <v>-9003.4061608464835</v>
      </c>
      <c r="Q9" s="108">
        <v>0.13820007901054487</v>
      </c>
      <c r="R9" s="108">
        <v>2.1414226552181212E-2</v>
      </c>
      <c r="S9" s="109">
        <v>3071.9659332860183</v>
      </c>
      <c r="T9" s="110">
        <v>3.2597512366359736E-2</v>
      </c>
      <c r="U9" s="128" t="s">
        <v>73</v>
      </c>
      <c r="W9" t="s">
        <v>1260</v>
      </c>
    </row>
    <row r="10" spans="1:24" hidden="1" x14ac:dyDescent="0.25">
      <c r="A10" s="126" t="s">
        <v>166</v>
      </c>
      <c r="B10" s="97">
        <v>45432</v>
      </c>
      <c r="C10" s="98">
        <v>133000</v>
      </c>
      <c r="D10" s="99">
        <v>168910</v>
      </c>
      <c r="E10" s="100">
        <v>1270</v>
      </c>
      <c r="F10" s="101">
        <v>1</v>
      </c>
      <c r="G10" s="101">
        <v>0.17280000000000001</v>
      </c>
      <c r="H10" s="101">
        <v>0.2114</v>
      </c>
      <c r="I10" s="111">
        <v>21.677361396303901</v>
      </c>
      <c r="J10" s="112">
        <v>5.6401095231735008</v>
      </c>
      <c r="K10" s="112">
        <v>3.2101182104983086</v>
      </c>
      <c r="L10" s="113">
        <v>0.17380790163820614</v>
      </c>
      <c r="M10" s="114">
        <v>6135.4330708661419</v>
      </c>
      <c r="N10" s="115">
        <v>23581.102362204725</v>
      </c>
      <c r="O10" s="115">
        <v>41431.496062992126</v>
      </c>
      <c r="P10" s="116">
        <v>-28.714888441217838</v>
      </c>
      <c r="Q10" s="117">
        <v>0.26018431948711102</v>
      </c>
      <c r="R10" s="117">
        <v>0.12916701201823455</v>
      </c>
      <c r="S10" s="118">
        <v>4362.9921259842522</v>
      </c>
      <c r="T10" s="119">
        <v>0.87224202237878157</v>
      </c>
      <c r="U10" s="129" t="s">
        <v>169</v>
      </c>
    </row>
    <row r="11" spans="1:24" hidden="1" x14ac:dyDescent="0.25">
      <c r="A11" s="125" t="s">
        <v>115</v>
      </c>
      <c r="B11" s="97">
        <v>45432</v>
      </c>
      <c r="C11" s="98">
        <v>19800</v>
      </c>
      <c r="D11" s="99">
        <v>157091.22</v>
      </c>
      <c r="E11" s="100">
        <v>7933.9</v>
      </c>
      <c r="F11" s="101">
        <v>1</v>
      </c>
      <c r="G11" s="101">
        <v>0.21429999999999999</v>
      </c>
      <c r="H11" s="101">
        <v>0.36130000000000001</v>
      </c>
      <c r="I11" s="102">
        <v>18.179750028931835</v>
      </c>
      <c r="J11" s="103">
        <v>1.122505091213102</v>
      </c>
      <c r="K11" s="103">
        <v>4.1150286836935166</v>
      </c>
      <c r="L11" s="104">
        <v>5.6249016162086107E-2</v>
      </c>
      <c r="M11" s="105">
        <v>1089.1238861089755</v>
      </c>
      <c r="N11" s="106">
        <v>17639.118214245202</v>
      </c>
      <c r="O11" s="106">
        <v>4811.6311019801105</v>
      </c>
      <c r="P11" s="107">
        <v>-6135.8239685658154</v>
      </c>
      <c r="Q11" s="108">
        <v>6.1744803389854733E-2</v>
      </c>
      <c r="R11" s="108">
        <v>1.0567445273327626E-2</v>
      </c>
      <c r="S11" s="109">
        <v>1430.8221681644588</v>
      </c>
      <c r="T11" s="110">
        <v>4.6685826097590803E-2</v>
      </c>
      <c r="U11" s="128" t="s">
        <v>73</v>
      </c>
    </row>
    <row r="12" spans="1:24" hidden="1" x14ac:dyDescent="0.25">
      <c r="A12" s="125" t="s">
        <v>139</v>
      </c>
      <c r="B12" s="97">
        <v>45432</v>
      </c>
      <c r="C12" s="98">
        <v>66400</v>
      </c>
      <c r="D12" s="99">
        <v>138776</v>
      </c>
      <c r="E12" s="100">
        <v>2090</v>
      </c>
      <c r="F12" s="101">
        <v>1</v>
      </c>
      <c r="G12" s="101">
        <v>0.64670000000000005</v>
      </c>
      <c r="H12" s="101">
        <v>0.64770000000000005</v>
      </c>
      <c r="I12" s="102">
        <v>15.387071737443174</v>
      </c>
      <c r="J12" s="103">
        <v>3.9620853080568721</v>
      </c>
      <c r="K12" s="103">
        <v>2.2987957395351919</v>
      </c>
      <c r="L12" s="104">
        <v>1.7517036897643168E-2</v>
      </c>
      <c r="M12" s="105">
        <v>4315.3110047846894</v>
      </c>
      <c r="N12" s="106">
        <v>16758.851674641148</v>
      </c>
      <c r="O12" s="106">
        <v>28884.688995215311</v>
      </c>
      <c r="P12" s="107">
        <v>27.789097053123285</v>
      </c>
      <c r="Q12" s="108">
        <v>0.25749443270713185</v>
      </c>
      <c r="R12" s="108">
        <v>0.17122624494522812</v>
      </c>
      <c r="S12" s="109">
        <v>3017.7033492822966</v>
      </c>
      <c r="T12" s="110">
        <v>1.1461090122073927</v>
      </c>
      <c r="U12" s="128" t="s">
        <v>136</v>
      </c>
    </row>
    <row r="13" spans="1:24" hidden="1" x14ac:dyDescent="0.25">
      <c r="A13" s="125" t="s">
        <v>125</v>
      </c>
      <c r="B13" s="97">
        <v>45432</v>
      </c>
      <c r="C13" s="98">
        <v>33600</v>
      </c>
      <c r="D13" s="99">
        <v>134400</v>
      </c>
      <c r="E13" s="100">
        <v>4000</v>
      </c>
      <c r="F13" s="101">
        <v>1</v>
      </c>
      <c r="G13" s="101">
        <v>0</v>
      </c>
      <c r="H13" s="101">
        <v>0.96789999999999998</v>
      </c>
      <c r="I13" s="102">
        <v>39.881305637982194</v>
      </c>
      <c r="J13" s="103">
        <v>2.4501403726255151</v>
      </c>
      <c r="K13" s="103">
        <v>6.0869565217391308</v>
      </c>
      <c r="L13" s="104">
        <v>2.757028709179643E-2</v>
      </c>
      <c r="M13" s="105">
        <v>842.5</v>
      </c>
      <c r="N13" s="106">
        <v>13713.5</v>
      </c>
      <c r="O13" s="106">
        <v>5520</v>
      </c>
      <c r="P13" s="107">
        <v>-156.21195652173913</v>
      </c>
      <c r="Q13" s="108">
        <v>6.1435811426696324E-2</v>
      </c>
      <c r="R13" s="108">
        <v>4.2992919563692035E-2</v>
      </c>
      <c r="S13" s="109">
        <v>521</v>
      </c>
      <c r="T13" s="110">
        <v>0.28168654717101488</v>
      </c>
      <c r="U13" s="128" t="s">
        <v>129</v>
      </c>
    </row>
    <row r="14" spans="1:24" hidden="1" x14ac:dyDescent="0.25">
      <c r="A14" s="125" t="s">
        <v>88</v>
      </c>
      <c r="B14" s="97">
        <v>45432</v>
      </c>
      <c r="C14" s="98">
        <v>23450</v>
      </c>
      <c r="D14" s="99">
        <v>122270.64500000002</v>
      </c>
      <c r="E14" s="100">
        <v>5214.1000000000004</v>
      </c>
      <c r="F14" s="101">
        <v>1</v>
      </c>
      <c r="G14" s="101">
        <v>0.39079999999999998</v>
      </c>
      <c r="H14" s="101">
        <v>0.39429999999999998</v>
      </c>
      <c r="I14" s="102">
        <v>5.8074781514201579</v>
      </c>
      <c r="J14" s="103">
        <v>1.2642889123264158</v>
      </c>
      <c r="K14" s="103">
        <v>3.1607549632923173</v>
      </c>
      <c r="L14" s="104">
        <v>0.21077854702280963</v>
      </c>
      <c r="M14" s="105">
        <v>4037.8972401756773</v>
      </c>
      <c r="N14" s="106">
        <v>18547.975681325635</v>
      </c>
      <c r="O14" s="106">
        <v>7419.1135574691698</v>
      </c>
      <c r="P14" s="107">
        <v>-7413.4277737565926</v>
      </c>
      <c r="Q14" s="108">
        <v>0.21770015820330677</v>
      </c>
      <c r="R14" s="108">
        <v>2.2280449630352375E-2</v>
      </c>
      <c r="S14" s="109">
        <v>7602.4625534608076</v>
      </c>
      <c r="T14" s="110">
        <v>4.0937442457516453E-2</v>
      </c>
      <c r="U14" s="128" t="s">
        <v>73</v>
      </c>
    </row>
    <row r="15" spans="1:24" hidden="1" x14ac:dyDescent="0.25">
      <c r="A15" s="125" t="s">
        <v>70</v>
      </c>
      <c r="B15" s="97">
        <v>45432</v>
      </c>
      <c r="C15" s="98">
        <v>28250</v>
      </c>
      <c r="D15" s="99">
        <v>109725.825</v>
      </c>
      <c r="E15" s="100">
        <v>3884.1</v>
      </c>
      <c r="F15" s="101">
        <v>1</v>
      </c>
      <c r="G15" s="101">
        <v>0.12870000000000001</v>
      </c>
      <c r="H15" s="101">
        <v>0.15429999999999999</v>
      </c>
      <c r="I15" s="102">
        <v>6.8386304144593328</v>
      </c>
      <c r="J15" s="103">
        <v>1.5463924826653137</v>
      </c>
      <c r="K15" s="103">
        <v>4.3960667067307693</v>
      </c>
      <c r="L15" s="104">
        <v>0.198138930541091</v>
      </c>
      <c r="M15" s="105">
        <v>4130.9441054555755</v>
      </c>
      <c r="N15" s="106">
        <v>18268.324708426662</v>
      </c>
      <c r="O15" s="106">
        <v>6426.1991194871398</v>
      </c>
      <c r="P15" s="107">
        <v>-9011.235576923078</v>
      </c>
      <c r="Q15" s="108">
        <v>0.2261260499464457</v>
      </c>
      <c r="R15" s="108">
        <v>2.2322080704512415E-2</v>
      </c>
      <c r="S15" s="109">
        <v>9232.5120362503549</v>
      </c>
      <c r="T15" s="110">
        <v>3.4724782448403234E-2</v>
      </c>
      <c r="U15" s="128" t="s">
        <v>73</v>
      </c>
    </row>
    <row r="16" spans="1:24" hidden="1" x14ac:dyDescent="0.25">
      <c r="A16" s="126" t="s">
        <v>132</v>
      </c>
      <c r="B16" s="97">
        <v>45432</v>
      </c>
      <c r="C16" s="98">
        <v>76400</v>
      </c>
      <c r="D16" s="99">
        <v>109313.12</v>
      </c>
      <c r="E16" s="100">
        <v>1430.8</v>
      </c>
      <c r="F16" s="101">
        <v>1</v>
      </c>
      <c r="G16" s="101">
        <v>0.58350000000000002</v>
      </c>
      <c r="H16" s="101">
        <v>0.59570000000000001</v>
      </c>
      <c r="I16" s="111">
        <v>58.456213903743318</v>
      </c>
      <c r="J16" s="112">
        <v>2.8588309752334125</v>
      </c>
      <c r="K16" s="112">
        <v>1.3969370750907326</v>
      </c>
      <c r="L16" s="113">
        <v>0.20306635911091009</v>
      </c>
      <c r="M16" s="114">
        <v>1306.9611406206318</v>
      </c>
      <c r="N16" s="115">
        <v>26724.210232038022</v>
      </c>
      <c r="O16" s="115">
        <v>54691.081912216941</v>
      </c>
      <c r="P16" s="116">
        <v>-25.275264529980049</v>
      </c>
      <c r="Q16" s="117">
        <v>4.8905510369537358E-2</v>
      </c>
      <c r="R16" s="117">
        <v>1.2688030505553559E-2</v>
      </c>
      <c r="S16" s="118">
        <v>-1208.4148727984345</v>
      </c>
      <c r="T16" s="119">
        <v>0.53094318883453318</v>
      </c>
      <c r="U16" s="129" t="s">
        <v>136</v>
      </c>
    </row>
    <row r="17" spans="1:24" hidden="1" x14ac:dyDescent="0.25">
      <c r="A17" s="126" t="s">
        <v>153</v>
      </c>
      <c r="B17" s="97">
        <v>45432</v>
      </c>
      <c r="C17" s="98">
        <v>60000</v>
      </c>
      <c r="D17" s="99">
        <v>87744</v>
      </c>
      <c r="E17" s="100">
        <v>1462.4</v>
      </c>
      <c r="F17" s="101">
        <v>0.99931665983326501</v>
      </c>
      <c r="G17" s="101">
        <v>0.25779999999999997</v>
      </c>
      <c r="H17" s="101">
        <v>0.28249999999999997</v>
      </c>
      <c r="I17" s="111">
        <v>522.28571428571433</v>
      </c>
      <c r="J17" s="112">
        <v>3.7561643835616438</v>
      </c>
      <c r="K17" s="112">
        <v>0.74183293878931356</v>
      </c>
      <c r="L17" s="113">
        <v>3.7272179699010533E-2</v>
      </c>
      <c r="M17" s="114">
        <v>114.8796498905908</v>
      </c>
      <c r="N17" s="115">
        <v>15973.741794310721</v>
      </c>
      <c r="O17" s="115">
        <v>80880.743982494518</v>
      </c>
      <c r="P17" s="116">
        <v>50.725059181602965</v>
      </c>
      <c r="Q17" s="117">
        <v>7.1917808219178082E-3</v>
      </c>
      <c r="R17" s="117">
        <v>2.7949690556997404E-3</v>
      </c>
      <c r="S17" s="118">
        <v>1991.9310722100656</v>
      </c>
      <c r="T17" s="119">
        <v>1.9677913089771744</v>
      </c>
      <c r="U17" s="129" t="s">
        <v>156</v>
      </c>
    </row>
    <row r="18" spans="1:24" hidden="1" x14ac:dyDescent="0.25">
      <c r="A18" s="126" t="s">
        <v>143</v>
      </c>
      <c r="B18" s="97">
        <v>45432</v>
      </c>
      <c r="C18" s="98">
        <v>57800</v>
      </c>
      <c r="D18" s="99">
        <v>74134.28</v>
      </c>
      <c r="E18" s="100">
        <v>1282.5999999999999</v>
      </c>
      <c r="F18" s="101">
        <v>1</v>
      </c>
      <c r="G18" s="101">
        <v>0</v>
      </c>
      <c r="H18" s="101">
        <v>0.89590000000000003</v>
      </c>
      <c r="I18" s="111">
        <v>17.4228625146886</v>
      </c>
      <c r="J18" s="112">
        <v>2.9089378065528737</v>
      </c>
      <c r="K18" s="112">
        <v>2.4337441318407138</v>
      </c>
      <c r="L18" s="113">
        <v>-5.315453931917824E-2</v>
      </c>
      <c r="M18" s="114">
        <v>3317.4801185092783</v>
      </c>
      <c r="N18" s="115">
        <v>19869.795727428664</v>
      </c>
      <c r="O18" s="115">
        <v>23749.415250272887</v>
      </c>
      <c r="P18" s="116">
        <v>-16.829388398279768</v>
      </c>
      <c r="Q18" s="117">
        <v>0.16696095742593683</v>
      </c>
      <c r="R18" s="117">
        <v>0.12493760460404615</v>
      </c>
      <c r="S18" s="118">
        <v>1291.9070637767036</v>
      </c>
      <c r="T18" s="119">
        <v>0.89441230877646294</v>
      </c>
      <c r="U18" s="129" t="s">
        <v>136</v>
      </c>
    </row>
    <row r="19" spans="1:24" hidden="1" x14ac:dyDescent="0.25">
      <c r="A19" s="126" t="s">
        <v>84</v>
      </c>
      <c r="B19" s="97">
        <v>45432</v>
      </c>
      <c r="C19" s="98">
        <v>24850</v>
      </c>
      <c r="D19" s="99">
        <v>71881.11</v>
      </c>
      <c r="E19" s="100">
        <v>2892.6</v>
      </c>
      <c r="F19" s="101">
        <v>0.99484110606685905</v>
      </c>
      <c r="G19" s="101">
        <v>0.28260000000000002</v>
      </c>
      <c r="H19" s="101">
        <v>0.3337</v>
      </c>
      <c r="I19" s="111">
        <v>6.9544417569659442</v>
      </c>
      <c r="J19" s="112">
        <v>1.5491618534482758</v>
      </c>
      <c r="K19" s="112">
        <v>3.2402231337901188</v>
      </c>
      <c r="L19" s="113">
        <v>0.22826541300429448</v>
      </c>
      <c r="M19" s="114">
        <v>3573.2558943511031</v>
      </c>
      <c r="N19" s="115">
        <v>16040.932033464704</v>
      </c>
      <c r="O19" s="115">
        <v>7669.2249187582111</v>
      </c>
      <c r="P19" s="116">
        <v>-8708.562928236568</v>
      </c>
      <c r="Q19" s="117">
        <v>0.22275862068965518</v>
      </c>
      <c r="R19" s="117">
        <v>1.7160455907623086E-2</v>
      </c>
      <c r="S19" s="118">
        <v>27789.186199267097</v>
      </c>
      <c r="T19" s="119">
        <v>3.683122618563376E-2</v>
      </c>
      <c r="U19" s="129" t="s">
        <v>73</v>
      </c>
    </row>
    <row r="20" spans="1:24" hidden="1" x14ac:dyDescent="0.25">
      <c r="A20" s="126" t="s">
        <v>31</v>
      </c>
      <c r="B20" s="97">
        <v>45432</v>
      </c>
      <c r="C20" s="98">
        <v>62900</v>
      </c>
      <c r="D20" s="99">
        <v>65101.5</v>
      </c>
      <c r="E20" s="100">
        <v>1035</v>
      </c>
      <c r="F20" s="101">
        <v>1</v>
      </c>
      <c r="G20" s="101">
        <v>0.96360000000000001</v>
      </c>
      <c r="H20" s="101">
        <v>0.96579999999999999</v>
      </c>
      <c r="I20" s="111">
        <v>28.133751080380296</v>
      </c>
      <c r="J20" s="112">
        <v>3.4104196133899105</v>
      </c>
      <c r="K20" s="112">
        <v>8.0651015857284438</v>
      </c>
      <c r="L20" s="113">
        <v>-4.3198877524645019E-3</v>
      </c>
      <c r="M20" s="114">
        <v>2235.7487922705313</v>
      </c>
      <c r="N20" s="115">
        <v>18443.478260869564</v>
      </c>
      <c r="O20" s="115">
        <v>7799.0338164251207</v>
      </c>
      <c r="P20" s="116">
        <v>716.87809712586727</v>
      </c>
      <c r="Q20" s="117">
        <v>0.12122164597412122</v>
      </c>
      <c r="R20" s="117">
        <v>4.3512598721323806E-2</v>
      </c>
      <c r="S20" s="118">
        <v>-2957.4879227053138</v>
      </c>
      <c r="T20" s="119">
        <v>0.15178638585934562</v>
      </c>
      <c r="U20" s="129" t="s">
        <v>36</v>
      </c>
    </row>
    <row r="21" spans="1:24" hidden="1" x14ac:dyDescent="0.25">
      <c r="A21" s="125" t="s">
        <v>147</v>
      </c>
      <c r="B21" s="97">
        <v>45432</v>
      </c>
      <c r="C21" s="98">
        <v>114600</v>
      </c>
      <c r="D21" s="99">
        <v>62067.360000000001</v>
      </c>
      <c r="E21" s="100">
        <v>541.6</v>
      </c>
      <c r="F21" s="101">
        <v>1</v>
      </c>
      <c r="G21" s="101">
        <v>0.46079999999999999</v>
      </c>
      <c r="H21" s="101">
        <v>0.46510000000000001</v>
      </c>
      <c r="I21" s="102">
        <v>180.42837209302326</v>
      </c>
      <c r="J21" s="103">
        <v>3.9702782575321436</v>
      </c>
      <c r="K21" s="103">
        <v>0.99252194770928293</v>
      </c>
      <c r="L21" s="104">
        <v>5.4354661211482913E-2</v>
      </c>
      <c r="M21" s="105">
        <v>635.15509601181679</v>
      </c>
      <c r="N21" s="106">
        <v>28864.475627769571</v>
      </c>
      <c r="O21" s="106">
        <v>115463.44165435745</v>
      </c>
      <c r="P21" s="107">
        <v>-26.435116334852466</v>
      </c>
      <c r="Q21" s="108">
        <v>2.2004733576408878E-2</v>
      </c>
      <c r="R21" s="108">
        <v>4.0623044130324391E-3</v>
      </c>
      <c r="S21" s="109">
        <v>-12343.057607090102</v>
      </c>
      <c r="T21" s="110">
        <v>0.73847734438658019</v>
      </c>
      <c r="U21" s="128" t="s">
        <v>150</v>
      </c>
    </row>
    <row r="22" spans="1:24" hidden="1" x14ac:dyDescent="0.25">
      <c r="A22" s="125" t="s">
        <v>260</v>
      </c>
      <c r="B22" s="97">
        <v>45432</v>
      </c>
      <c r="C22" s="98">
        <v>23000</v>
      </c>
      <c r="D22" s="99">
        <v>58824.800000000003</v>
      </c>
      <c r="E22" s="100">
        <v>2557.6</v>
      </c>
      <c r="F22" s="101">
        <v>1</v>
      </c>
      <c r="G22" s="101">
        <v>0.1794</v>
      </c>
      <c r="H22" s="101">
        <v>0.21179999999999999</v>
      </c>
      <c r="I22" s="102">
        <v>10.557214644651831</v>
      </c>
      <c r="J22" s="103">
        <v>1.7242078729079344</v>
      </c>
      <c r="K22" s="103">
        <v>5.2508078193341072</v>
      </c>
      <c r="L22" s="104">
        <v>0.1659972146899964</v>
      </c>
      <c r="M22" s="105">
        <v>2178.60494213325</v>
      </c>
      <c r="N22" s="106">
        <v>13339.458867688458</v>
      </c>
      <c r="O22" s="106">
        <v>4380.2783859868623</v>
      </c>
      <c r="P22" s="107">
        <v>-10783.611532625189</v>
      </c>
      <c r="Q22" s="108">
        <v>0.16332033883401237</v>
      </c>
      <c r="R22" s="108">
        <v>1.4553508696322184E-2</v>
      </c>
      <c r="S22" s="109">
        <v>913.35627150453558</v>
      </c>
      <c r="T22" s="110">
        <v>2.9261119512723872E-2</v>
      </c>
      <c r="U22" s="128" t="s">
        <v>73</v>
      </c>
    </row>
    <row r="23" spans="1:24" hidden="1" x14ac:dyDescent="0.25">
      <c r="A23" s="126" t="s">
        <v>111</v>
      </c>
      <c r="B23" s="97">
        <v>45432</v>
      </c>
      <c r="C23" s="98">
        <v>22500</v>
      </c>
      <c r="D23" s="99">
        <v>57078.000000000007</v>
      </c>
      <c r="E23" s="100">
        <v>2536.8000000000002</v>
      </c>
      <c r="F23" s="101">
        <v>1</v>
      </c>
      <c r="G23" s="101">
        <v>0.39729999999999999</v>
      </c>
      <c r="H23" s="101">
        <v>0.46450000000000002</v>
      </c>
      <c r="I23" s="111">
        <v>6.6664330763840223</v>
      </c>
      <c r="J23" s="112">
        <v>1.5044676981470255</v>
      </c>
      <c r="K23" s="112">
        <v>3.2877138413685851</v>
      </c>
      <c r="L23" s="113">
        <v>0.2929101528812752</v>
      </c>
      <c r="M23" s="114">
        <v>3375.1182592242194</v>
      </c>
      <c r="N23" s="115">
        <v>14955.455692210659</v>
      </c>
      <c r="O23" s="115">
        <v>6843.6613055818343</v>
      </c>
      <c r="P23" s="116">
        <v>-7446.7807153965787</v>
      </c>
      <c r="Q23" s="117">
        <v>0.22567806215240255</v>
      </c>
      <c r="R23" s="117">
        <v>2.0888989731165875E-2</v>
      </c>
      <c r="S23" s="118">
        <v>11666.272469252601</v>
      </c>
      <c r="T23" s="119">
        <v>4.235619606666325E-2</v>
      </c>
      <c r="U23" s="129" t="s">
        <v>73</v>
      </c>
    </row>
    <row r="24" spans="1:24" hidden="1" x14ac:dyDescent="0.25">
      <c r="A24" s="125" t="s">
        <v>22</v>
      </c>
      <c r="B24" s="97">
        <v>45432</v>
      </c>
      <c r="C24" s="98">
        <v>36650</v>
      </c>
      <c r="D24" s="99">
        <v>54942.014999999999</v>
      </c>
      <c r="E24" s="100">
        <v>1499.1</v>
      </c>
      <c r="F24" s="101">
        <v>0.99866764372793304</v>
      </c>
      <c r="G24" s="101">
        <v>0.26129999999999998</v>
      </c>
      <c r="H24" s="101">
        <v>0.26719999999999999</v>
      </c>
      <c r="I24" s="102">
        <v>23.950311682650391</v>
      </c>
      <c r="J24" s="103">
        <v>2.3640125209758618</v>
      </c>
      <c r="K24" s="103">
        <v>7.6756098072087173</v>
      </c>
      <c r="L24" s="104">
        <v>0.21963352112492651</v>
      </c>
      <c r="M24" s="105">
        <v>1530.2514842238677</v>
      </c>
      <c r="N24" s="106">
        <v>15503.301981188713</v>
      </c>
      <c r="O24" s="106">
        <v>4774.8649189513708</v>
      </c>
      <c r="P24" s="107">
        <v>-66.638725901089686</v>
      </c>
      <c r="Q24" s="108">
        <v>9.8704875005378431E-2</v>
      </c>
      <c r="R24" s="108">
        <v>3.3130659580306462E-2</v>
      </c>
      <c r="S24" s="109">
        <v>-9867.2536855446615</v>
      </c>
      <c r="T24" s="110">
        <v>0.10337805635389437</v>
      </c>
      <c r="U24" s="128" t="s">
        <v>28</v>
      </c>
    </row>
    <row r="25" spans="1:24" hidden="1" x14ac:dyDescent="0.25">
      <c r="A25" s="126" t="s">
        <v>92</v>
      </c>
      <c r="B25" s="97">
        <v>45432</v>
      </c>
      <c r="C25" s="98">
        <v>22000</v>
      </c>
      <c r="D25" s="99">
        <v>54905.399999999994</v>
      </c>
      <c r="E25" s="100">
        <v>2495.6999999999998</v>
      </c>
      <c r="F25" s="101">
        <v>1</v>
      </c>
      <c r="G25" s="101">
        <v>0.17</v>
      </c>
      <c r="H25" s="101">
        <v>0.18310000000000001</v>
      </c>
      <c r="I25" s="111">
        <v>14.932118574925209</v>
      </c>
      <c r="J25" s="112">
        <v>1.8122388355282699</v>
      </c>
      <c r="K25" s="112">
        <v>7.6715662987285169</v>
      </c>
      <c r="L25" s="113">
        <v>0.25717561889778495</v>
      </c>
      <c r="M25" s="114">
        <v>1473.3341347117043</v>
      </c>
      <c r="N25" s="115">
        <v>12139.680250030053</v>
      </c>
      <c r="O25" s="115">
        <v>2867.7324998998279</v>
      </c>
      <c r="P25" s="116">
        <v>-11620.9529132318</v>
      </c>
      <c r="Q25" s="117">
        <v>0.12136515166518137</v>
      </c>
      <c r="R25" s="117">
        <v>1.3817750002818416E-2</v>
      </c>
      <c r="S25" s="118">
        <v>-1359.1377168730216</v>
      </c>
      <c r="T25" s="119">
        <v>2.6895196293220396E-2</v>
      </c>
      <c r="U25" s="129" t="s">
        <v>73</v>
      </c>
    </row>
    <row r="26" spans="1:24" hidden="1" x14ac:dyDescent="0.25">
      <c r="A26" s="126" t="s">
        <v>98</v>
      </c>
      <c r="B26" s="97">
        <v>45432</v>
      </c>
      <c r="C26" s="98">
        <v>28300</v>
      </c>
      <c r="D26" s="99">
        <v>53351.16</v>
      </c>
      <c r="E26" s="100">
        <v>1885.2</v>
      </c>
      <c r="F26" s="101">
        <v>1</v>
      </c>
      <c r="G26" s="101">
        <v>0.1273</v>
      </c>
      <c r="H26" s="101">
        <v>0.16350000000000001</v>
      </c>
      <c r="I26" s="111">
        <v>6.911667314418966</v>
      </c>
      <c r="J26" s="112">
        <v>1.1665535487820877</v>
      </c>
      <c r="K26" s="112">
        <v>2.4171420804639365</v>
      </c>
      <c r="L26" s="113">
        <v>0.24519659669005556</v>
      </c>
      <c r="M26" s="114">
        <v>4094.5257797581157</v>
      </c>
      <c r="N26" s="115">
        <v>24259.495013791638</v>
      </c>
      <c r="O26" s="115">
        <v>11708.041587099511</v>
      </c>
      <c r="P26" s="116">
        <v>-9429.3022834360272</v>
      </c>
      <c r="Q26" s="117">
        <v>0.16878033847903093</v>
      </c>
      <c r="R26" s="117">
        <v>1.1445899257106422E-2</v>
      </c>
      <c r="S26" s="118">
        <v>13506.78973053257</v>
      </c>
      <c r="T26" s="119">
        <v>3.2728836429958927E-2</v>
      </c>
      <c r="U26" s="129" t="s">
        <v>73</v>
      </c>
    </row>
    <row r="27" spans="1:24" hidden="1" x14ac:dyDescent="0.25">
      <c r="A27" s="125" t="s">
        <v>47</v>
      </c>
      <c r="B27" s="97">
        <v>45432</v>
      </c>
      <c r="C27" s="98">
        <v>22850</v>
      </c>
      <c r="D27" s="99">
        <v>51922.055000000008</v>
      </c>
      <c r="E27" s="100">
        <v>2272.3000000000002</v>
      </c>
      <c r="F27" s="101">
        <v>0.97573857780831297</v>
      </c>
      <c r="G27" s="101">
        <v>0</v>
      </c>
      <c r="H27" s="101">
        <v>0.5887</v>
      </c>
      <c r="I27" s="102">
        <v>11.776378997505104</v>
      </c>
      <c r="J27" s="103">
        <v>1.3726188965553705</v>
      </c>
      <c r="K27" s="103">
        <v>5.3030390154223275</v>
      </c>
      <c r="L27" s="104">
        <v>1.4064878867807051E-2</v>
      </c>
      <c r="M27" s="105">
        <v>1940.3247810588389</v>
      </c>
      <c r="N27" s="106">
        <v>16647.009637811909</v>
      </c>
      <c r="O27" s="106">
        <v>4308.8500638119958</v>
      </c>
      <c r="P27" s="107">
        <v>-90.744561331835371</v>
      </c>
      <c r="Q27" s="108">
        <v>0.11655695667116081</v>
      </c>
      <c r="R27" s="108">
        <v>9.2521089520292102E-2</v>
      </c>
      <c r="S27" s="109">
        <v>-1949.5665185054788</v>
      </c>
      <c r="T27" s="110">
        <v>0.20546019221891132</v>
      </c>
      <c r="U27" s="128" t="s">
        <v>36</v>
      </c>
    </row>
    <row r="28" spans="1:24" x14ac:dyDescent="0.25">
      <c r="A28" s="125" t="s">
        <v>159</v>
      </c>
      <c r="B28" s="97">
        <v>45432</v>
      </c>
      <c r="C28" s="98">
        <v>38000</v>
      </c>
      <c r="D28" s="99">
        <v>48282.8</v>
      </c>
      <c r="E28" s="100">
        <v>1270.5999999999999</v>
      </c>
      <c r="F28" s="101">
        <v>0.98199242599891801</v>
      </c>
      <c r="G28" s="101">
        <v>0</v>
      </c>
      <c r="H28" s="101">
        <v>0.8387</v>
      </c>
      <c r="I28" s="102">
        <v>15.820052424639577</v>
      </c>
      <c r="J28" s="103">
        <v>1.6543703957512419</v>
      </c>
      <c r="K28" s="103">
        <v>0.17605203954013265</v>
      </c>
      <c r="L28" s="104">
        <v>9.6670024374076791E-2</v>
      </c>
      <c r="M28" s="105">
        <v>2402.0147961592952</v>
      </c>
      <c r="N28" s="106">
        <v>22969.463245710689</v>
      </c>
      <c r="O28" s="106">
        <v>215845.26995120416</v>
      </c>
      <c r="P28" s="107">
        <v>-5.2847553171706423</v>
      </c>
      <c r="Q28" s="108">
        <v>0.10457426760322083</v>
      </c>
      <c r="R28" s="108">
        <v>3.8651503254730123E-2</v>
      </c>
      <c r="S28" s="109">
        <v>3460.5698095388007</v>
      </c>
      <c r="T28" s="110">
        <v>3.4732276284795218</v>
      </c>
      <c r="U28" s="128" t="s">
        <v>163</v>
      </c>
    </row>
    <row r="29" spans="1:24" hidden="1" x14ac:dyDescent="0.25">
      <c r="A29" s="126" t="s">
        <v>290</v>
      </c>
      <c r="B29" s="97">
        <v>45432</v>
      </c>
      <c r="C29" s="98">
        <v>124600</v>
      </c>
      <c r="D29" s="99">
        <v>47323.08</v>
      </c>
      <c r="E29" s="100">
        <v>379.8</v>
      </c>
      <c r="F29" s="101">
        <v>1</v>
      </c>
      <c r="G29" s="101">
        <v>0.37759999999999999</v>
      </c>
      <c r="H29" s="101">
        <v>0.40339999999999998</v>
      </c>
      <c r="I29" s="111">
        <v>14.560947692307693</v>
      </c>
      <c r="J29" s="112">
        <v>3.9439186598883245</v>
      </c>
      <c r="K29" s="112">
        <v>4.854645055395979</v>
      </c>
      <c r="L29" s="113">
        <v>0.17632710958853726</v>
      </c>
      <c r="M29" s="114">
        <v>8557.1353343865194</v>
      </c>
      <c r="N29" s="115">
        <v>31592.943654555027</v>
      </c>
      <c r="O29" s="115">
        <v>25666.140073723011</v>
      </c>
      <c r="P29" s="116">
        <v>39.9220352892901</v>
      </c>
      <c r="Q29" s="117">
        <v>0.27085590465872156</v>
      </c>
      <c r="R29" s="117">
        <v>0.20978569584301576</v>
      </c>
      <c r="S29" s="118">
        <v>4091.6271721958924</v>
      </c>
      <c r="T29" s="119">
        <v>0.62922798863929774</v>
      </c>
      <c r="U29" s="129" t="s">
        <v>129</v>
      </c>
    </row>
    <row r="30" spans="1:24" hidden="1" x14ac:dyDescent="0.25">
      <c r="A30" s="125" t="s">
        <v>96</v>
      </c>
      <c r="B30" s="97">
        <v>45432</v>
      </c>
      <c r="C30" s="98">
        <v>11850</v>
      </c>
      <c r="D30" s="99">
        <v>42883.964999999997</v>
      </c>
      <c r="E30" s="100">
        <v>3618.9</v>
      </c>
      <c r="F30" s="101">
        <v>0.99986185555617002</v>
      </c>
      <c r="G30" s="101">
        <v>0.1845</v>
      </c>
      <c r="H30" s="101">
        <v>0.1913</v>
      </c>
      <c r="I30" s="102">
        <v>5.7408253012048194</v>
      </c>
      <c r="J30" s="103">
        <v>0.8597426824378509</v>
      </c>
      <c r="K30" s="103">
        <v>2.1736512240863703</v>
      </c>
      <c r="L30" s="104">
        <v>0.25989927983265138</v>
      </c>
      <c r="M30" s="105">
        <v>2064.1631434966425</v>
      </c>
      <c r="N30" s="106">
        <v>13783.193788167675</v>
      </c>
      <c r="O30" s="106">
        <v>5451.6565807289508</v>
      </c>
      <c r="P30" s="107">
        <v>-10294.00375082366</v>
      </c>
      <c r="Q30" s="108">
        <v>0.14975942261427425</v>
      </c>
      <c r="R30" s="108">
        <v>1.1849149383352501E-2</v>
      </c>
      <c r="S30" s="109">
        <v>9678.6316283953693</v>
      </c>
      <c r="T30" s="110">
        <v>3.1294761470436611E-2</v>
      </c>
      <c r="U30" s="128" t="s">
        <v>73</v>
      </c>
      <c r="X30" t="s">
        <v>59</v>
      </c>
    </row>
    <row r="31" spans="1:24" hidden="1" x14ac:dyDescent="0.25">
      <c r="A31" s="126" t="s">
        <v>105</v>
      </c>
      <c r="B31" s="97">
        <v>45432</v>
      </c>
      <c r="C31" s="98">
        <v>18450</v>
      </c>
      <c r="D31" s="99">
        <v>40619.519999999997</v>
      </c>
      <c r="E31" s="100">
        <v>2201.6</v>
      </c>
      <c r="F31" s="101">
        <v>1</v>
      </c>
      <c r="G31" s="101">
        <v>0.2336</v>
      </c>
      <c r="H31" s="101">
        <v>0.28839999999999999</v>
      </c>
      <c r="I31" s="111">
        <v>9.1013936813802374</v>
      </c>
      <c r="J31" s="112">
        <v>1.2405558439971902</v>
      </c>
      <c r="K31" s="112">
        <v>3.2691766599597587</v>
      </c>
      <c r="L31" s="113">
        <v>0.21867853421468197</v>
      </c>
      <c r="M31" s="114">
        <v>2027.1620639534885</v>
      </c>
      <c r="N31" s="115">
        <v>14872.365552325582</v>
      </c>
      <c r="O31" s="115">
        <v>5643.6228197674418</v>
      </c>
      <c r="P31" s="116">
        <v>-9182.4482897384314</v>
      </c>
      <c r="Q31" s="117">
        <v>0.13630394282747457</v>
      </c>
      <c r="R31" s="117">
        <v>1.2514125006659433E-2</v>
      </c>
      <c r="S31" s="118">
        <v>-3801.3263081395348</v>
      </c>
      <c r="T31" s="119">
        <v>3.4839346450312225E-2</v>
      </c>
      <c r="U31" s="129" t="s">
        <v>73</v>
      </c>
    </row>
    <row r="32" spans="1:24" hidden="1" x14ac:dyDescent="0.25">
      <c r="A32" s="125" t="s">
        <v>325</v>
      </c>
      <c r="B32" s="97">
        <v>45432</v>
      </c>
      <c r="C32" s="98">
        <v>97400</v>
      </c>
      <c r="D32" s="99">
        <v>32590.040000000005</v>
      </c>
      <c r="E32" s="100">
        <v>334.6</v>
      </c>
      <c r="F32" s="101">
        <v>1</v>
      </c>
      <c r="G32" s="101">
        <v>0.24199999999999999</v>
      </c>
      <c r="H32" s="101">
        <v>0.32269999999999999</v>
      </c>
      <c r="I32" s="102">
        <v>16.534774226281076</v>
      </c>
      <c r="J32" s="103">
        <v>3.3231406138472526</v>
      </c>
      <c r="K32" s="103">
        <v>0.98349397953948769</v>
      </c>
      <c r="L32" s="104">
        <v>0.1815706104463668</v>
      </c>
      <c r="M32" s="105">
        <v>5890.6156604901371</v>
      </c>
      <c r="N32" s="106">
        <v>29309.62343096234</v>
      </c>
      <c r="O32" s="106">
        <v>99034.668260609673</v>
      </c>
      <c r="P32" s="107">
        <v>99.41636237438513</v>
      </c>
      <c r="Q32" s="108">
        <v>0.2009788926277149</v>
      </c>
      <c r="R32" s="108">
        <v>0.1365904365904366</v>
      </c>
      <c r="S32" s="109">
        <v>4246.8619246861917</v>
      </c>
      <c r="T32" s="110">
        <v>2.2963963963963963</v>
      </c>
      <c r="U32" s="128" t="s">
        <v>328</v>
      </c>
    </row>
    <row r="33" spans="1:23" hidden="1" x14ac:dyDescent="0.25">
      <c r="A33" s="126" t="s">
        <v>257</v>
      </c>
      <c r="B33" s="97">
        <v>45432</v>
      </c>
      <c r="C33" s="98">
        <v>18500</v>
      </c>
      <c r="D33" s="99">
        <v>32206.65</v>
      </c>
      <c r="E33" s="100">
        <v>1740.9</v>
      </c>
      <c r="F33" s="101">
        <v>0.99650829994275902</v>
      </c>
      <c r="G33" s="101">
        <v>2.0899999999999998E-2</v>
      </c>
      <c r="H33" s="101">
        <v>2.1399999999999999E-2</v>
      </c>
      <c r="I33" s="111">
        <v>14.876050808314087</v>
      </c>
      <c r="J33" s="112">
        <v>1.4349142347961685</v>
      </c>
      <c r="K33" s="112">
        <v>7.0060147922558205</v>
      </c>
      <c r="L33" s="113">
        <v>9.3086820571977036E-2</v>
      </c>
      <c r="M33" s="114">
        <v>1243.6096272043196</v>
      </c>
      <c r="N33" s="115">
        <v>12892.756620139007</v>
      </c>
      <c r="O33" s="115">
        <v>2640.5882015049683</v>
      </c>
      <c r="P33" s="116">
        <v>-13700.20448118338</v>
      </c>
      <c r="Q33" s="117">
        <v>9.6458008465136996E-2</v>
      </c>
      <c r="R33" s="117">
        <v>1.0748844437162702E-2</v>
      </c>
      <c r="S33" s="118">
        <v>4919.8690332586593</v>
      </c>
      <c r="T33" s="119">
        <v>2.2823296941171797E-2</v>
      </c>
      <c r="U33" s="129" t="s">
        <v>73</v>
      </c>
    </row>
    <row r="34" spans="1:23" hidden="1" x14ac:dyDescent="0.25">
      <c r="A34" s="126" t="s">
        <v>51</v>
      </c>
      <c r="B34" s="97">
        <v>45432</v>
      </c>
      <c r="C34" s="98">
        <v>42350</v>
      </c>
      <c r="D34" s="99">
        <v>31436.404999999995</v>
      </c>
      <c r="E34" s="100">
        <v>742.3</v>
      </c>
      <c r="F34" s="101">
        <v>1</v>
      </c>
      <c r="G34" s="101">
        <v>0.65</v>
      </c>
      <c r="H34" s="101">
        <v>0.87119999999999997</v>
      </c>
      <c r="I34" s="111">
        <v>17.484096218020021</v>
      </c>
      <c r="J34" s="112">
        <v>1.4162456638284453</v>
      </c>
      <c r="K34" s="112">
        <v>0.78524266873157811</v>
      </c>
      <c r="L34" s="113">
        <v>4.7048617206001175E-2</v>
      </c>
      <c r="M34" s="114">
        <v>2422.2012663343662</v>
      </c>
      <c r="N34" s="115">
        <v>29903.00417620908</v>
      </c>
      <c r="O34" s="115">
        <v>53932.372356190222</v>
      </c>
      <c r="P34" s="116">
        <v>-1642.3549982514864</v>
      </c>
      <c r="Q34" s="117">
        <v>8.100193719872055E-2</v>
      </c>
      <c r="R34" s="117">
        <v>8.1281701219677593E-3</v>
      </c>
      <c r="S34" s="118">
        <v>10740.940320625084</v>
      </c>
      <c r="T34" s="119">
        <v>0.18098062439535997</v>
      </c>
      <c r="U34" s="129" t="s">
        <v>56</v>
      </c>
    </row>
    <row r="35" spans="1:23" hidden="1" x14ac:dyDescent="0.25">
      <c r="A35" s="125" t="s">
        <v>266</v>
      </c>
      <c r="B35" s="97">
        <v>45432</v>
      </c>
      <c r="C35" s="98">
        <v>14550</v>
      </c>
      <c r="D35" s="99">
        <v>29897.340000000004</v>
      </c>
      <c r="E35" s="100">
        <v>2054.8000000000002</v>
      </c>
      <c r="F35" s="101">
        <v>1</v>
      </c>
      <c r="G35" s="101">
        <v>0.30659999999999998</v>
      </c>
      <c r="H35" s="101">
        <v>0.4</v>
      </c>
      <c r="I35" s="102">
        <v>7.1541852117731519</v>
      </c>
      <c r="J35" s="103">
        <v>1.0165359899357385</v>
      </c>
      <c r="K35" s="103">
        <v>4.1005815388835547</v>
      </c>
      <c r="L35" s="104">
        <v>0.1547137365406146</v>
      </c>
      <c r="M35" s="105">
        <v>2033.774576601129</v>
      </c>
      <c r="N35" s="106">
        <v>14313.315164492893</v>
      </c>
      <c r="O35" s="106">
        <v>3548.277204594121</v>
      </c>
      <c r="P35" s="107">
        <v>-9837.9591276916744</v>
      </c>
      <c r="Q35" s="108">
        <v>0.14208969433205262</v>
      </c>
      <c r="R35" s="108">
        <v>1.7452203763562105E-2</v>
      </c>
      <c r="S35" s="109">
        <v>7910.2589059762504</v>
      </c>
      <c r="T35" s="110">
        <v>3.0448436860524359E-2</v>
      </c>
      <c r="U35" s="128" t="s">
        <v>73</v>
      </c>
    </row>
    <row r="36" spans="1:23" hidden="1" x14ac:dyDescent="0.25">
      <c r="A36" s="126" t="s">
        <v>220</v>
      </c>
      <c r="B36" s="97">
        <v>45432</v>
      </c>
      <c r="C36" s="98">
        <v>36900</v>
      </c>
      <c r="D36" s="99">
        <v>29494.17</v>
      </c>
      <c r="E36" s="100">
        <v>799.3</v>
      </c>
      <c r="F36" s="101">
        <v>1</v>
      </c>
      <c r="G36" s="101">
        <v>0.53129999999999999</v>
      </c>
      <c r="H36" s="101">
        <v>0.65629999999999999</v>
      </c>
      <c r="I36" s="111">
        <v>40.347701778385776</v>
      </c>
      <c r="J36" s="112">
        <v>1.8994184698608965</v>
      </c>
      <c r="K36" s="112">
        <v>14.091815575728619</v>
      </c>
      <c r="L36" s="113">
        <v>-7.1247760373139069E-2</v>
      </c>
      <c r="M36" s="114">
        <v>914.55023145252096</v>
      </c>
      <c r="N36" s="115">
        <v>19426.998623795822</v>
      </c>
      <c r="O36" s="115">
        <v>2618.5412235706244</v>
      </c>
      <c r="P36" s="116">
        <v>2887.9120879120874</v>
      </c>
      <c r="Q36" s="117">
        <v>4.7076249356002062E-2</v>
      </c>
      <c r="R36" s="117">
        <v>2.7670527670527672E-2</v>
      </c>
      <c r="S36" s="118">
        <v>-2175.6536969848617</v>
      </c>
      <c r="T36" s="119">
        <v>7.922628510863805E-2</v>
      </c>
      <c r="U36" s="129" t="s">
        <v>36</v>
      </c>
    </row>
    <row r="37" spans="1:23" hidden="1" x14ac:dyDescent="0.25">
      <c r="A37" s="126" t="s">
        <v>263</v>
      </c>
      <c r="B37" s="97">
        <v>45432</v>
      </c>
      <c r="C37" s="98">
        <v>14450</v>
      </c>
      <c r="D37" s="99">
        <v>28900</v>
      </c>
      <c r="E37" s="100">
        <v>2000</v>
      </c>
      <c r="F37" s="101">
        <v>1</v>
      </c>
      <c r="G37" s="101">
        <v>6.9400000000000003E-2</v>
      </c>
      <c r="H37" s="101">
        <v>7.0000000000000007E-2</v>
      </c>
      <c r="I37" s="111">
        <v>6.2230835486649436</v>
      </c>
      <c r="J37" s="112">
        <v>0.92338168573071766</v>
      </c>
      <c r="K37" s="112">
        <v>3.1450647513331158</v>
      </c>
      <c r="L37" s="113">
        <v>0.31618145195195502</v>
      </c>
      <c r="M37" s="114">
        <v>2322</v>
      </c>
      <c r="N37" s="115">
        <v>15649</v>
      </c>
      <c r="O37" s="115">
        <v>4594.5</v>
      </c>
      <c r="P37" s="116">
        <v>-8939.1185112634685</v>
      </c>
      <c r="Q37" s="117">
        <v>0.14838008818454854</v>
      </c>
      <c r="R37" s="117">
        <v>1.7392867576009528E-2</v>
      </c>
      <c r="S37" s="118">
        <v>10932.5</v>
      </c>
      <c r="T37" s="119">
        <v>3.4414956967259165E-2</v>
      </c>
      <c r="U37" s="129" t="s">
        <v>73</v>
      </c>
    </row>
    <row r="38" spans="1:23" hidden="1" x14ac:dyDescent="0.25">
      <c r="A38" s="125" t="s">
        <v>1251</v>
      </c>
      <c r="B38" s="97">
        <v>45432</v>
      </c>
      <c r="C38" s="98">
        <v>14300</v>
      </c>
      <c r="D38" s="99">
        <v>27886.43</v>
      </c>
      <c r="E38" s="100">
        <v>1950.1</v>
      </c>
      <c r="F38" s="101">
        <v>1</v>
      </c>
      <c r="G38" s="101">
        <v>0.8659</v>
      </c>
      <c r="H38" s="101">
        <v>0.99399999999999999</v>
      </c>
      <c r="I38" s="102">
        <v>40.710116788321166</v>
      </c>
      <c r="J38" s="103">
        <v>0.61286163245571623</v>
      </c>
      <c r="K38" s="103">
        <v>5.8597247320865717</v>
      </c>
      <c r="L38" s="104">
        <v>-0.18770467710267258</v>
      </c>
      <c r="M38" s="105">
        <v>351.26403774165431</v>
      </c>
      <c r="N38" s="106">
        <v>23333.162401928108</v>
      </c>
      <c r="O38" s="106">
        <v>2440.3876724270553</v>
      </c>
      <c r="P38" s="107">
        <v>5384.265602017229</v>
      </c>
      <c r="Q38" s="108">
        <v>1.5054283328205353E-2</v>
      </c>
      <c r="R38" s="108">
        <v>2.8378960625745726E-3</v>
      </c>
      <c r="S38" s="109">
        <v>-1638.3775191015845</v>
      </c>
      <c r="T38" s="110">
        <v>1.9716127535463344E-2</v>
      </c>
      <c r="U38" s="128" t="s">
        <v>36</v>
      </c>
    </row>
    <row r="39" spans="1:23" x14ac:dyDescent="0.25">
      <c r="A39" s="125" t="s">
        <v>59</v>
      </c>
      <c r="B39" s="97">
        <v>45432</v>
      </c>
      <c r="C39" s="98">
        <v>11350</v>
      </c>
      <c r="D39" s="99">
        <v>26580.564999999999</v>
      </c>
      <c r="E39" s="100">
        <v>2341.9</v>
      </c>
      <c r="F39" s="101">
        <v>1</v>
      </c>
      <c r="G39" s="101">
        <v>0</v>
      </c>
      <c r="H39" s="101">
        <v>0.7994</v>
      </c>
      <c r="I39" s="102">
        <v>20.000425131677954</v>
      </c>
      <c r="J39" s="103">
        <v>0.77798293625241466</v>
      </c>
      <c r="K39" s="103">
        <v>0.95117427088924678</v>
      </c>
      <c r="L39" s="104">
        <v>-5.7231668735357122E-2</v>
      </c>
      <c r="M39" s="105">
        <v>567.48793714505314</v>
      </c>
      <c r="N39" s="106">
        <v>14589.008924377642</v>
      </c>
      <c r="O39" s="106">
        <v>11932.61881378368</v>
      </c>
      <c r="P39" s="107">
        <v>-51.594202898550719</v>
      </c>
      <c r="Q39" s="108">
        <v>3.8898319967218875E-2</v>
      </c>
      <c r="R39" s="108">
        <v>1.88920636274468E-2</v>
      </c>
      <c r="S39" s="109">
        <v>-1247.7048550322388</v>
      </c>
      <c r="T39" s="110">
        <v>0.39724508507825496</v>
      </c>
      <c r="U39" s="128" t="s">
        <v>62</v>
      </c>
    </row>
    <row r="40" spans="1:23" hidden="1" x14ac:dyDescent="0.25">
      <c r="A40" s="126" t="s">
        <v>188</v>
      </c>
      <c r="B40" s="97">
        <v>45432</v>
      </c>
      <c r="C40" s="98">
        <v>21700</v>
      </c>
      <c r="D40" s="99">
        <v>26426.26</v>
      </c>
      <c r="E40" s="100">
        <v>1217.8</v>
      </c>
      <c r="F40" s="101">
        <v>1</v>
      </c>
      <c r="G40" s="101">
        <v>0.28789999999999999</v>
      </c>
      <c r="H40" s="101">
        <v>0.2898</v>
      </c>
      <c r="I40" s="111">
        <v>13.095272547076313</v>
      </c>
      <c r="J40" s="112">
        <v>1.6013003696297643</v>
      </c>
      <c r="K40" s="112">
        <v>4.0277793019356807</v>
      </c>
      <c r="L40" s="113">
        <v>0.44568949836193616</v>
      </c>
      <c r="M40" s="114">
        <v>1657.0865495155199</v>
      </c>
      <c r="N40" s="115">
        <v>13551.486286746593</v>
      </c>
      <c r="O40" s="115">
        <v>5387.584168172114</v>
      </c>
      <c r="P40" s="116">
        <v>-66.55692729766804</v>
      </c>
      <c r="Q40" s="117">
        <v>0.12228079743077017</v>
      </c>
      <c r="R40" s="117">
        <v>4.8344592975899575E-2</v>
      </c>
      <c r="S40" s="118">
        <v>1730.9903103957959</v>
      </c>
      <c r="T40" s="119">
        <v>0.1571798188874515</v>
      </c>
      <c r="U40" s="129" t="s">
        <v>28</v>
      </c>
    </row>
    <row r="41" spans="1:23" x14ac:dyDescent="0.25">
      <c r="A41" s="126" t="s">
        <v>398</v>
      </c>
      <c r="B41" s="97">
        <v>45432</v>
      </c>
      <c r="C41" s="98">
        <v>83900</v>
      </c>
      <c r="D41" s="99">
        <v>25665.009999999995</v>
      </c>
      <c r="E41" s="100">
        <v>305.89999999999998</v>
      </c>
      <c r="F41" s="101">
        <v>1</v>
      </c>
      <c r="G41" s="101">
        <v>0.16170000000000001</v>
      </c>
      <c r="H41" s="101">
        <v>0.17130000000000001</v>
      </c>
      <c r="I41" s="111">
        <v>10.257797761790567</v>
      </c>
      <c r="J41" s="112">
        <v>2.6439693005047902</v>
      </c>
      <c r="K41" s="112">
        <v>6.6731695267810709</v>
      </c>
      <c r="L41" s="113">
        <v>9.8317817946645292E-2</v>
      </c>
      <c r="M41" s="114">
        <v>8179.1435109512922</v>
      </c>
      <c r="N41" s="115">
        <v>31732.592350441322</v>
      </c>
      <c r="O41" s="115">
        <v>12572.736188296829</v>
      </c>
      <c r="P41" s="116">
        <v>-24.430577223088918</v>
      </c>
      <c r="Q41" s="117">
        <v>0.25775213763263627</v>
      </c>
      <c r="R41" s="117">
        <v>0.1847585290208241</v>
      </c>
      <c r="S41" s="118">
        <v>-3779.0127492644656</v>
      </c>
      <c r="T41" s="119">
        <v>0.28400531679220203</v>
      </c>
      <c r="U41" s="129" t="s">
        <v>395</v>
      </c>
    </row>
    <row r="42" spans="1:23" hidden="1" x14ac:dyDescent="0.25">
      <c r="A42" s="126" t="s">
        <v>389</v>
      </c>
      <c r="B42" s="97">
        <v>45432</v>
      </c>
      <c r="C42" s="98">
        <v>55000</v>
      </c>
      <c r="D42" s="99">
        <v>24662</v>
      </c>
      <c r="E42" s="100">
        <v>448.4</v>
      </c>
      <c r="F42" s="101">
        <v>1</v>
      </c>
      <c r="G42" s="101">
        <v>0.89180000000000004</v>
      </c>
      <c r="H42" s="101">
        <v>0.89300000000000002</v>
      </c>
      <c r="I42" s="111">
        <v>21.223752151462996</v>
      </c>
      <c r="J42" s="112">
        <v>2.5894582108357835</v>
      </c>
      <c r="K42" s="112">
        <v>1.8691829619524023</v>
      </c>
      <c r="L42" s="113">
        <v>6.7874965747268812E-2</v>
      </c>
      <c r="M42" s="114">
        <v>2591.436217662801</v>
      </c>
      <c r="N42" s="115">
        <v>21239.964317573595</v>
      </c>
      <c r="O42" s="115">
        <v>29424.62087421945</v>
      </c>
      <c r="P42" s="116">
        <v>-90.723055934515685</v>
      </c>
      <c r="Q42" s="117">
        <v>0.12200755984880303</v>
      </c>
      <c r="R42" s="117">
        <v>4.8217768372131625E-2</v>
      </c>
      <c r="S42" s="118">
        <v>-1931.3113291703837</v>
      </c>
      <c r="T42" s="119">
        <v>0.54749159716170792</v>
      </c>
      <c r="U42" s="129" t="s">
        <v>364</v>
      </c>
    </row>
    <row r="43" spans="1:23" x14ac:dyDescent="0.25">
      <c r="A43" s="125" t="s">
        <v>410</v>
      </c>
      <c r="B43" s="97">
        <v>45432</v>
      </c>
      <c r="C43" s="98">
        <v>58700</v>
      </c>
      <c r="D43" s="99">
        <v>23990.69</v>
      </c>
      <c r="E43" s="100">
        <v>408.7</v>
      </c>
      <c r="F43" s="101">
        <v>0.99755918965096402</v>
      </c>
      <c r="G43" s="101">
        <v>0.62819999999999998</v>
      </c>
      <c r="H43" s="101">
        <v>0.68440000000000001</v>
      </c>
      <c r="I43" s="102">
        <v>8.6080696088984574</v>
      </c>
      <c r="J43" s="103">
        <v>1.1550645161290323</v>
      </c>
      <c r="K43" s="103">
        <v>2.7993803967327886</v>
      </c>
      <c r="L43" s="104">
        <v>0.15058309991993757</v>
      </c>
      <c r="M43" s="105">
        <v>6819.1827746513336</v>
      </c>
      <c r="N43" s="106">
        <v>50819.672131147541</v>
      </c>
      <c r="O43" s="106">
        <v>20968.925862490825</v>
      </c>
      <c r="P43" s="107">
        <v>92.667444574095668</v>
      </c>
      <c r="Q43" s="108">
        <v>0.13418391911410688</v>
      </c>
      <c r="R43" s="108">
        <v>7.9833858493268406E-2</v>
      </c>
      <c r="S43" s="109">
        <v>4766.3322730609252</v>
      </c>
      <c r="T43" s="110">
        <v>0.24548839873961614</v>
      </c>
      <c r="U43" s="128" t="s">
        <v>395</v>
      </c>
    </row>
    <row r="44" spans="1:23" hidden="1" x14ac:dyDescent="0.25">
      <c r="A44" s="125" t="s">
        <v>217</v>
      </c>
      <c r="B44" s="97">
        <v>45432</v>
      </c>
      <c r="C44" s="98">
        <v>31000</v>
      </c>
      <c r="D44" s="99">
        <v>23795.599999999999</v>
      </c>
      <c r="E44" s="100">
        <v>767.6</v>
      </c>
      <c r="F44" s="101">
        <v>1</v>
      </c>
      <c r="G44" s="101">
        <v>0.40770000000000001</v>
      </c>
      <c r="H44" s="101">
        <v>0.48630000000000001</v>
      </c>
      <c r="I44" s="102">
        <v>10.728403967538323</v>
      </c>
      <c r="J44" s="103">
        <v>1.178350004951966</v>
      </c>
      <c r="K44" s="103">
        <v>4.2153410097431356</v>
      </c>
      <c r="L44" s="104">
        <v>0.15156837215379793</v>
      </c>
      <c r="M44" s="105">
        <v>2889.5257946847314</v>
      </c>
      <c r="N44" s="106">
        <v>26307.972902553411</v>
      </c>
      <c r="O44" s="106">
        <v>7354.0906722251166</v>
      </c>
      <c r="P44" s="107">
        <v>996.96722763507523</v>
      </c>
      <c r="Q44" s="108">
        <v>0.10983460433792215</v>
      </c>
      <c r="R44" s="108">
        <v>6.6367444643925799E-2</v>
      </c>
      <c r="S44" s="109">
        <v>1104.7420531526836</v>
      </c>
      <c r="T44" s="110">
        <v>0.16891083183722322</v>
      </c>
      <c r="U44" s="128" t="s">
        <v>36</v>
      </c>
    </row>
    <row r="45" spans="1:23" hidden="1" x14ac:dyDescent="0.25">
      <c r="A45" s="126" t="s">
        <v>337</v>
      </c>
      <c r="B45" s="97">
        <v>45432</v>
      </c>
      <c r="C45" s="98">
        <v>164600</v>
      </c>
      <c r="D45" s="99">
        <v>22418.519999999997</v>
      </c>
      <c r="E45" s="100">
        <v>136.19999999999999</v>
      </c>
      <c r="F45" s="101">
        <v>1</v>
      </c>
      <c r="G45" s="101">
        <v>0</v>
      </c>
      <c r="H45" s="101">
        <v>0.47510000000000002</v>
      </c>
      <c r="I45" s="111">
        <v>-68.141398176291787</v>
      </c>
      <c r="J45" s="112">
        <v>13.041605584642232</v>
      </c>
      <c r="K45" s="112">
        <v>0.70387817896389315</v>
      </c>
      <c r="L45" s="113">
        <v>0.17632732360036973</v>
      </c>
      <c r="M45" s="114">
        <v>-2415.5653450807636</v>
      </c>
      <c r="N45" s="115">
        <v>12621.145374449341</v>
      </c>
      <c r="O45" s="115">
        <v>233847.28340675481</v>
      </c>
      <c r="P45" s="116">
        <v>64.008791208791209</v>
      </c>
      <c r="Q45" s="117">
        <v>-0.19139034322280396</v>
      </c>
      <c r="R45" s="117">
        <v>-2.5118338677660713E-2</v>
      </c>
      <c r="S45" s="118">
        <v>-18582.966226138033</v>
      </c>
      <c r="T45" s="119">
        <v>2.4316689570926857</v>
      </c>
      <c r="U45" s="129" t="s">
        <v>156</v>
      </c>
    </row>
    <row r="46" spans="1:23" hidden="1" x14ac:dyDescent="0.25">
      <c r="A46" s="125" t="s">
        <v>179</v>
      </c>
      <c r="B46" s="97">
        <v>45432</v>
      </c>
      <c r="C46" s="98">
        <v>29450</v>
      </c>
      <c r="D46" s="99">
        <v>22217.08</v>
      </c>
      <c r="E46" s="100">
        <v>754.4</v>
      </c>
      <c r="F46" s="101">
        <v>1</v>
      </c>
      <c r="G46" s="101">
        <v>0.59919999999999995</v>
      </c>
      <c r="H46" s="101">
        <v>0.60329999999999995</v>
      </c>
      <c r="I46" s="102">
        <v>32.963026706231453</v>
      </c>
      <c r="J46" s="103">
        <v>2.6728922040423484</v>
      </c>
      <c r="K46" s="103">
        <v>7.6531450223906292</v>
      </c>
      <c r="L46" s="104">
        <v>0.16796709970119417</v>
      </c>
      <c r="M46" s="105">
        <v>893.42523860021208</v>
      </c>
      <c r="N46" s="106">
        <v>11018.027571580064</v>
      </c>
      <c r="O46" s="106">
        <v>3848.0911983032879</v>
      </c>
      <c r="P46" s="107">
        <v>-2.3561832586979037</v>
      </c>
      <c r="Q46" s="108">
        <v>8.108758421559191E-2</v>
      </c>
      <c r="R46" s="108">
        <v>3.7630506392719559E-2</v>
      </c>
      <c r="S46" s="109">
        <v>-6072.3753976670205</v>
      </c>
      <c r="T46" s="110">
        <v>0.16207916922561555</v>
      </c>
      <c r="U46" s="128" t="s">
        <v>28</v>
      </c>
    </row>
    <row r="47" spans="1:23" hidden="1" x14ac:dyDescent="0.25">
      <c r="A47" s="126" t="s">
        <v>182</v>
      </c>
      <c r="B47" s="97">
        <v>45432</v>
      </c>
      <c r="C47" s="98">
        <v>50200</v>
      </c>
      <c r="D47" s="99">
        <v>21962.5</v>
      </c>
      <c r="E47" s="100">
        <v>437.5</v>
      </c>
      <c r="F47" s="101">
        <v>1</v>
      </c>
      <c r="G47" s="101">
        <v>0.41</v>
      </c>
      <c r="H47" s="101">
        <v>0.4798</v>
      </c>
      <c r="I47" s="111">
        <v>44.639227642276417</v>
      </c>
      <c r="J47" s="112">
        <v>2.9795821462488128</v>
      </c>
      <c r="K47" s="112">
        <v>8.8845064724919087</v>
      </c>
      <c r="L47" s="113">
        <v>0.12541178052076729</v>
      </c>
      <c r="M47" s="114">
        <v>1124.5714285714287</v>
      </c>
      <c r="N47" s="115">
        <v>16848</v>
      </c>
      <c r="O47" s="115">
        <v>5650.2857142857147</v>
      </c>
      <c r="P47" s="116">
        <v>29.854368932038824</v>
      </c>
      <c r="Q47" s="117">
        <v>6.6748066748066742E-2</v>
      </c>
      <c r="R47" s="117">
        <v>2.8513474355259347E-2</v>
      </c>
      <c r="S47" s="118">
        <v>-9974.8571428571431</v>
      </c>
      <c r="T47" s="119">
        <v>0.14326282237032745</v>
      </c>
      <c r="U47" s="129" t="s">
        <v>28</v>
      </c>
      <c r="W47" t="s">
        <v>1260</v>
      </c>
    </row>
    <row r="48" spans="1:23" x14ac:dyDescent="0.25">
      <c r="A48" s="125" t="s">
        <v>392</v>
      </c>
      <c r="B48" s="97">
        <v>45432</v>
      </c>
      <c r="C48" s="98">
        <v>23300</v>
      </c>
      <c r="D48" s="99">
        <v>19839.95</v>
      </c>
      <c r="E48" s="100">
        <v>851.5</v>
      </c>
      <c r="F48" s="101">
        <v>1</v>
      </c>
      <c r="G48" s="101">
        <v>0.28560000000000002</v>
      </c>
      <c r="H48" s="101">
        <v>0.29320000000000002</v>
      </c>
      <c r="I48" s="102">
        <v>22.936358381502892</v>
      </c>
      <c r="J48" s="103">
        <v>0.93474440518256774</v>
      </c>
      <c r="K48" s="103">
        <v>0.66137575838389229</v>
      </c>
      <c r="L48" s="104">
        <v>0.18302473457146529</v>
      </c>
      <c r="M48" s="105">
        <v>1015.8543746330006</v>
      </c>
      <c r="N48" s="106">
        <v>24926.600117439812</v>
      </c>
      <c r="O48" s="106">
        <v>35229.594832648268</v>
      </c>
      <c r="P48" s="107">
        <v>1.2360824054937041</v>
      </c>
      <c r="Q48" s="108">
        <v>4.0753828032979979E-2</v>
      </c>
      <c r="R48" s="108">
        <v>1.5705570484421526E-2</v>
      </c>
      <c r="S48" s="109">
        <v>-1027.5983558426306</v>
      </c>
      <c r="T48" s="110">
        <v>0.5446655530539618</v>
      </c>
      <c r="U48" s="128" t="s">
        <v>395</v>
      </c>
    </row>
    <row r="49" spans="1:24" hidden="1" x14ac:dyDescent="0.25">
      <c r="A49" s="125" t="s">
        <v>286</v>
      </c>
      <c r="B49" s="97">
        <v>45432</v>
      </c>
      <c r="C49" s="98">
        <v>36850</v>
      </c>
      <c r="D49" s="99">
        <v>19508.39</v>
      </c>
      <c r="E49" s="100">
        <v>529.4</v>
      </c>
      <c r="F49" s="101">
        <v>1</v>
      </c>
      <c r="G49" s="101">
        <v>0</v>
      </c>
      <c r="H49" s="101">
        <v>0.84019999999999995</v>
      </c>
      <c r="I49" s="102">
        <v>17.606850180505415</v>
      </c>
      <c r="J49" s="103">
        <v>1.9522055438807167</v>
      </c>
      <c r="K49" s="103">
        <v>1.5480392001269641</v>
      </c>
      <c r="L49" s="104">
        <v>0.15656606839498499</v>
      </c>
      <c r="M49" s="105">
        <v>2092.9353985644125</v>
      </c>
      <c r="N49" s="106">
        <v>18876.086135247449</v>
      </c>
      <c r="O49" s="106">
        <v>23804.306762372496</v>
      </c>
      <c r="P49" s="107">
        <v>-52.763053483574041</v>
      </c>
      <c r="Q49" s="108">
        <v>0.11087761433003102</v>
      </c>
      <c r="R49" s="108">
        <v>7.2522581489723792E-2</v>
      </c>
      <c r="S49" s="109">
        <v>3328.2961843596527</v>
      </c>
      <c r="T49" s="110">
        <v>0.82484618405550469</v>
      </c>
      <c r="U49" s="128" t="s">
        <v>129</v>
      </c>
    </row>
    <row r="50" spans="1:24" hidden="1" x14ac:dyDescent="0.25">
      <c r="A50" s="125" t="s">
        <v>229</v>
      </c>
      <c r="B50" s="97">
        <v>45432</v>
      </c>
      <c r="C50" s="98">
        <v>25800</v>
      </c>
      <c r="D50" s="99">
        <v>19061.04</v>
      </c>
      <c r="E50" s="100">
        <v>738.8</v>
      </c>
      <c r="F50" s="101">
        <v>1</v>
      </c>
      <c r="G50" s="101">
        <v>0.54059999999999997</v>
      </c>
      <c r="H50" s="101">
        <v>0.54810000000000003</v>
      </c>
      <c r="I50" s="102">
        <v>27.948739002932548</v>
      </c>
      <c r="J50" s="103">
        <v>1.989877857813968</v>
      </c>
      <c r="K50" s="103">
        <v>30.843106796116508</v>
      </c>
      <c r="L50" s="104">
        <v>-0.34705381385082368</v>
      </c>
      <c r="M50" s="105">
        <v>923.11857065511651</v>
      </c>
      <c r="N50" s="106">
        <v>12965.619924201408</v>
      </c>
      <c r="O50" s="106">
        <v>836.49160801299399</v>
      </c>
      <c r="P50" s="107">
        <v>6473.5922330097092</v>
      </c>
      <c r="Q50" s="108">
        <v>7.1197411003236247E-2</v>
      </c>
      <c r="R50" s="108">
        <v>3.2368296155671571E-2</v>
      </c>
      <c r="S50" s="109">
        <v>433.13481321061181</v>
      </c>
      <c r="T50" s="110">
        <v>2.933080208827717E-2</v>
      </c>
      <c r="U50" s="128" t="s">
        <v>36</v>
      </c>
    </row>
    <row r="51" spans="1:24" x14ac:dyDescent="0.25">
      <c r="A51" s="125" t="s">
        <v>340</v>
      </c>
      <c r="B51" s="97">
        <v>45432</v>
      </c>
      <c r="C51" s="98">
        <v>32350</v>
      </c>
      <c r="D51" s="99">
        <v>17983.365000000002</v>
      </c>
      <c r="E51" s="100">
        <v>555.9</v>
      </c>
      <c r="F51" s="101">
        <v>0.99928096350889795</v>
      </c>
      <c r="G51" s="101">
        <v>0.50409999999999999</v>
      </c>
      <c r="H51" s="101">
        <v>0.50490000000000002</v>
      </c>
      <c r="I51" s="102">
        <v>33.240970425138627</v>
      </c>
      <c r="J51" s="103">
        <v>1.2074234591110513</v>
      </c>
      <c r="K51" s="103">
        <v>3.0941784239504471</v>
      </c>
      <c r="L51" s="104">
        <v>7.4015982022593629E-2</v>
      </c>
      <c r="M51" s="105">
        <v>973.19661809678007</v>
      </c>
      <c r="N51" s="106">
        <v>26792.588595071058</v>
      </c>
      <c r="O51" s="106">
        <v>10455.117826947293</v>
      </c>
      <c r="P51" s="107">
        <v>19.635237439779758</v>
      </c>
      <c r="Q51" s="108">
        <v>3.632335168524238E-2</v>
      </c>
      <c r="R51" s="108">
        <v>2.4988452655889146E-2</v>
      </c>
      <c r="S51" s="109">
        <v>2567.00845475805</v>
      </c>
      <c r="T51" s="110">
        <v>0.26845265588914552</v>
      </c>
      <c r="U51" s="128" t="s">
        <v>163</v>
      </c>
    </row>
    <row r="52" spans="1:24" hidden="1" x14ac:dyDescent="0.25">
      <c r="A52" s="125" t="s">
        <v>197</v>
      </c>
      <c r="B52" s="97">
        <v>45432</v>
      </c>
      <c r="C52" s="98">
        <v>29050</v>
      </c>
      <c r="D52" s="99">
        <v>17717.595000000001</v>
      </c>
      <c r="E52" s="100">
        <v>609.9</v>
      </c>
      <c r="F52" s="101">
        <v>1</v>
      </c>
      <c r="G52" s="101">
        <v>0.2107</v>
      </c>
      <c r="H52" s="101">
        <v>0.21249999999999999</v>
      </c>
      <c r="I52" s="102">
        <v>107.37936363636364</v>
      </c>
      <c r="J52" s="103">
        <v>2.2275075433744029</v>
      </c>
      <c r="K52" s="103">
        <v>17.235014591439686</v>
      </c>
      <c r="L52" s="104">
        <v>-0.16512902475939961</v>
      </c>
      <c r="M52" s="105">
        <v>270.53615346778162</v>
      </c>
      <c r="N52" s="106">
        <v>13041.482210198394</v>
      </c>
      <c r="O52" s="106">
        <v>1685.5222167568456</v>
      </c>
      <c r="P52" s="107">
        <v>2887.0038910505841</v>
      </c>
      <c r="Q52" s="108">
        <v>2.0744279607744533E-2</v>
      </c>
      <c r="R52" s="108">
        <v>9.7702510658455709E-3</v>
      </c>
      <c r="S52" s="109">
        <v>2764.3876045253323</v>
      </c>
      <c r="T52" s="110">
        <v>6.0871624822359069E-2</v>
      </c>
      <c r="U52" s="128" t="s">
        <v>36</v>
      </c>
    </row>
    <row r="53" spans="1:24" hidden="1" x14ac:dyDescent="0.25">
      <c r="A53" s="125" t="s">
        <v>313</v>
      </c>
      <c r="B53" s="97">
        <v>45432</v>
      </c>
      <c r="C53" s="98">
        <v>65200</v>
      </c>
      <c r="D53" s="99">
        <v>17427.96</v>
      </c>
      <c r="E53" s="100">
        <v>267.3</v>
      </c>
      <c r="F53" s="101">
        <v>0.92236024844720499</v>
      </c>
      <c r="G53" s="101">
        <v>0.41260000000000002</v>
      </c>
      <c r="H53" s="101">
        <v>0.47960000000000003</v>
      </c>
      <c r="I53" s="102">
        <v>170.86235294117645</v>
      </c>
      <c r="J53" s="103">
        <v>2.461228640022596</v>
      </c>
      <c r="K53" s="103">
        <v>2.0140945336877385</v>
      </c>
      <c r="L53" s="104">
        <v>4.6665380659401734E-2</v>
      </c>
      <c r="M53" s="105">
        <v>381.59371492704827</v>
      </c>
      <c r="N53" s="106">
        <v>26490.834268612045</v>
      </c>
      <c r="O53" s="106">
        <v>32371.86681631126</v>
      </c>
      <c r="P53" s="107">
        <v>104.75904310643709</v>
      </c>
      <c r="Q53" s="108">
        <v>1.4404745092501059E-2</v>
      </c>
      <c r="R53" s="108">
        <v>8.2013347270242024E-3</v>
      </c>
      <c r="S53" s="109">
        <v>2693.6026936026933</v>
      </c>
      <c r="T53" s="110">
        <v>0.69574656267588642</v>
      </c>
      <c r="U53" s="128" t="s">
        <v>136</v>
      </c>
    </row>
    <row r="54" spans="1:24" hidden="1" x14ac:dyDescent="0.25">
      <c r="A54" s="126" t="s">
        <v>322</v>
      </c>
      <c r="B54" s="97">
        <v>45432</v>
      </c>
      <c r="C54" s="98">
        <v>76000</v>
      </c>
      <c r="D54" s="99">
        <v>17062</v>
      </c>
      <c r="E54" s="100">
        <v>224.5</v>
      </c>
      <c r="F54" s="101">
        <v>1</v>
      </c>
      <c r="G54" s="101">
        <v>0.6028</v>
      </c>
      <c r="H54" s="101">
        <v>0.61060000000000003</v>
      </c>
      <c r="I54" s="111">
        <v>17.96</v>
      </c>
      <c r="J54" s="112">
        <v>1.9915956577565075</v>
      </c>
      <c r="K54" s="112">
        <v>1.699571670485108</v>
      </c>
      <c r="L54" s="113">
        <v>6.2845959852914524E-2</v>
      </c>
      <c r="M54" s="114">
        <v>4231.6258351893093</v>
      </c>
      <c r="N54" s="115">
        <v>38160.356347438756</v>
      </c>
      <c r="O54" s="115">
        <v>44717.149220489977</v>
      </c>
      <c r="P54" s="116">
        <v>154.62894710628547</v>
      </c>
      <c r="Q54" s="117">
        <v>0.11089062682385899</v>
      </c>
      <c r="R54" s="117">
        <v>8.0467558868372008E-2</v>
      </c>
      <c r="S54" s="118">
        <v>-427.61692650334078</v>
      </c>
      <c r="T54" s="119">
        <v>0.85033034050482803</v>
      </c>
      <c r="U54" s="129" t="s">
        <v>136</v>
      </c>
      <c r="X54" t="s">
        <v>410</v>
      </c>
    </row>
    <row r="55" spans="1:24" hidden="1" x14ac:dyDescent="0.25">
      <c r="A55" s="126" t="s">
        <v>226</v>
      </c>
      <c r="B55" s="97">
        <v>45432</v>
      </c>
      <c r="C55" s="98">
        <v>43650</v>
      </c>
      <c r="D55" s="99">
        <v>16796.52</v>
      </c>
      <c r="E55" s="100">
        <v>384.8</v>
      </c>
      <c r="F55" s="101">
        <v>1</v>
      </c>
      <c r="G55" s="101">
        <v>0.32969999999999999</v>
      </c>
      <c r="H55" s="101">
        <v>0.39939999999999998</v>
      </c>
      <c r="I55" s="111">
        <v>20.995650000000001</v>
      </c>
      <c r="J55" s="112">
        <v>1.2416114725014784</v>
      </c>
      <c r="K55" s="112">
        <v>5.2802640679031754</v>
      </c>
      <c r="L55" s="113">
        <v>5.7246649355380264E-2</v>
      </c>
      <c r="M55" s="114">
        <v>2079.002079002079</v>
      </c>
      <c r="N55" s="115">
        <v>35155.925155925157</v>
      </c>
      <c r="O55" s="115">
        <v>8266.6320166320165</v>
      </c>
      <c r="P55" s="116">
        <v>1487.8717384470292</v>
      </c>
      <c r="Q55" s="117">
        <v>5.913660555884092E-2</v>
      </c>
      <c r="R55" s="117">
        <v>2.7970072022935458E-2</v>
      </c>
      <c r="S55" s="118">
        <v>-5751.0395010395005</v>
      </c>
      <c r="T55" s="119">
        <v>0.11121599888119713</v>
      </c>
      <c r="U55" s="129" t="s">
        <v>36</v>
      </c>
      <c r="W55" t="s">
        <v>1260</v>
      </c>
    </row>
    <row r="56" spans="1:24" hidden="1" x14ac:dyDescent="0.25">
      <c r="A56" s="125" t="s">
        <v>374</v>
      </c>
      <c r="B56" s="97">
        <v>45432</v>
      </c>
      <c r="C56" s="98">
        <v>131000</v>
      </c>
      <c r="D56" s="99">
        <v>14986.4</v>
      </c>
      <c r="E56" s="100">
        <v>114.4</v>
      </c>
      <c r="F56" s="101">
        <v>1</v>
      </c>
      <c r="G56" s="101">
        <v>0.69140000000000001</v>
      </c>
      <c r="H56" s="101">
        <v>0.69489999999999996</v>
      </c>
      <c r="I56" s="102">
        <v>28.987234042553194</v>
      </c>
      <c r="J56" s="103">
        <v>7.5270718232044205</v>
      </c>
      <c r="K56" s="103">
        <v>1.3263474643773787</v>
      </c>
      <c r="L56" s="104">
        <v>0.22002142690058979</v>
      </c>
      <c r="M56" s="105">
        <v>4519.2307692307686</v>
      </c>
      <c r="N56" s="106">
        <v>17403.846153846152</v>
      </c>
      <c r="O56" s="106">
        <v>98767.482517482509</v>
      </c>
      <c r="P56" s="107">
        <v>19.180458447650224</v>
      </c>
      <c r="Q56" s="108">
        <v>0.25966850828729282</v>
      </c>
      <c r="R56" s="108">
        <v>7.4613941405686252E-2</v>
      </c>
      <c r="S56" s="109">
        <v>804.19580419580416</v>
      </c>
      <c r="T56" s="110">
        <v>1.6306826381873287</v>
      </c>
      <c r="U56" s="128" t="s">
        <v>364</v>
      </c>
      <c r="W56" t="s">
        <v>1260</v>
      </c>
    </row>
    <row r="57" spans="1:24" hidden="1" x14ac:dyDescent="0.25">
      <c r="A57" s="126" t="s">
        <v>238</v>
      </c>
      <c r="B57" s="97">
        <v>45432</v>
      </c>
      <c r="C57" s="98">
        <v>59400</v>
      </c>
      <c r="D57" s="99">
        <v>14374.8</v>
      </c>
      <c r="E57" s="100">
        <v>242</v>
      </c>
      <c r="F57" s="101">
        <v>1</v>
      </c>
      <c r="G57" s="101">
        <v>0.61699999999999999</v>
      </c>
      <c r="H57" s="101">
        <v>0.64939999999999998</v>
      </c>
      <c r="I57" s="111">
        <v>31.047084233261341</v>
      </c>
      <c r="J57" s="112">
        <v>3.6126664991203818</v>
      </c>
      <c r="K57" s="112">
        <v>7.6583910495471494</v>
      </c>
      <c r="L57" s="113">
        <v>-0.11479836283953271</v>
      </c>
      <c r="M57" s="114">
        <v>1913.2231404958677</v>
      </c>
      <c r="N57" s="115">
        <v>16442.14876033058</v>
      </c>
      <c r="O57" s="115">
        <v>7756.1983471074382</v>
      </c>
      <c r="P57" s="116">
        <v>420.79914757591905</v>
      </c>
      <c r="Q57" s="117">
        <v>0.11636089469716009</v>
      </c>
      <c r="R57" s="117">
        <v>3.6942471874251974E-2</v>
      </c>
      <c r="S57" s="118">
        <v>-3347.1074380165287</v>
      </c>
      <c r="T57" s="119">
        <v>0.1497646213995053</v>
      </c>
      <c r="U57" s="129" t="s">
        <v>36</v>
      </c>
      <c r="W57" t="s">
        <v>1260</v>
      </c>
    </row>
    <row r="58" spans="1:24" hidden="1" x14ac:dyDescent="0.25">
      <c r="A58" s="125" t="s">
        <v>293</v>
      </c>
      <c r="B58" s="97">
        <v>45432</v>
      </c>
      <c r="C58" s="98">
        <v>35050</v>
      </c>
      <c r="D58" s="99">
        <v>13715.065000000001</v>
      </c>
      <c r="E58" s="100">
        <v>391.3</v>
      </c>
      <c r="F58" s="101">
        <v>0.99974450689831396</v>
      </c>
      <c r="G58" s="101">
        <v>0.59619999999999995</v>
      </c>
      <c r="H58" s="101">
        <v>0.59719999999999995</v>
      </c>
      <c r="I58" s="102">
        <v>25.257946593001844</v>
      </c>
      <c r="J58" s="103">
        <v>1.1866296071984772</v>
      </c>
      <c r="K58" s="103">
        <v>1.0107646105092492</v>
      </c>
      <c r="L58" s="104">
        <v>0.15276324685628007</v>
      </c>
      <c r="M58" s="105">
        <v>1387.6820853565039</v>
      </c>
      <c r="N58" s="106">
        <v>29537.439304881165</v>
      </c>
      <c r="O58" s="106">
        <v>34676.718630206997</v>
      </c>
      <c r="P58" s="107">
        <v>22.843245633429142</v>
      </c>
      <c r="Q58" s="108">
        <v>4.6980446444021454E-2</v>
      </c>
      <c r="R58" s="108">
        <v>4.0759645698844015E-2</v>
      </c>
      <c r="S58" s="109">
        <v>1719.9079989777663</v>
      </c>
      <c r="T58" s="110">
        <v>1.0185407596456988</v>
      </c>
      <c r="U58" s="128" t="s">
        <v>129</v>
      </c>
      <c r="X58" t="s">
        <v>250</v>
      </c>
    </row>
    <row r="59" spans="1:24" hidden="1" x14ac:dyDescent="0.25">
      <c r="A59" s="126" t="s">
        <v>310</v>
      </c>
      <c r="B59" s="97">
        <v>45432</v>
      </c>
      <c r="C59" s="98">
        <v>14750</v>
      </c>
      <c r="D59" s="99">
        <v>13679.15</v>
      </c>
      <c r="E59" s="100">
        <v>927.4</v>
      </c>
      <c r="F59" s="101">
        <v>0.99989218328841001</v>
      </c>
      <c r="G59" s="101">
        <v>0.36380000000000001</v>
      </c>
      <c r="H59" s="101">
        <v>0.36509999999999998</v>
      </c>
      <c r="I59" s="111">
        <v>7.5284259768849751</v>
      </c>
      <c r="J59" s="112">
        <v>2.0337719298245616</v>
      </c>
      <c r="K59" s="112">
        <v>1.9733338141950374</v>
      </c>
      <c r="L59" s="113">
        <v>0.35194839098345554</v>
      </c>
      <c r="M59" s="114">
        <v>1959.2408885054992</v>
      </c>
      <c r="N59" s="115">
        <v>7252.5339659262454</v>
      </c>
      <c r="O59" s="115">
        <v>7474.660340737546</v>
      </c>
      <c r="P59" s="116">
        <v>135.54529717253314</v>
      </c>
      <c r="Q59" s="117">
        <v>0.27014570324115372</v>
      </c>
      <c r="R59" s="117">
        <v>8.4401709401709407E-2</v>
      </c>
      <c r="S59" s="118">
        <v>-638.34375673927104</v>
      </c>
      <c r="T59" s="119">
        <v>0.32199925678186547</v>
      </c>
      <c r="U59" s="129" t="s">
        <v>136</v>
      </c>
    </row>
    <row r="60" spans="1:24" hidden="1" x14ac:dyDescent="0.25">
      <c r="A60" s="126" t="s">
        <v>277</v>
      </c>
      <c r="B60" s="97">
        <v>45432</v>
      </c>
      <c r="C60" s="98">
        <v>21950</v>
      </c>
      <c r="D60" s="99">
        <v>13521.2</v>
      </c>
      <c r="E60" s="100">
        <v>616</v>
      </c>
      <c r="F60" s="101">
        <v>1</v>
      </c>
      <c r="G60" s="101">
        <v>0.18709999999999999</v>
      </c>
      <c r="H60" s="101">
        <v>0.19120000000000001</v>
      </c>
      <c r="I60" s="111">
        <v>16.610810810810811</v>
      </c>
      <c r="J60" s="112">
        <v>1.2437862202189311</v>
      </c>
      <c r="K60" s="112">
        <v>0.41215631286959703</v>
      </c>
      <c r="L60" s="113">
        <v>4.918050910985361E-2</v>
      </c>
      <c r="M60" s="114">
        <v>1321.4285714285713</v>
      </c>
      <c r="N60" s="115">
        <v>17647.727272727272</v>
      </c>
      <c r="O60" s="115">
        <v>53256.493506493505</v>
      </c>
      <c r="P60" s="116">
        <v>80.370663902944585</v>
      </c>
      <c r="Q60" s="117">
        <v>7.4878116088676297E-2</v>
      </c>
      <c r="R60" s="117">
        <v>4.3302478987126289E-2</v>
      </c>
      <c r="S60" s="118">
        <v>459.41558441558442</v>
      </c>
      <c r="T60" s="119">
        <v>1.7451856580487286</v>
      </c>
      <c r="U60" s="129" t="s">
        <v>122</v>
      </c>
    </row>
    <row r="61" spans="1:24" hidden="1" x14ac:dyDescent="0.25">
      <c r="A61" s="126" t="s">
        <v>214</v>
      </c>
      <c r="B61" s="97">
        <v>45432</v>
      </c>
      <c r="C61" s="98">
        <v>19000</v>
      </c>
      <c r="D61" s="99">
        <v>12695.8</v>
      </c>
      <c r="E61" s="100">
        <v>668.2</v>
      </c>
      <c r="F61" s="101">
        <v>1</v>
      </c>
      <c r="G61" s="101">
        <v>0.44119999999999998</v>
      </c>
      <c r="H61" s="101">
        <v>0.4955</v>
      </c>
      <c r="I61" s="111">
        <v>13.549413020277482</v>
      </c>
      <c r="J61" s="112">
        <v>1.0627657793403651</v>
      </c>
      <c r="K61" s="112">
        <v>4.6402777777777784</v>
      </c>
      <c r="L61" s="113">
        <v>0.12222967470956014</v>
      </c>
      <c r="M61" s="114">
        <v>1402.2747680335228</v>
      </c>
      <c r="N61" s="115">
        <v>17877.880873989823</v>
      </c>
      <c r="O61" s="115">
        <v>4094.5824603412148</v>
      </c>
      <c r="P61" s="116">
        <v>1123.1578947368421</v>
      </c>
      <c r="Q61" s="117">
        <v>7.8436296668340871E-2</v>
      </c>
      <c r="R61" s="117">
        <v>5.5853600381497379E-2</v>
      </c>
      <c r="S61" s="118">
        <v>-8317.8689015264881</v>
      </c>
      <c r="T61" s="119">
        <v>0.1630901287553648</v>
      </c>
      <c r="U61" s="129" t="s">
        <v>36</v>
      </c>
    </row>
    <row r="62" spans="1:24" hidden="1" x14ac:dyDescent="0.25">
      <c r="A62" s="126" t="s">
        <v>200</v>
      </c>
      <c r="B62" s="97">
        <v>45432</v>
      </c>
      <c r="C62" s="98">
        <v>17400</v>
      </c>
      <c r="D62" s="99">
        <v>12540.18</v>
      </c>
      <c r="E62" s="100">
        <v>720.7</v>
      </c>
      <c r="F62" s="101">
        <v>1</v>
      </c>
      <c r="G62" s="101">
        <v>0.20749999999999999</v>
      </c>
      <c r="H62" s="101">
        <v>0.21299999999999999</v>
      </c>
      <c r="I62" s="111">
        <v>80.904387096774201</v>
      </c>
      <c r="J62" s="112">
        <v>0.88367134099076883</v>
      </c>
      <c r="K62" s="112">
        <v>3.3837506745817594</v>
      </c>
      <c r="L62" s="113">
        <v>-0.10647317153217373</v>
      </c>
      <c r="M62" s="114">
        <v>215.06868322464268</v>
      </c>
      <c r="N62" s="115">
        <v>19690.578604134869</v>
      </c>
      <c r="O62" s="115">
        <v>5142.2228389066186</v>
      </c>
      <c r="P62" s="116">
        <v>2026.529951430113</v>
      </c>
      <c r="Q62" s="117">
        <v>1.0922415615530969E-2</v>
      </c>
      <c r="R62" s="117">
        <v>5.3828789720437578E-3</v>
      </c>
      <c r="S62" s="118">
        <v>-1748.3002636325793</v>
      </c>
      <c r="T62" s="119">
        <v>0.12870289980899463</v>
      </c>
      <c r="U62" s="129" t="s">
        <v>36</v>
      </c>
    </row>
    <row r="63" spans="1:24" hidden="1" x14ac:dyDescent="0.25">
      <c r="A63" s="125" t="s">
        <v>386</v>
      </c>
      <c r="B63" s="97">
        <v>45432</v>
      </c>
      <c r="C63" s="98">
        <v>23250</v>
      </c>
      <c r="D63" s="99">
        <v>12427.125</v>
      </c>
      <c r="E63" s="100">
        <v>534.5</v>
      </c>
      <c r="F63" s="101">
        <v>1</v>
      </c>
      <c r="G63" s="101">
        <v>0.45329999999999998</v>
      </c>
      <c r="H63" s="101">
        <v>0.45369999999999999</v>
      </c>
      <c r="I63" s="102">
        <v>36.985491071428569</v>
      </c>
      <c r="J63" s="103">
        <v>1.2204994107248084</v>
      </c>
      <c r="K63" s="103">
        <v>0.97812868949232579</v>
      </c>
      <c r="L63" s="104">
        <v>7.532541618526345E-2</v>
      </c>
      <c r="M63" s="105">
        <v>628.62488306828811</v>
      </c>
      <c r="N63" s="106">
        <v>19049.579045837232</v>
      </c>
      <c r="O63" s="106">
        <v>23769.878391019647</v>
      </c>
      <c r="P63" s="107">
        <v>150.23376623376623</v>
      </c>
      <c r="Q63" s="108">
        <v>3.2999410724808484E-2</v>
      </c>
      <c r="R63" s="108">
        <v>1.1126196231663299E-2</v>
      </c>
      <c r="S63" s="109">
        <v>5272.2170252572496</v>
      </c>
      <c r="T63" s="110">
        <v>0.42070929500976856</v>
      </c>
      <c r="U63" s="128" t="s">
        <v>364</v>
      </c>
    </row>
    <row r="64" spans="1:24" hidden="1" x14ac:dyDescent="0.25">
      <c r="A64" s="125" t="s">
        <v>185</v>
      </c>
      <c r="B64" s="97">
        <v>45432</v>
      </c>
      <c r="C64" s="98">
        <v>18250</v>
      </c>
      <c r="D64" s="99">
        <v>12216.55</v>
      </c>
      <c r="E64" s="100">
        <v>669.4</v>
      </c>
      <c r="F64" s="101">
        <v>1</v>
      </c>
      <c r="G64" s="101">
        <v>0.19950000000000001</v>
      </c>
      <c r="H64" s="101">
        <v>0.20369999999999999</v>
      </c>
      <c r="I64" s="102">
        <v>12.646532091097308</v>
      </c>
      <c r="J64" s="103">
        <v>1.3836844489749689</v>
      </c>
      <c r="K64" s="103">
        <v>7.5225061576354673</v>
      </c>
      <c r="L64" s="104">
        <v>0.3884368991654894</v>
      </c>
      <c r="M64" s="105">
        <v>1443.0833582312519</v>
      </c>
      <c r="N64" s="106">
        <v>13189.423364206752</v>
      </c>
      <c r="O64" s="106">
        <v>2426.0531819539888</v>
      </c>
      <c r="P64" s="107">
        <v>-33.694581280788178</v>
      </c>
      <c r="Q64" s="108">
        <v>0.10941216445803602</v>
      </c>
      <c r="R64" s="108">
        <v>0.10630571145592604</v>
      </c>
      <c r="S64" s="109">
        <v>-1812.0705109052883</v>
      </c>
      <c r="T64" s="110">
        <v>0.17871684824474524</v>
      </c>
      <c r="U64" s="128" t="s">
        <v>28</v>
      </c>
    </row>
    <row r="65" spans="1:21" x14ac:dyDescent="0.25">
      <c r="A65" s="126" t="s">
        <v>250</v>
      </c>
      <c r="B65" s="97" t="s">
        <v>1261</v>
      </c>
      <c r="C65" s="98">
        <v>49450</v>
      </c>
      <c r="D65" s="99">
        <v>11680.09</v>
      </c>
      <c r="E65" s="100">
        <v>236.2</v>
      </c>
      <c r="F65" s="101">
        <v>1</v>
      </c>
      <c r="G65" s="101">
        <v>0.93710000000000004</v>
      </c>
      <c r="H65" s="101">
        <v>0.93889999999999996</v>
      </c>
      <c r="I65" s="111">
        <v>11.750593561368209</v>
      </c>
      <c r="J65" s="112">
        <v>2.5419129488574539</v>
      </c>
      <c r="K65" s="112">
        <v>4.5412480559875581</v>
      </c>
      <c r="L65" s="113">
        <v>0.59240210582038388</v>
      </c>
      <c r="M65" s="114">
        <v>4208.298052497883</v>
      </c>
      <c r="N65" s="115">
        <v>19453.85266723116</v>
      </c>
      <c r="O65" s="115">
        <v>10889.077053344623</v>
      </c>
      <c r="P65" s="116">
        <v>113.37480559875584</v>
      </c>
      <c r="Q65" s="117">
        <v>0.2163220892274211</v>
      </c>
      <c r="R65" s="117">
        <v>0.10426938004825344</v>
      </c>
      <c r="S65" s="118">
        <v>4369.1786621507199</v>
      </c>
      <c r="T65" s="119">
        <v>0.26979964334417289</v>
      </c>
      <c r="U65" s="129" t="s">
        <v>62</v>
      </c>
    </row>
    <row r="66" spans="1:21" hidden="1" x14ac:dyDescent="0.25">
      <c r="A66" s="126" t="s">
        <v>356</v>
      </c>
      <c r="B66" s="97">
        <v>45432</v>
      </c>
      <c r="C66" s="98">
        <v>59000</v>
      </c>
      <c r="D66" s="99">
        <v>11210</v>
      </c>
      <c r="E66" s="100">
        <v>190</v>
      </c>
      <c r="F66" s="101">
        <v>1</v>
      </c>
      <c r="G66" s="101">
        <v>0.625</v>
      </c>
      <c r="H66" s="101">
        <v>0.72729999999999995</v>
      </c>
      <c r="I66" s="111" t="e">
        <v>#N/A</v>
      </c>
      <c r="J66" s="112">
        <v>3.6443433029908974</v>
      </c>
      <c r="K66" s="112" t="e">
        <v>#N/A</v>
      </c>
      <c r="L66" s="113">
        <v>0.1131381608831421</v>
      </c>
      <c r="M66" s="114" t="e">
        <v>#N/A</v>
      </c>
      <c r="N66" s="115">
        <v>16189.473684210527</v>
      </c>
      <c r="O66" s="115" t="e">
        <v>#N/A</v>
      </c>
      <c r="P66" s="116" t="e">
        <v>#N/A</v>
      </c>
      <c r="Q66" s="117" t="e">
        <v>#N/A</v>
      </c>
      <c r="R66" s="117" t="e">
        <v>#N/A</v>
      </c>
      <c r="S66" s="118" t="e">
        <v>#N/A</v>
      </c>
      <c r="T66" s="119" t="e">
        <v>#N/A</v>
      </c>
      <c r="U66" s="129" t="s">
        <v>169</v>
      </c>
    </row>
    <row r="67" spans="1:21" hidden="1" x14ac:dyDescent="0.25">
      <c r="A67" s="125" t="s">
        <v>334</v>
      </c>
      <c r="B67" s="97">
        <v>45432</v>
      </c>
      <c r="C67" s="98">
        <v>64000</v>
      </c>
      <c r="D67" s="99">
        <v>10694.4</v>
      </c>
      <c r="E67" s="100">
        <v>167.1</v>
      </c>
      <c r="F67" s="101">
        <v>0.99940191387559796</v>
      </c>
      <c r="G67" s="101">
        <v>0.43330000000000002</v>
      </c>
      <c r="H67" s="101">
        <v>0.43609999999999999</v>
      </c>
      <c r="I67" s="102">
        <v>29.461157024793387</v>
      </c>
      <c r="J67" s="103">
        <v>4.0709554625047577</v>
      </c>
      <c r="K67" s="103">
        <v>0.56833714194611251</v>
      </c>
      <c r="L67" s="104">
        <v>0.22021470237244167</v>
      </c>
      <c r="M67" s="105">
        <v>2172.3518850987434</v>
      </c>
      <c r="N67" s="106">
        <v>15721.125074805506</v>
      </c>
      <c r="O67" s="106">
        <v>112609.21603830042</v>
      </c>
      <c r="P67" s="107">
        <v>61.297762661423178</v>
      </c>
      <c r="Q67" s="108">
        <v>0.13818043395508184</v>
      </c>
      <c r="R67" s="108">
        <v>4.83935475269964E-2</v>
      </c>
      <c r="S67" s="109">
        <v>3219.6289646918012</v>
      </c>
      <c r="T67" s="110">
        <v>2.5085988534862018</v>
      </c>
      <c r="U67" s="128" t="s">
        <v>156</v>
      </c>
    </row>
    <row r="68" spans="1:21" hidden="1" x14ac:dyDescent="0.25">
      <c r="A68" s="126" t="s">
        <v>176</v>
      </c>
      <c r="B68" s="97">
        <v>45432</v>
      </c>
      <c r="C68" s="98">
        <v>45650</v>
      </c>
      <c r="D68" s="99">
        <v>9796.49</v>
      </c>
      <c r="E68" s="100">
        <v>214.6</v>
      </c>
      <c r="F68" s="101">
        <v>1</v>
      </c>
      <c r="G68" s="101">
        <v>0.52580000000000005</v>
      </c>
      <c r="H68" s="101">
        <v>0.54720000000000002</v>
      </c>
      <c r="I68" s="111">
        <v>22.014584269662919</v>
      </c>
      <c r="J68" s="112">
        <v>2.6883891328210758</v>
      </c>
      <c r="K68" s="112">
        <v>10.377637711864407</v>
      </c>
      <c r="L68" s="113">
        <v>0.24972730095613427</v>
      </c>
      <c r="M68" s="114">
        <v>2073.6253494874186</v>
      </c>
      <c r="N68" s="115">
        <v>16980.428704566635</v>
      </c>
      <c r="O68" s="115">
        <v>4398.88164026095</v>
      </c>
      <c r="P68" s="116">
        <v>-31.271186440677969</v>
      </c>
      <c r="Q68" s="117">
        <v>0.12211855104281009</v>
      </c>
      <c r="R68" s="117">
        <v>5.4037644201578625E-2</v>
      </c>
      <c r="S68" s="118">
        <v>-3504.1938490214352</v>
      </c>
      <c r="T68" s="119">
        <v>0.11463266545233758</v>
      </c>
      <c r="U68" s="129" t="s">
        <v>28</v>
      </c>
    </row>
    <row r="69" spans="1:21" hidden="1" x14ac:dyDescent="0.25">
      <c r="A69" s="125" t="s">
        <v>210</v>
      </c>
      <c r="B69" s="97">
        <v>45432</v>
      </c>
      <c r="C69" s="98">
        <v>31300</v>
      </c>
      <c r="D69" s="99">
        <v>9571.5400000000009</v>
      </c>
      <c r="E69" s="100">
        <v>305.8</v>
      </c>
      <c r="F69" s="101">
        <v>1</v>
      </c>
      <c r="G69" s="101">
        <v>0.51270000000000004</v>
      </c>
      <c r="H69" s="101">
        <v>0.54149999999999998</v>
      </c>
      <c r="I69" s="102">
        <v>10.564613686534218</v>
      </c>
      <c r="J69" s="103">
        <v>1.3084812030075188</v>
      </c>
      <c r="K69" s="103">
        <v>3.321145038167939</v>
      </c>
      <c r="L69" s="104">
        <v>-9.7440094771834462E-2</v>
      </c>
      <c r="M69" s="105">
        <v>2962.7207325049048</v>
      </c>
      <c r="N69" s="106">
        <v>23920.863309352517</v>
      </c>
      <c r="O69" s="106">
        <v>9424.4604316546756</v>
      </c>
      <c r="P69" s="107">
        <v>191.61693268563496</v>
      </c>
      <c r="Q69" s="108">
        <v>0.12385509227614491</v>
      </c>
      <c r="R69" s="108">
        <v>6.2025056479769976E-2</v>
      </c>
      <c r="S69" s="109">
        <v>1213.2112491824721</v>
      </c>
      <c r="T69" s="110">
        <v>0.19730266310672964</v>
      </c>
      <c r="U69" s="128" t="s">
        <v>36</v>
      </c>
    </row>
    <row r="70" spans="1:21" x14ac:dyDescent="0.25">
      <c r="A70" s="125" t="s">
        <v>402</v>
      </c>
      <c r="B70" s="97">
        <v>45432</v>
      </c>
      <c r="C70" s="98">
        <v>29150</v>
      </c>
      <c r="D70" s="99">
        <v>9435.8549999999996</v>
      </c>
      <c r="E70" s="100">
        <v>323.7</v>
      </c>
      <c r="F70" s="101">
        <v>1</v>
      </c>
      <c r="G70" s="101">
        <v>0.51</v>
      </c>
      <c r="H70" s="101">
        <v>0.5111</v>
      </c>
      <c r="I70" s="102">
        <v>7.615702179176755</v>
      </c>
      <c r="J70" s="103">
        <v>1.045408265012187</v>
      </c>
      <c r="K70" s="103">
        <v>0.994608938547486</v>
      </c>
      <c r="L70" s="104">
        <v>5.1585965413397217E-2</v>
      </c>
      <c r="M70" s="105">
        <v>3827.6181649675627</v>
      </c>
      <c r="N70" s="106">
        <v>27883.843064565957</v>
      </c>
      <c r="O70" s="106">
        <v>29308.00123571208</v>
      </c>
      <c r="P70" s="107">
        <v>-33.165384209971535</v>
      </c>
      <c r="Q70" s="108">
        <v>0.13727010857522712</v>
      </c>
      <c r="R70" s="108">
        <v>7.0937822054276886E-2</v>
      </c>
      <c r="S70" s="109">
        <v>-6666.666666666667</v>
      </c>
      <c r="T70" s="110">
        <v>0.54316958662544368</v>
      </c>
      <c r="U70" s="128" t="s">
        <v>395</v>
      </c>
    </row>
    <row r="71" spans="1:21" hidden="1" x14ac:dyDescent="0.25">
      <c r="A71" s="125" t="s">
        <v>361</v>
      </c>
      <c r="B71" s="97">
        <v>45432</v>
      </c>
      <c r="C71" s="98">
        <v>111400</v>
      </c>
      <c r="D71" s="99">
        <v>9123.66</v>
      </c>
      <c r="E71" s="100">
        <v>81.900000000000006</v>
      </c>
      <c r="F71" s="101">
        <v>1</v>
      </c>
      <c r="G71" s="101">
        <v>0.68730000000000002</v>
      </c>
      <c r="H71" s="101">
        <v>0.70469999999999999</v>
      </c>
      <c r="I71" s="102">
        <v>8.764322766570606</v>
      </c>
      <c r="J71" s="103">
        <v>3.3916951672862452</v>
      </c>
      <c r="K71" s="103">
        <v>1.7691797556719022</v>
      </c>
      <c r="L71" s="104">
        <v>4.4243852684119345E-2</v>
      </c>
      <c r="M71" s="105">
        <v>12710.622710622709</v>
      </c>
      <c r="N71" s="106">
        <v>32844.932844932846</v>
      </c>
      <c r="O71" s="106">
        <v>62967.032967032967</v>
      </c>
      <c r="P71" s="107">
        <v>2.5130890052356065</v>
      </c>
      <c r="Q71" s="108">
        <v>0.3869888475836431</v>
      </c>
      <c r="R71" s="108">
        <v>0.31981566820276497</v>
      </c>
      <c r="S71" s="109">
        <v>18864.468864468865</v>
      </c>
      <c r="T71" s="110">
        <v>1.584331797235023</v>
      </c>
      <c r="U71" s="128" t="s">
        <v>364</v>
      </c>
    </row>
    <row r="72" spans="1:21" hidden="1" x14ac:dyDescent="0.25">
      <c r="A72" s="126" t="s">
        <v>383</v>
      </c>
      <c r="B72" s="97">
        <v>45432</v>
      </c>
      <c r="C72" s="98">
        <v>28350</v>
      </c>
      <c r="D72" s="99">
        <v>8816.85</v>
      </c>
      <c r="E72" s="100">
        <v>311</v>
      </c>
      <c r="F72" s="101">
        <v>1</v>
      </c>
      <c r="G72" s="101">
        <v>0.26889999999999997</v>
      </c>
      <c r="H72" s="101">
        <v>0.28010000000000002</v>
      </c>
      <c r="I72" s="111">
        <v>29.686363636363637</v>
      </c>
      <c r="J72" s="112">
        <v>1.213272326957479</v>
      </c>
      <c r="K72" s="112">
        <v>1.1299307958477509</v>
      </c>
      <c r="L72" s="113">
        <v>7.4902994735515982E-2</v>
      </c>
      <c r="M72" s="114">
        <v>954.98392282958196</v>
      </c>
      <c r="N72" s="115">
        <v>23366.559485530546</v>
      </c>
      <c r="O72" s="115">
        <v>25090.032154340835</v>
      </c>
      <c r="P72" s="116">
        <v>73.956170703575538</v>
      </c>
      <c r="Q72" s="117">
        <v>4.0869684876840513E-2</v>
      </c>
      <c r="R72" s="117">
        <v>1.4684796044499382E-2</v>
      </c>
      <c r="S72" s="118">
        <v>1816.7202572347267</v>
      </c>
      <c r="T72" s="119">
        <v>0.38580964153275649</v>
      </c>
      <c r="U72" s="129" t="s">
        <v>364</v>
      </c>
    </row>
    <row r="73" spans="1:21" hidden="1" x14ac:dyDescent="0.25">
      <c r="A73" s="125" t="s">
        <v>319</v>
      </c>
      <c r="B73" s="97">
        <v>45432</v>
      </c>
      <c r="C73" s="98">
        <v>11800</v>
      </c>
      <c r="D73" s="99">
        <v>8737.9</v>
      </c>
      <c r="E73" s="100">
        <v>740.5</v>
      </c>
      <c r="F73" s="101">
        <v>1</v>
      </c>
      <c r="G73" s="101">
        <v>0.60029999999999994</v>
      </c>
      <c r="H73" s="101">
        <v>0.62239999999999995</v>
      </c>
      <c r="I73" s="102">
        <v>14.324426229508196</v>
      </c>
      <c r="J73" s="103">
        <v>0.78719819819819814</v>
      </c>
      <c r="K73" s="103">
        <v>0.33744882984475166</v>
      </c>
      <c r="L73" s="104">
        <v>0.22910529920751688</v>
      </c>
      <c r="M73" s="105">
        <v>823.76772451046588</v>
      </c>
      <c r="N73" s="106">
        <v>14989.8717083052</v>
      </c>
      <c r="O73" s="106">
        <v>34968.264686022958</v>
      </c>
      <c r="P73" s="107">
        <v>165.27689812311735</v>
      </c>
      <c r="Q73" s="108">
        <v>5.4954954954954956E-2</v>
      </c>
      <c r="R73" s="108">
        <v>1.7869174209801681E-2</v>
      </c>
      <c r="S73" s="109">
        <v>186.36056718433491</v>
      </c>
      <c r="T73" s="110">
        <v>0.75853179834197493</v>
      </c>
      <c r="U73" s="128" t="s">
        <v>136</v>
      </c>
    </row>
    <row r="74" spans="1:21" x14ac:dyDescent="0.25">
      <c r="A74" s="126" t="s">
        <v>406</v>
      </c>
      <c r="B74" s="97">
        <v>45432</v>
      </c>
      <c r="C74" s="98">
        <v>53200</v>
      </c>
      <c r="D74" s="99">
        <v>8421.56</v>
      </c>
      <c r="E74" s="100">
        <v>158.30000000000001</v>
      </c>
      <c r="F74" s="101">
        <v>1</v>
      </c>
      <c r="G74" s="101">
        <v>0.73960000000000004</v>
      </c>
      <c r="H74" s="101">
        <v>1</v>
      </c>
      <c r="I74" s="111">
        <v>37.764843049327354</v>
      </c>
      <c r="J74" s="112">
        <v>1.7544916666666668</v>
      </c>
      <c r="K74" s="112">
        <v>3.4429926410466067</v>
      </c>
      <c r="L74" s="113">
        <v>1.1137340469541845E-2</v>
      </c>
      <c r="M74" s="114">
        <v>1408.717624763108</v>
      </c>
      <c r="N74" s="115">
        <v>30322.173089071381</v>
      </c>
      <c r="O74" s="115">
        <v>15451.674036639291</v>
      </c>
      <c r="P74" s="116">
        <v>42.534750613246125</v>
      </c>
      <c r="Q74" s="117">
        <v>4.6458333333333331E-2</v>
      </c>
      <c r="R74" s="117">
        <v>2.9330527423385506E-2</v>
      </c>
      <c r="S74" s="118">
        <v>-4169.2987997473147</v>
      </c>
      <c r="T74" s="119">
        <v>0.32171511245560963</v>
      </c>
      <c r="U74" s="129" t="s">
        <v>395</v>
      </c>
    </row>
    <row r="75" spans="1:21" hidden="1" x14ac:dyDescent="0.25">
      <c r="A75" s="125" t="s">
        <v>223</v>
      </c>
      <c r="B75" s="97">
        <v>45432</v>
      </c>
      <c r="C75" s="98">
        <v>38700</v>
      </c>
      <c r="D75" s="99">
        <v>8378.5499999999993</v>
      </c>
      <c r="E75" s="100">
        <v>216.5</v>
      </c>
      <c r="F75" s="101">
        <v>1</v>
      </c>
      <c r="G75" s="101">
        <v>0.57999999999999996</v>
      </c>
      <c r="H75" s="101">
        <v>0.64149999999999996</v>
      </c>
      <c r="I75" s="102">
        <v>398.97857142857146</v>
      </c>
      <c r="J75" s="103">
        <v>3.6333694709453597</v>
      </c>
      <c r="K75" s="103">
        <v>6.3666793313069912</v>
      </c>
      <c r="L75" s="104">
        <v>5.4825587531490694E-2</v>
      </c>
      <c r="M75" s="105">
        <v>96.997690531177824</v>
      </c>
      <c r="N75" s="106">
        <v>10651.270207852194</v>
      </c>
      <c r="O75" s="106">
        <v>6078.52193995381</v>
      </c>
      <c r="P75" s="107">
        <v>755.56231003039511</v>
      </c>
      <c r="Q75" s="108">
        <v>9.1066782307025144E-3</v>
      </c>
      <c r="R75" s="108">
        <v>4.4173327724021877E-3</v>
      </c>
      <c r="S75" s="109">
        <v>-87.759815242494227</v>
      </c>
      <c r="T75" s="110">
        <v>0.27681952040387042</v>
      </c>
      <c r="U75" s="128" t="s">
        <v>36</v>
      </c>
    </row>
    <row r="76" spans="1:21" hidden="1" x14ac:dyDescent="0.25">
      <c r="A76" s="125" t="s">
        <v>307</v>
      </c>
      <c r="B76" s="97">
        <v>45432</v>
      </c>
      <c r="C76" s="98">
        <v>34550</v>
      </c>
      <c r="D76" s="99">
        <v>8361.1</v>
      </c>
      <c r="E76" s="100">
        <v>242</v>
      </c>
      <c r="F76" s="101">
        <v>1</v>
      </c>
      <c r="G76" s="101">
        <v>0.32750000000000001</v>
      </c>
      <c r="H76" s="101">
        <v>0.3619</v>
      </c>
      <c r="I76" s="102">
        <v>334.44400000000002</v>
      </c>
      <c r="J76" s="103">
        <v>1.7919202743249034</v>
      </c>
      <c r="K76" s="103">
        <v>0.75257425742574269</v>
      </c>
      <c r="L76" s="104">
        <v>0.1150429688907646</v>
      </c>
      <c r="M76" s="105">
        <v>103.30578512396694</v>
      </c>
      <c r="N76" s="106">
        <v>19280.991735537191</v>
      </c>
      <c r="O76" s="106">
        <v>45909.090909090904</v>
      </c>
      <c r="P76" s="107">
        <v>146.94869486948693</v>
      </c>
      <c r="Q76" s="108">
        <v>5.3579082726103733E-3</v>
      </c>
      <c r="R76" s="108">
        <v>1.92130341223486E-3</v>
      </c>
      <c r="S76" s="109">
        <v>-5590.909090909091</v>
      </c>
      <c r="T76" s="110">
        <v>0.85382723639717184</v>
      </c>
      <c r="U76" s="128" t="s">
        <v>136</v>
      </c>
    </row>
    <row r="77" spans="1:21" hidden="1" x14ac:dyDescent="0.25">
      <c r="A77" s="126" t="s">
        <v>331</v>
      </c>
      <c r="B77" s="97">
        <v>45432</v>
      </c>
      <c r="C77" s="98">
        <v>87400</v>
      </c>
      <c r="D77" s="99">
        <v>8250.5600000000013</v>
      </c>
      <c r="E77" s="100">
        <v>94.4</v>
      </c>
      <c r="F77" s="101">
        <v>1</v>
      </c>
      <c r="G77" s="101">
        <v>0.65080000000000005</v>
      </c>
      <c r="H77" s="101">
        <v>0.69359999999999999</v>
      </c>
      <c r="I77" s="111">
        <v>16.567389558232932</v>
      </c>
      <c r="J77" s="112">
        <v>6.161732636295743</v>
      </c>
      <c r="K77" s="112">
        <v>11.702921985815603</v>
      </c>
      <c r="L77" s="113">
        <v>-1.4692293088091168E-2</v>
      </c>
      <c r="M77" s="114">
        <v>5275.4237288135591</v>
      </c>
      <c r="N77" s="115">
        <v>14184.322033898305</v>
      </c>
      <c r="O77" s="115">
        <v>7468.2203389830502</v>
      </c>
      <c r="P77" s="116">
        <v>-24</v>
      </c>
      <c r="Q77" s="117">
        <v>0.37191934279312922</v>
      </c>
      <c r="R77" s="117">
        <v>0.2924251321197886</v>
      </c>
      <c r="S77" s="118">
        <v>4586.8644067796604</v>
      </c>
      <c r="T77" s="119">
        <v>0.41397533763945976</v>
      </c>
      <c r="U77" s="129" t="s">
        <v>150</v>
      </c>
    </row>
    <row r="78" spans="1:21" hidden="1" x14ac:dyDescent="0.25">
      <c r="A78" s="126" t="s">
        <v>296</v>
      </c>
      <c r="B78" s="97">
        <v>45432</v>
      </c>
      <c r="C78" s="98">
        <v>60000</v>
      </c>
      <c r="D78" s="99">
        <v>8130</v>
      </c>
      <c r="E78" s="100">
        <v>135.5</v>
      </c>
      <c r="F78" s="101">
        <v>1</v>
      </c>
      <c r="G78" s="101">
        <v>0.67210000000000003</v>
      </c>
      <c r="H78" s="101">
        <v>0.67459999999999998</v>
      </c>
      <c r="I78" s="111">
        <v>12.243975903614457</v>
      </c>
      <c r="J78" s="112">
        <v>2.1305031446540879</v>
      </c>
      <c r="K78" s="112">
        <v>6.0177646188008884</v>
      </c>
      <c r="L78" s="113">
        <v>-4.7161934169657416E-2</v>
      </c>
      <c r="M78" s="114">
        <v>4900.3690036900371</v>
      </c>
      <c r="N78" s="115">
        <v>28162.361623616238</v>
      </c>
      <c r="O78" s="115">
        <v>9970.4797047970478</v>
      </c>
      <c r="P78" s="116">
        <v>-360.53293856402661</v>
      </c>
      <c r="Q78" s="117">
        <v>0.17400419287211741</v>
      </c>
      <c r="R78" s="117">
        <v>0.10777471189741925</v>
      </c>
      <c r="S78" s="118">
        <v>1675.2767527675276</v>
      </c>
      <c r="T78" s="119">
        <v>0.21928258399610454</v>
      </c>
      <c r="U78" s="129" t="s">
        <v>129</v>
      </c>
    </row>
    <row r="79" spans="1:21" x14ac:dyDescent="0.25">
      <c r="A79" s="125" t="s">
        <v>253</v>
      </c>
      <c r="B79" s="97">
        <v>45432</v>
      </c>
      <c r="C79" s="98">
        <v>41000</v>
      </c>
      <c r="D79" s="99">
        <v>7908.9</v>
      </c>
      <c r="E79" s="100">
        <v>192.9</v>
      </c>
      <c r="F79" s="101">
        <v>1</v>
      </c>
      <c r="G79" s="101">
        <v>0.6855</v>
      </c>
      <c r="H79" s="101">
        <v>0.7</v>
      </c>
      <c r="I79" s="102">
        <v>11.647864506627394</v>
      </c>
      <c r="J79" s="103">
        <v>1.595501311276982</v>
      </c>
      <c r="K79" s="103">
        <v>2.2430232558139536</v>
      </c>
      <c r="L79" s="104">
        <v>8.4815738128003249E-2</v>
      </c>
      <c r="M79" s="105">
        <v>3519.9585277345773</v>
      </c>
      <c r="N79" s="106">
        <v>25697.25246241576</v>
      </c>
      <c r="O79" s="106">
        <v>18278.900984966302</v>
      </c>
      <c r="P79" s="107">
        <v>3.0629608621667614</v>
      </c>
      <c r="Q79" s="108">
        <v>0.13697801089368569</v>
      </c>
      <c r="R79" s="108">
        <v>5.6078625702015196E-2</v>
      </c>
      <c r="S79" s="109">
        <v>590.97978227060651</v>
      </c>
      <c r="T79" s="110">
        <v>0.29121242153947802</v>
      </c>
      <c r="U79" s="128" t="s">
        <v>62</v>
      </c>
    </row>
    <row r="80" spans="1:21" hidden="1" x14ac:dyDescent="0.25">
      <c r="A80" s="126" t="s">
        <v>232</v>
      </c>
      <c r="B80" s="97">
        <v>45432</v>
      </c>
      <c r="C80" s="98">
        <v>43700</v>
      </c>
      <c r="D80" s="99">
        <v>7866</v>
      </c>
      <c r="E80" s="100">
        <v>180</v>
      </c>
      <c r="F80" s="101">
        <v>1</v>
      </c>
      <c r="G80" s="101">
        <v>0.58109999999999995</v>
      </c>
      <c r="H80" s="101">
        <v>0.58309999999999995</v>
      </c>
      <c r="I80" s="111">
        <v>35.917808219178077</v>
      </c>
      <c r="J80" s="112">
        <v>4.528497409326425</v>
      </c>
      <c r="K80" s="112">
        <v>9.6161369193154034</v>
      </c>
      <c r="L80" s="113">
        <v>0.25570999597253485</v>
      </c>
      <c r="M80" s="114">
        <v>1216.6666666666667</v>
      </c>
      <c r="N80" s="115">
        <v>9650</v>
      </c>
      <c r="O80" s="115">
        <v>4544.4444444444443</v>
      </c>
      <c r="P80" s="116">
        <v>-200.24449877750612</v>
      </c>
      <c r="Q80" s="117">
        <v>0.12607944732297063</v>
      </c>
      <c r="R80" s="117">
        <v>3.1460996983192067E-2</v>
      </c>
      <c r="S80" s="118">
        <v>-544.44444444444446</v>
      </c>
      <c r="T80" s="119">
        <v>0.11751185174543888</v>
      </c>
      <c r="U80" s="129" t="s">
        <v>36</v>
      </c>
    </row>
    <row r="81" spans="1:24" hidden="1" x14ac:dyDescent="0.25">
      <c r="A81" s="125" t="s">
        <v>235</v>
      </c>
      <c r="B81" s="97">
        <v>45432</v>
      </c>
      <c r="C81" s="98">
        <v>65800</v>
      </c>
      <c r="D81" s="99">
        <v>7494.62</v>
      </c>
      <c r="E81" s="100">
        <v>113.9</v>
      </c>
      <c r="F81" s="101">
        <v>0.99129677980852904</v>
      </c>
      <c r="G81" s="101">
        <v>8.5099999999999995E-2</v>
      </c>
      <c r="H81" s="101">
        <v>9.7799999999999998E-2</v>
      </c>
      <c r="I81" s="102">
        <v>40.731630434782616</v>
      </c>
      <c r="J81" s="103">
        <v>2.7164262413918085</v>
      </c>
      <c r="K81" s="103">
        <v>16.994603174603174</v>
      </c>
      <c r="L81" s="104">
        <v>-0.10781002821268582</v>
      </c>
      <c r="M81" s="105">
        <v>1615.4521510096574</v>
      </c>
      <c r="N81" s="106">
        <v>24223.002633889377</v>
      </c>
      <c r="O81" s="106">
        <v>3871.8173836698857</v>
      </c>
      <c r="P81" s="107">
        <v>1466.1224489795914</v>
      </c>
      <c r="Q81" s="108">
        <v>6.6690830010873503E-2</v>
      </c>
      <c r="R81" s="108">
        <v>2.4615384615384615E-2</v>
      </c>
      <c r="S81" s="109">
        <v>1536.4354697102722</v>
      </c>
      <c r="T81" s="110">
        <v>5.8996655518394649E-2</v>
      </c>
      <c r="U81" s="128" t="s">
        <v>36</v>
      </c>
    </row>
    <row r="82" spans="1:24" hidden="1" x14ac:dyDescent="0.25">
      <c r="A82" s="125" t="s">
        <v>371</v>
      </c>
      <c r="B82" s="97">
        <v>45432</v>
      </c>
      <c r="C82" s="98">
        <v>70700</v>
      </c>
      <c r="D82" s="99">
        <v>7062.93</v>
      </c>
      <c r="E82" s="100">
        <v>99.9</v>
      </c>
      <c r="F82" s="101">
        <v>0.96428571428571397</v>
      </c>
      <c r="G82" s="101">
        <v>0.53129999999999999</v>
      </c>
      <c r="H82" s="101">
        <v>0.62309999999999999</v>
      </c>
      <c r="I82" s="102" t="e">
        <v>#N/A</v>
      </c>
      <c r="J82" s="103">
        <v>0.85986486486486491</v>
      </c>
      <c r="K82" s="103" t="e">
        <v>#N/A</v>
      </c>
      <c r="L82" s="104">
        <v>-0.15535280274807994</v>
      </c>
      <c r="M82" s="105" t="e">
        <v>#N/A</v>
      </c>
      <c r="N82" s="106">
        <v>82222.222222222219</v>
      </c>
      <c r="O82" s="106" t="e">
        <v>#N/A</v>
      </c>
      <c r="P82" s="107" t="e">
        <v>#N/A</v>
      </c>
      <c r="Q82" s="108" t="e">
        <v>#N/A</v>
      </c>
      <c r="R82" s="108" t="e">
        <v>#N/A</v>
      </c>
      <c r="S82" s="109" t="e">
        <v>#N/A</v>
      </c>
      <c r="T82" s="110" t="e">
        <v>#N/A</v>
      </c>
      <c r="U82" s="128" t="s">
        <v>364</v>
      </c>
    </row>
    <row r="83" spans="1:24" hidden="1" x14ac:dyDescent="0.25">
      <c r="A83" s="125" t="s">
        <v>280</v>
      </c>
      <c r="B83" s="97">
        <v>45432</v>
      </c>
      <c r="C83" s="98">
        <v>25200</v>
      </c>
      <c r="D83" s="99">
        <v>6635.16</v>
      </c>
      <c r="E83" s="100">
        <v>263.3</v>
      </c>
      <c r="F83" s="101">
        <v>1</v>
      </c>
      <c r="G83" s="101">
        <v>0.31</v>
      </c>
      <c r="H83" s="101">
        <v>0.38569999999999999</v>
      </c>
      <c r="I83" s="102">
        <v>56.71076923076923</v>
      </c>
      <c r="J83" s="103">
        <v>1.2235220357735572</v>
      </c>
      <c r="K83" s="103">
        <v>0.35680576468057651</v>
      </c>
      <c r="L83" s="104">
        <v>0.11165444243188105</v>
      </c>
      <c r="M83" s="105">
        <v>444.36004557538928</v>
      </c>
      <c r="N83" s="106">
        <v>20596.278009874666</v>
      </c>
      <c r="O83" s="106">
        <v>70626.661602734515</v>
      </c>
      <c r="P83" s="107">
        <v>110.77220907722088</v>
      </c>
      <c r="Q83" s="108">
        <v>2.1574774110271068E-2</v>
      </c>
      <c r="R83" s="108">
        <v>9.5627298733142619E-3</v>
      </c>
      <c r="S83" s="109">
        <v>562.09646790733007</v>
      </c>
      <c r="T83" s="110">
        <v>1.5199019207192481</v>
      </c>
      <c r="U83" s="128" t="s">
        <v>122</v>
      </c>
    </row>
    <row r="84" spans="1:24" x14ac:dyDescent="0.25">
      <c r="A84" s="126" t="s">
        <v>244</v>
      </c>
      <c r="B84" s="97">
        <v>45432</v>
      </c>
      <c r="C84" s="98">
        <v>22350</v>
      </c>
      <c r="D84" s="99">
        <v>6434.5649999999987</v>
      </c>
      <c r="E84" s="100">
        <v>287.89999999999998</v>
      </c>
      <c r="F84" s="101">
        <v>1</v>
      </c>
      <c r="G84" s="101">
        <v>0.72640000000000005</v>
      </c>
      <c r="H84" s="101">
        <v>0.72770000000000001</v>
      </c>
      <c r="I84" s="111">
        <v>12.972913306451613</v>
      </c>
      <c r="J84" s="112">
        <v>1.4761562284927734</v>
      </c>
      <c r="K84" s="112">
        <v>1.0080784897383674</v>
      </c>
      <c r="L84" s="113">
        <v>-4.4382494826237462E-2</v>
      </c>
      <c r="M84" s="114">
        <v>1722.8204237582495</v>
      </c>
      <c r="N84" s="115">
        <v>15140.673845085101</v>
      </c>
      <c r="O84" s="115">
        <v>22170.892671066344</v>
      </c>
      <c r="P84" s="116">
        <v>-14.438351872160439</v>
      </c>
      <c r="Q84" s="117">
        <v>0.11378756595549439</v>
      </c>
      <c r="R84" s="117">
        <v>5.8552709243300673E-2</v>
      </c>
      <c r="S84" s="118">
        <v>2966.3077457450504</v>
      </c>
      <c r="T84" s="119">
        <v>0.75351198205642778</v>
      </c>
      <c r="U84" s="129" t="s">
        <v>62</v>
      </c>
      <c r="W84" t="s">
        <v>1260</v>
      </c>
    </row>
    <row r="85" spans="1:24" hidden="1" x14ac:dyDescent="0.25">
      <c r="A85" s="126" t="s">
        <v>1210</v>
      </c>
      <c r="B85" s="97">
        <v>45432</v>
      </c>
      <c r="C85" s="98">
        <v>219100</v>
      </c>
      <c r="D85" s="99">
        <v>5828.06</v>
      </c>
      <c r="E85" s="100">
        <v>26.6</v>
      </c>
      <c r="F85" s="101">
        <v>1</v>
      </c>
      <c r="G85" s="101">
        <v>0.9879</v>
      </c>
      <c r="H85" s="101">
        <v>0.98909999999999998</v>
      </c>
      <c r="I85" s="111">
        <v>12.951244444444445</v>
      </c>
      <c r="J85" s="112">
        <v>2.7581921438712733</v>
      </c>
      <c r="K85" s="112">
        <v>2.4768635784105402</v>
      </c>
      <c r="L85" s="113">
        <v>-6.6379927199054611E-2</v>
      </c>
      <c r="M85" s="114">
        <v>16917.293233082706</v>
      </c>
      <c r="N85" s="115">
        <v>79436.090225563908</v>
      </c>
      <c r="O85" s="115">
        <v>88458.646616541344</v>
      </c>
      <c r="P85" s="116">
        <v>124.38589035274119</v>
      </c>
      <c r="Q85" s="117">
        <v>0.21296734500709891</v>
      </c>
      <c r="R85" s="117">
        <v>0.16930022573363432</v>
      </c>
      <c r="S85" s="118">
        <v>24586.466165413534</v>
      </c>
      <c r="T85" s="119">
        <v>0.88525206922498123</v>
      </c>
      <c r="U85" s="129" t="s">
        <v>136</v>
      </c>
    </row>
    <row r="86" spans="1:24" hidden="1" x14ac:dyDescent="0.25">
      <c r="A86" s="126" t="s">
        <v>367</v>
      </c>
      <c r="B86" s="97">
        <v>45432</v>
      </c>
      <c r="C86" s="98">
        <v>17550</v>
      </c>
      <c r="D86" s="99">
        <v>5587.92</v>
      </c>
      <c r="E86" s="100">
        <v>318.39999999999998</v>
      </c>
      <c r="F86" s="101">
        <v>1</v>
      </c>
      <c r="G86" s="101">
        <v>0.1467</v>
      </c>
      <c r="H86" s="101">
        <v>0.14729999999999999</v>
      </c>
      <c r="I86" s="111">
        <v>14.666456692913384</v>
      </c>
      <c r="J86" s="112">
        <v>0.65609017259598446</v>
      </c>
      <c r="K86" s="112">
        <v>1.8285078534031414</v>
      </c>
      <c r="L86" s="113">
        <v>0.13943324455224593</v>
      </c>
      <c r="M86" s="114">
        <v>1196.6080402010052</v>
      </c>
      <c r="N86" s="115">
        <v>26749.371859296483</v>
      </c>
      <c r="O86" s="115">
        <v>9597.989949748744</v>
      </c>
      <c r="P86" s="116">
        <v>107.08115183246076</v>
      </c>
      <c r="Q86" s="117">
        <v>4.4734061289186333E-2</v>
      </c>
      <c r="R86" s="117">
        <v>1.1460369980448188E-2</v>
      </c>
      <c r="S86" s="118">
        <v>-7437.1859296482417</v>
      </c>
      <c r="T86" s="119">
        <v>9.1923597533463686E-2</v>
      </c>
      <c r="U86" s="129" t="s">
        <v>364</v>
      </c>
    </row>
    <row r="87" spans="1:24" hidden="1" x14ac:dyDescent="0.25">
      <c r="A87" s="126" t="s">
        <v>377</v>
      </c>
      <c r="B87" s="97">
        <v>45432</v>
      </c>
      <c r="C87" s="98">
        <v>13400</v>
      </c>
      <c r="D87" s="99">
        <v>5516.78</v>
      </c>
      <c r="E87" s="100">
        <v>411.7</v>
      </c>
      <c r="F87" s="101">
        <v>1</v>
      </c>
      <c r="G87" s="101">
        <v>0.4647</v>
      </c>
      <c r="H87" s="101">
        <v>0.47749999999999998</v>
      </c>
      <c r="I87" s="111">
        <v>15.239723756906077</v>
      </c>
      <c r="J87" s="112">
        <v>0.63193356242840781</v>
      </c>
      <c r="K87" s="112">
        <v>2.0531373278749534</v>
      </c>
      <c r="L87" s="113">
        <v>0.54059087735649802</v>
      </c>
      <c r="M87" s="114">
        <v>879.2810298761234</v>
      </c>
      <c r="N87" s="115">
        <v>21204.760748117562</v>
      </c>
      <c r="O87" s="115">
        <v>6526.5970366771926</v>
      </c>
      <c r="P87" s="116">
        <v>-913.06289542240427</v>
      </c>
      <c r="Q87" s="117">
        <v>4.1466208476517753E-2</v>
      </c>
      <c r="R87" s="117">
        <v>9.8436437797416731E-3</v>
      </c>
      <c r="S87" s="118">
        <v>641.24362399805682</v>
      </c>
      <c r="T87" s="119">
        <v>7.3065941536369819E-2</v>
      </c>
      <c r="U87" s="129" t="s">
        <v>364</v>
      </c>
    </row>
    <row r="88" spans="1:24" x14ac:dyDescent="0.25">
      <c r="A88" s="125" t="s">
        <v>247</v>
      </c>
      <c r="B88" s="97">
        <v>45432</v>
      </c>
      <c r="C88" s="98">
        <v>15900</v>
      </c>
      <c r="D88" s="99">
        <v>5097.54</v>
      </c>
      <c r="E88" s="100">
        <v>320.60000000000002</v>
      </c>
      <c r="F88" s="101">
        <v>0.98283261802575095</v>
      </c>
      <c r="G88" s="101">
        <v>0.83489999999999998</v>
      </c>
      <c r="H88" s="101">
        <v>0.83579999999999999</v>
      </c>
      <c r="I88" s="102">
        <v>11.71848275862069</v>
      </c>
      <c r="J88" s="103">
        <v>1.1416662933930573</v>
      </c>
      <c r="K88" s="103">
        <v>0.8767698658410733</v>
      </c>
      <c r="L88" s="104">
        <v>-8.189866464062634E-2</v>
      </c>
      <c r="M88" s="105">
        <v>1356.8309419837803</v>
      </c>
      <c r="N88" s="106">
        <v>13927.011852776044</v>
      </c>
      <c r="O88" s="106">
        <v>18134.747348721146</v>
      </c>
      <c r="P88" s="107">
        <v>127.1826625386997</v>
      </c>
      <c r="Q88" s="108">
        <v>9.7424412094064952E-2</v>
      </c>
      <c r="R88" s="108">
        <v>7.4181446111869026E-2</v>
      </c>
      <c r="S88" s="109">
        <v>-998.12850904553954</v>
      </c>
      <c r="T88" s="110">
        <v>0.99147339699863579</v>
      </c>
      <c r="U88" s="128" t="s">
        <v>62</v>
      </c>
      <c r="W88" t="s">
        <v>1260</v>
      </c>
    </row>
    <row r="89" spans="1:24" hidden="1" x14ac:dyDescent="0.25">
      <c r="A89" s="126" t="s">
        <v>316</v>
      </c>
      <c r="B89" s="97">
        <v>45432</v>
      </c>
      <c r="C89" s="98">
        <v>23550</v>
      </c>
      <c r="D89" s="99">
        <v>4919.5950000000003</v>
      </c>
      <c r="E89" s="100">
        <v>208.9</v>
      </c>
      <c r="F89" s="101">
        <v>0.96578825705039295</v>
      </c>
      <c r="G89" s="101">
        <v>0.41770000000000002</v>
      </c>
      <c r="H89" s="101">
        <v>0.43540000000000001</v>
      </c>
      <c r="I89" s="111">
        <v>6.0068315018315017</v>
      </c>
      <c r="J89" s="112">
        <v>0.589808775926148</v>
      </c>
      <c r="K89" s="112">
        <v>0.3725554714123438</v>
      </c>
      <c r="L89" s="113">
        <v>0.14019765981975163</v>
      </c>
      <c r="M89" s="114">
        <v>3920.5361416945907</v>
      </c>
      <c r="N89" s="115">
        <v>39928.195308760172</v>
      </c>
      <c r="O89" s="115">
        <v>63212.06318812829</v>
      </c>
      <c r="P89" s="116">
        <v>76.007572889057187</v>
      </c>
      <c r="Q89" s="117">
        <v>9.8189665507732879E-2</v>
      </c>
      <c r="R89" s="117">
        <v>4.0514469453376209E-2</v>
      </c>
      <c r="S89" s="118">
        <v>-23700.335088559117</v>
      </c>
      <c r="T89" s="119">
        <v>0.65322780113776902</v>
      </c>
      <c r="U89" s="129" t="s">
        <v>136</v>
      </c>
    </row>
    <row r="90" spans="1:24" hidden="1" x14ac:dyDescent="0.25">
      <c r="A90" s="125" t="s">
        <v>172</v>
      </c>
      <c r="B90" s="97">
        <v>45432</v>
      </c>
      <c r="C90" s="98">
        <v>8990</v>
      </c>
      <c r="D90" s="99">
        <v>4796.165</v>
      </c>
      <c r="E90" s="100">
        <v>533.5</v>
      </c>
      <c r="F90" s="101">
        <v>1</v>
      </c>
      <c r="G90" s="101">
        <v>0.28610000000000002</v>
      </c>
      <c r="H90" s="101">
        <v>0.33069999999999999</v>
      </c>
      <c r="I90" s="102">
        <v>25.511515957446807</v>
      </c>
      <c r="J90" s="103">
        <v>0.27475739000916588</v>
      </c>
      <c r="K90" s="103">
        <v>1.1954548853439682</v>
      </c>
      <c r="L90" s="104">
        <v>0.26313909717291506</v>
      </c>
      <c r="M90" s="105">
        <v>352.38987816307406</v>
      </c>
      <c r="N90" s="106">
        <v>32719.775070290536</v>
      </c>
      <c r="O90" s="106">
        <v>7520.1499531396439</v>
      </c>
      <c r="P90" s="107">
        <v>674.68594217347959</v>
      </c>
      <c r="Q90" s="108">
        <v>1.0769935838680109E-2</v>
      </c>
      <c r="R90" s="108">
        <v>4.478429691035994E-3</v>
      </c>
      <c r="S90" s="109">
        <v>-759.13776944704784</v>
      </c>
      <c r="T90" s="110">
        <v>9.5571595321470262E-2</v>
      </c>
      <c r="U90" s="128" t="s">
        <v>28</v>
      </c>
    </row>
    <row r="91" spans="1:24" hidden="1" x14ac:dyDescent="0.25">
      <c r="A91" s="126" t="s">
        <v>344</v>
      </c>
      <c r="B91" s="97">
        <v>45432</v>
      </c>
      <c r="C91" s="98">
        <v>66400</v>
      </c>
      <c r="D91" s="99">
        <v>4648</v>
      </c>
      <c r="E91" s="100">
        <v>70</v>
      </c>
      <c r="F91" s="101">
        <v>1</v>
      </c>
      <c r="G91" s="101">
        <v>0.87350000000000005</v>
      </c>
      <c r="H91" s="101">
        <v>0.88360000000000005</v>
      </c>
      <c r="I91" s="111">
        <v>15.493333333333334</v>
      </c>
      <c r="J91" s="112">
        <v>2.2292565947242204</v>
      </c>
      <c r="K91" s="112">
        <v>2.3309929789368109</v>
      </c>
      <c r="L91" s="113">
        <v>9.2054430359221895E-2</v>
      </c>
      <c r="M91" s="114">
        <v>4285.7142857142853</v>
      </c>
      <c r="N91" s="115">
        <v>29785.714285714286</v>
      </c>
      <c r="O91" s="115">
        <v>28485.714285714283</v>
      </c>
      <c r="P91" s="116">
        <v>136.8505516549649</v>
      </c>
      <c r="Q91" s="117">
        <v>0.14388489208633093</v>
      </c>
      <c r="R91" s="117">
        <v>0.12536564981195153</v>
      </c>
      <c r="S91" s="118">
        <v>-1342.8571428571429</v>
      </c>
      <c r="T91" s="119">
        <v>0.83326368575010445</v>
      </c>
      <c r="U91" s="129" t="s">
        <v>348</v>
      </c>
      <c r="X91" t="s">
        <v>253</v>
      </c>
    </row>
    <row r="92" spans="1:24" hidden="1" x14ac:dyDescent="0.25">
      <c r="A92" s="125" t="s">
        <v>273</v>
      </c>
      <c r="B92" s="97">
        <v>45432</v>
      </c>
      <c r="C92" s="98">
        <v>69300</v>
      </c>
      <c r="D92" s="99">
        <v>4636.17</v>
      </c>
      <c r="E92" s="100">
        <v>66.900000000000006</v>
      </c>
      <c r="F92" s="101">
        <v>1</v>
      </c>
      <c r="G92" s="101">
        <v>0.38629999999999998</v>
      </c>
      <c r="H92" s="101">
        <v>0.4466</v>
      </c>
      <c r="I92" s="102">
        <v>15.769285714285713</v>
      </c>
      <c r="J92" s="103">
        <v>1.6492956243329779</v>
      </c>
      <c r="K92" s="103">
        <v>0.82508809396689808</v>
      </c>
      <c r="L92" s="104">
        <v>3.1389112938537966E-3</v>
      </c>
      <c r="M92" s="105">
        <v>4394.6188340807175</v>
      </c>
      <c r="N92" s="106">
        <v>42017.937219730935</v>
      </c>
      <c r="O92" s="106">
        <v>83991.031390134522</v>
      </c>
      <c r="P92" s="107">
        <v>101.93272824345969</v>
      </c>
      <c r="Q92" s="108">
        <v>0.10458911419423693</v>
      </c>
      <c r="R92" s="108">
        <v>5.5408970976253295E-2</v>
      </c>
      <c r="S92" s="109">
        <v>9162.929745889387</v>
      </c>
      <c r="T92" s="110">
        <v>1.0589898228420656</v>
      </c>
      <c r="U92" s="128" t="s">
        <v>122</v>
      </c>
    </row>
    <row r="93" spans="1:24" hidden="1" x14ac:dyDescent="0.25">
      <c r="A93" s="125" t="s">
        <v>380</v>
      </c>
      <c r="B93" s="97">
        <v>45432</v>
      </c>
      <c r="C93" s="98">
        <v>12100</v>
      </c>
      <c r="D93" s="99">
        <v>4617.3599999999997</v>
      </c>
      <c r="E93" s="100">
        <v>381.6</v>
      </c>
      <c r="F93" s="101">
        <v>1</v>
      </c>
      <c r="G93" s="101">
        <v>0.88500000000000001</v>
      </c>
      <c r="H93" s="101">
        <v>0.88859999999999995</v>
      </c>
      <c r="I93" s="102">
        <v>271.6094117647059</v>
      </c>
      <c r="J93" s="103">
        <v>0.95557947019867562</v>
      </c>
      <c r="K93" s="103">
        <v>0.65503759398496242</v>
      </c>
      <c r="L93" s="104">
        <v>-5.5001554366259864E-2</v>
      </c>
      <c r="M93" s="105">
        <v>44.54926624737945</v>
      </c>
      <c r="N93" s="106">
        <v>12662.473794549265</v>
      </c>
      <c r="O93" s="106">
        <v>18472.222222222223</v>
      </c>
      <c r="P93" s="107">
        <v>-26.812313803376369</v>
      </c>
      <c r="Q93" s="108">
        <v>3.5182119205298015E-3</v>
      </c>
      <c r="R93" s="108">
        <v>1.9714716455989795E-3</v>
      </c>
      <c r="S93" s="109">
        <v>875.26205450733744</v>
      </c>
      <c r="T93" s="110">
        <v>0.81746491940160038</v>
      </c>
      <c r="U93" s="128" t="s">
        <v>364</v>
      </c>
    </row>
    <row r="94" spans="1:24" x14ac:dyDescent="0.25">
      <c r="A94" s="125" t="s">
        <v>241</v>
      </c>
      <c r="B94" s="97">
        <v>45432</v>
      </c>
      <c r="C94" s="98">
        <v>13350</v>
      </c>
      <c r="D94" s="99">
        <v>4555.0200000000004</v>
      </c>
      <c r="E94" s="100">
        <v>341.2</v>
      </c>
      <c r="F94" s="101">
        <v>1</v>
      </c>
      <c r="G94" s="101">
        <v>0.58589999999999998</v>
      </c>
      <c r="H94" s="101">
        <v>0.59599999999999997</v>
      </c>
      <c r="I94" s="102">
        <v>31.85328671328671</v>
      </c>
      <c r="J94" s="103">
        <v>0.78984220565285246</v>
      </c>
      <c r="K94" s="103">
        <v>2.1058807212205273</v>
      </c>
      <c r="L94" s="104">
        <v>0.16880825666492427</v>
      </c>
      <c r="M94" s="105">
        <v>419.1090269636577</v>
      </c>
      <c r="N94" s="106">
        <v>16902.1101992966</v>
      </c>
      <c r="O94" s="106">
        <v>6339.3903868698708</v>
      </c>
      <c r="P94" s="107">
        <v>116.17198335644935</v>
      </c>
      <c r="Q94" s="108">
        <v>2.4796254551760013E-2</v>
      </c>
      <c r="R94" s="108">
        <v>8.8643689561120759E-3</v>
      </c>
      <c r="S94" s="109">
        <v>-1764.3610785463072</v>
      </c>
      <c r="T94" s="110">
        <v>0.13408132903545747</v>
      </c>
      <c r="U94" s="128" t="s">
        <v>62</v>
      </c>
    </row>
    <row r="95" spans="1:24" hidden="1" x14ac:dyDescent="0.25">
      <c r="A95" s="125" t="s">
        <v>203</v>
      </c>
      <c r="B95" s="97">
        <v>45432</v>
      </c>
      <c r="C95" s="98">
        <v>7810</v>
      </c>
      <c r="D95" s="99">
        <v>4483.7209999999995</v>
      </c>
      <c r="E95" s="100">
        <v>574.1</v>
      </c>
      <c r="F95" s="101">
        <v>1</v>
      </c>
      <c r="G95" s="101">
        <v>0.68969999999999998</v>
      </c>
      <c r="H95" s="101">
        <v>0.69079999999999997</v>
      </c>
      <c r="I95" s="102">
        <v>-28.023256250000003</v>
      </c>
      <c r="J95" s="103">
        <v>0.55334086140935457</v>
      </c>
      <c r="K95" s="103">
        <v>2.2667952477249749</v>
      </c>
      <c r="L95" s="104">
        <v>-0.16612836341487724</v>
      </c>
      <c r="M95" s="105">
        <v>-278.69709109911162</v>
      </c>
      <c r="N95" s="106">
        <v>14114.265807350635</v>
      </c>
      <c r="O95" s="106">
        <v>3445.3927887127675</v>
      </c>
      <c r="P95" s="107">
        <v>2268.6552072800805</v>
      </c>
      <c r="Q95" s="108">
        <v>-1.9745773170430705E-2</v>
      </c>
      <c r="R95" s="108">
        <v>-1.0351297146923724E-2</v>
      </c>
      <c r="S95" s="109">
        <v>-365.789932067584</v>
      </c>
      <c r="T95" s="110">
        <v>0.12796791097884452</v>
      </c>
      <c r="U95" s="128" t="s">
        <v>36</v>
      </c>
    </row>
    <row r="96" spans="1:24" hidden="1" x14ac:dyDescent="0.25">
      <c r="A96" s="126" t="s">
        <v>283</v>
      </c>
      <c r="B96" s="97">
        <v>45432</v>
      </c>
      <c r="C96" s="98">
        <v>11450</v>
      </c>
      <c r="D96" s="99">
        <v>4377.335</v>
      </c>
      <c r="E96" s="100">
        <v>382.3</v>
      </c>
      <c r="F96" s="101">
        <v>1</v>
      </c>
      <c r="G96" s="101">
        <v>0.56879999999999997</v>
      </c>
      <c r="H96" s="101">
        <v>0.57279999999999998</v>
      </c>
      <c r="I96" s="111">
        <v>14.075032154340837</v>
      </c>
      <c r="J96" s="112">
        <v>0.739414695945946</v>
      </c>
      <c r="K96" s="112">
        <v>0.34680201235937252</v>
      </c>
      <c r="L96" s="113">
        <v>8.0569611481172698E-2</v>
      </c>
      <c r="M96" s="114">
        <v>813.49725346586445</v>
      </c>
      <c r="N96" s="115">
        <v>15485.221030604236</v>
      </c>
      <c r="O96" s="115">
        <v>33015.956055453833</v>
      </c>
      <c r="P96" s="116">
        <v>-13.405165583901123</v>
      </c>
      <c r="Q96" s="117">
        <v>5.2533783783783781E-2</v>
      </c>
      <c r="R96" s="117">
        <v>2.6961421759861291E-2</v>
      </c>
      <c r="S96" s="118">
        <v>5187.0258958932773</v>
      </c>
      <c r="T96" s="119">
        <v>1.0942349371478111</v>
      </c>
      <c r="U96" s="129" t="s">
        <v>129</v>
      </c>
      <c r="W96" t="s">
        <v>1260</v>
      </c>
    </row>
    <row r="97" spans="1:24" hidden="1" x14ac:dyDescent="0.25">
      <c r="A97" s="125" t="s">
        <v>299</v>
      </c>
      <c r="B97" s="97">
        <v>45432</v>
      </c>
      <c r="C97" s="98">
        <v>31900</v>
      </c>
      <c r="D97" s="99">
        <v>4245.8900000000003</v>
      </c>
      <c r="E97" s="100">
        <v>133.1</v>
      </c>
      <c r="F97" s="101">
        <v>0.99700374531835201</v>
      </c>
      <c r="G97" s="101">
        <v>0.67930000000000001</v>
      </c>
      <c r="H97" s="101">
        <v>0.6915</v>
      </c>
      <c r="I97" s="102">
        <v>101.09261904761905</v>
      </c>
      <c r="J97" s="103">
        <v>1.4892634163451419</v>
      </c>
      <c r="K97" s="103">
        <v>0.9564969587744987</v>
      </c>
      <c r="L97" s="104">
        <v>-2.3515083503140577E-3</v>
      </c>
      <c r="M97" s="105">
        <v>315.55221637866265</v>
      </c>
      <c r="N97" s="106">
        <v>21419.984973703984</v>
      </c>
      <c r="O97" s="106">
        <v>33350.86401202104</v>
      </c>
      <c r="P97" s="107">
        <v>197.88240594728541</v>
      </c>
      <c r="Q97" s="108">
        <v>1.4731673097158891E-2</v>
      </c>
      <c r="R97" s="108">
        <v>8.2175699471727648E-3</v>
      </c>
      <c r="S97" s="109">
        <v>-270.473328324568</v>
      </c>
      <c r="T97" s="110">
        <v>0.86851888084523576</v>
      </c>
      <c r="U97" s="128" t="s">
        <v>136</v>
      </c>
      <c r="X97" t="s">
        <v>244</v>
      </c>
    </row>
    <row r="98" spans="1:24" hidden="1" x14ac:dyDescent="0.25">
      <c r="A98" s="126" t="s">
        <v>207</v>
      </c>
      <c r="B98" s="97">
        <v>45432</v>
      </c>
      <c r="C98" s="98">
        <v>30800</v>
      </c>
      <c r="D98" s="99">
        <v>4161.08</v>
      </c>
      <c r="E98" s="100">
        <v>135.1</v>
      </c>
      <c r="F98" s="101">
        <v>1</v>
      </c>
      <c r="G98" s="101">
        <v>0.23449999999999999</v>
      </c>
      <c r="H98" s="101">
        <v>0.2898</v>
      </c>
      <c r="I98" s="111">
        <v>31.523333333333333</v>
      </c>
      <c r="J98" s="112">
        <v>2.180859538784067</v>
      </c>
      <c r="K98" s="112">
        <v>6.2478678678678676</v>
      </c>
      <c r="L98" s="113">
        <v>-5.2116267175582487E-2</v>
      </c>
      <c r="M98" s="114">
        <v>977.05403404885271</v>
      </c>
      <c r="N98" s="115">
        <v>14122.871946706144</v>
      </c>
      <c r="O98" s="115">
        <v>4929.6817172464844</v>
      </c>
      <c r="P98" s="116">
        <v>732.97297297297291</v>
      </c>
      <c r="Q98" s="117">
        <v>6.9182389937106917E-2</v>
      </c>
      <c r="R98" s="117">
        <v>2.8097062579821201E-2</v>
      </c>
      <c r="S98" s="118">
        <v>1302.738712065137</v>
      </c>
      <c r="T98" s="119">
        <v>0.1417624521072797</v>
      </c>
      <c r="U98" s="129" t="s">
        <v>36</v>
      </c>
      <c r="X98" t="s">
        <v>247</v>
      </c>
    </row>
    <row r="99" spans="1:24" hidden="1" x14ac:dyDescent="0.25">
      <c r="A99" s="126" t="s">
        <v>303</v>
      </c>
      <c r="B99" s="97">
        <v>45432</v>
      </c>
      <c r="C99" s="98">
        <v>11850</v>
      </c>
      <c r="D99" s="99">
        <v>3987.5250000000001</v>
      </c>
      <c r="E99" s="100">
        <v>336.5</v>
      </c>
      <c r="F99" s="101">
        <v>1</v>
      </c>
      <c r="G99" s="101">
        <v>0.46239999999999998</v>
      </c>
      <c r="H99" s="101">
        <v>0.60409999999999997</v>
      </c>
      <c r="I99" s="111">
        <v>14.55301094890511</v>
      </c>
      <c r="J99" s="112">
        <v>0.50802968531023063</v>
      </c>
      <c r="K99" s="112">
        <v>0.33318223596256685</v>
      </c>
      <c r="L99" s="113">
        <v>-4.2254854806621722E-2</v>
      </c>
      <c r="M99" s="114">
        <v>814.26448736998509</v>
      </c>
      <c r="N99" s="115">
        <v>23325.408618127785</v>
      </c>
      <c r="O99" s="115">
        <v>35566.121842496286</v>
      </c>
      <c r="P99" s="116">
        <v>214.05080213903742</v>
      </c>
      <c r="Q99" s="117">
        <v>3.4908905593069181E-2</v>
      </c>
      <c r="R99" s="117">
        <v>1.3487570760521782E-2</v>
      </c>
      <c r="S99" s="118">
        <v>-1708.7667161961367</v>
      </c>
      <c r="T99" s="119">
        <v>0.58912133891213392</v>
      </c>
      <c r="U99" s="129" t="s">
        <v>136</v>
      </c>
      <c r="W99" t="s">
        <v>1260</v>
      </c>
    </row>
    <row r="100" spans="1:24" hidden="1" x14ac:dyDescent="0.25">
      <c r="A100" s="126" t="s">
        <v>194</v>
      </c>
      <c r="B100" s="97">
        <v>45432</v>
      </c>
      <c r="C100" s="98">
        <v>8560</v>
      </c>
      <c r="D100" s="99">
        <v>3969.2719999999999</v>
      </c>
      <c r="E100" s="100">
        <v>463.7</v>
      </c>
      <c r="F100" s="101">
        <v>1</v>
      </c>
      <c r="G100" s="101">
        <v>0.66220000000000001</v>
      </c>
      <c r="H100" s="101">
        <v>0.67069999999999996</v>
      </c>
      <c r="I100" s="111">
        <v>1323.0906666666667</v>
      </c>
      <c r="J100" s="112">
        <v>0.70640185086314289</v>
      </c>
      <c r="K100" s="112">
        <v>4.2543108252947484</v>
      </c>
      <c r="L100" s="113">
        <v>-0.20297222968051709</v>
      </c>
      <c r="M100" s="114">
        <v>6.4697002372223418</v>
      </c>
      <c r="N100" s="115">
        <v>12117.748544317446</v>
      </c>
      <c r="O100" s="115">
        <v>2012.0767737761485</v>
      </c>
      <c r="P100" s="116">
        <v>1623.2797427652733</v>
      </c>
      <c r="Q100" s="117">
        <v>5.339028296849973E-4</v>
      </c>
      <c r="R100" s="117">
        <v>4.2205965109735509E-4</v>
      </c>
      <c r="S100" s="118">
        <v>0</v>
      </c>
      <c r="T100" s="119">
        <v>0.13126055149127744</v>
      </c>
      <c r="U100" s="129" t="s">
        <v>36</v>
      </c>
      <c r="X100" t="s">
        <v>241</v>
      </c>
    </row>
    <row r="101" spans="1:24" hidden="1" x14ac:dyDescent="0.25">
      <c r="A101" s="126" t="s">
        <v>269</v>
      </c>
      <c r="B101" s="97">
        <v>45432</v>
      </c>
      <c r="C101" s="98">
        <v>40700</v>
      </c>
      <c r="D101" s="99">
        <v>3276.35</v>
      </c>
      <c r="E101" s="100">
        <v>80.5</v>
      </c>
      <c r="F101" s="101">
        <v>1</v>
      </c>
      <c r="G101" s="101">
        <v>0.50109999999999999</v>
      </c>
      <c r="H101" s="101">
        <v>0.68140000000000001</v>
      </c>
      <c r="I101" s="111">
        <v>10.603074433656959</v>
      </c>
      <c r="J101" s="112">
        <v>1.7690874730021597</v>
      </c>
      <c r="K101" s="112">
        <v>1.0053237189321877</v>
      </c>
      <c r="L101" s="113">
        <v>0.22867516700079649</v>
      </c>
      <c r="M101" s="114">
        <v>3838.5093167701862</v>
      </c>
      <c r="N101" s="115">
        <v>23006.211180124224</v>
      </c>
      <c r="O101" s="115">
        <v>40484.472049689444</v>
      </c>
      <c r="P101" s="116">
        <v>114.99232893525623</v>
      </c>
      <c r="Q101" s="117">
        <v>0.16684665226781858</v>
      </c>
      <c r="R101" s="117">
        <v>0.10600343053173242</v>
      </c>
      <c r="S101" s="118">
        <v>1850.9316770186335</v>
      </c>
      <c r="T101" s="119">
        <v>1.1180102915951973</v>
      </c>
      <c r="U101" s="129" t="s">
        <v>122</v>
      </c>
    </row>
    <row r="102" spans="1:24" hidden="1" x14ac:dyDescent="0.25">
      <c r="A102" s="125" t="s">
        <v>191</v>
      </c>
      <c r="B102" s="97">
        <v>45432</v>
      </c>
      <c r="C102" s="98">
        <v>25200</v>
      </c>
      <c r="D102" s="99">
        <v>3152.52</v>
      </c>
      <c r="E102" s="100">
        <v>125.1</v>
      </c>
      <c r="F102" s="101">
        <v>1</v>
      </c>
      <c r="G102" s="101">
        <v>0.62629999999999997</v>
      </c>
      <c r="H102" s="101">
        <v>0.63890000000000002</v>
      </c>
      <c r="I102" s="102">
        <v>6.8533043478260867</v>
      </c>
      <c r="J102" s="103">
        <v>1.0961474269819191</v>
      </c>
      <c r="K102" s="103">
        <v>0.81020817270624523</v>
      </c>
      <c r="L102" s="104">
        <v>0.78299500010626644</v>
      </c>
      <c r="M102" s="105">
        <v>3677.0583533173462</v>
      </c>
      <c r="N102" s="106">
        <v>22989.608313349323</v>
      </c>
      <c r="O102" s="106">
        <v>31103.117505995204</v>
      </c>
      <c r="P102" s="107">
        <v>326.50732459521976</v>
      </c>
      <c r="Q102" s="108">
        <v>0.15994436717663421</v>
      </c>
      <c r="R102" s="108">
        <v>4.9499623372430863E-2</v>
      </c>
      <c r="S102" s="109">
        <v>-1039.1686650679458</v>
      </c>
      <c r="T102" s="110">
        <v>0.41870224900462716</v>
      </c>
      <c r="U102" s="128" t="s">
        <v>36</v>
      </c>
      <c r="W102" t="s">
        <v>1260</v>
      </c>
    </row>
    <row r="103" spans="1:24" hidden="1" x14ac:dyDescent="0.25">
      <c r="A103" s="125" t="s">
        <v>351</v>
      </c>
      <c r="B103" s="97">
        <v>45432</v>
      </c>
      <c r="C103" s="98">
        <v>7200</v>
      </c>
      <c r="D103" s="99">
        <v>2736</v>
      </c>
      <c r="E103" s="100">
        <v>380</v>
      </c>
      <c r="F103" s="101">
        <v>1</v>
      </c>
      <c r="G103" s="101">
        <v>4.7899999999999998E-2</v>
      </c>
      <c r="H103" s="101">
        <v>0.17100000000000001</v>
      </c>
      <c r="I103" s="102">
        <v>80.470588235294116</v>
      </c>
      <c r="J103" s="103">
        <v>0.59362117596007802</v>
      </c>
      <c r="K103" s="103">
        <v>1.2436363636363637</v>
      </c>
      <c r="L103" s="104">
        <v>-6.2994418207733882E-2</v>
      </c>
      <c r="M103" s="105">
        <v>89.473684210526315</v>
      </c>
      <c r="N103" s="106">
        <v>12128.947368421053</v>
      </c>
      <c r="O103" s="106">
        <v>5789.4736842105267</v>
      </c>
      <c r="P103" s="107">
        <v>213.87272727272725</v>
      </c>
      <c r="Q103" s="108">
        <v>7.3768713386851816E-3</v>
      </c>
      <c r="R103" s="108">
        <v>5.1569846807219778E-3</v>
      </c>
      <c r="S103" s="109">
        <v>910.52631578947364</v>
      </c>
      <c r="T103" s="110">
        <v>0.33368724404671624</v>
      </c>
      <c r="U103" s="128" t="s">
        <v>169</v>
      </c>
    </row>
    <row r="104" spans="1:24" ht="14.4" hidden="1" thickBot="1" x14ac:dyDescent="0.3">
      <c r="A104" s="130" t="s">
        <v>1170</v>
      </c>
      <c r="B104" s="120">
        <v>45432</v>
      </c>
      <c r="C104" s="121">
        <v>103500</v>
      </c>
      <c r="D104" s="122">
        <v>2318.4</v>
      </c>
      <c r="E104" s="123">
        <v>22.4</v>
      </c>
      <c r="F104" s="124">
        <v>1</v>
      </c>
      <c r="G104" s="124">
        <v>0.92179999999999995</v>
      </c>
      <c r="H104" s="124">
        <v>0.92930000000000001</v>
      </c>
      <c r="I104" s="131">
        <v>13.024719101123596</v>
      </c>
      <c r="J104" s="132">
        <v>5.3419354838709676</v>
      </c>
      <c r="K104" s="132">
        <v>1.2808839779005523</v>
      </c>
      <c r="L104" s="133">
        <v>0.11837204791991396</v>
      </c>
      <c r="M104" s="134">
        <v>7946.4285714285716</v>
      </c>
      <c r="N104" s="135">
        <v>19375</v>
      </c>
      <c r="O104" s="135">
        <v>80803.571428571435</v>
      </c>
      <c r="P104" s="136">
        <v>-0.79558011049724087</v>
      </c>
      <c r="Q104" s="137">
        <v>0.41013824884792627</v>
      </c>
      <c r="R104" s="137">
        <v>0.19910514541387025</v>
      </c>
      <c r="S104" s="138">
        <v>7812.5000000000009</v>
      </c>
      <c r="T104" s="139">
        <v>2.0246085011185682</v>
      </c>
      <c r="U104" s="140" t="s">
        <v>328</v>
      </c>
    </row>
    <row r="105" spans="1:24" x14ac:dyDescent="0.25">
      <c r="M105" s="89"/>
      <c r="N105" s="50"/>
      <c r="O105" s="20"/>
    </row>
    <row r="106" spans="1:24" x14ac:dyDescent="0.25">
      <c r="M106" s="89"/>
      <c r="N106" s="50"/>
      <c r="O106" s="20"/>
    </row>
    <row r="107" spans="1:24" x14ac:dyDescent="0.25">
      <c r="M107" s="89"/>
      <c r="N107" s="50"/>
      <c r="O107" s="20"/>
    </row>
    <row r="108" spans="1:24" x14ac:dyDescent="0.25">
      <c r="D108" s="50">
        <f>4%*D8</f>
        <v>6981.9680000000008</v>
      </c>
      <c r="E108">
        <f>E8*4%</f>
        <v>91.867999999999995</v>
      </c>
      <c r="M108" s="89"/>
      <c r="N108" s="50"/>
      <c r="O108" s="20"/>
    </row>
    <row r="109" spans="1:24" x14ac:dyDescent="0.25">
      <c r="D109" s="50">
        <f>D108/25000</f>
        <v>0.27927872000000004</v>
      </c>
      <c r="M109" s="89"/>
      <c r="N109" s="50"/>
      <c r="O109" s="20"/>
    </row>
    <row r="110" spans="1:24" x14ac:dyDescent="0.25">
      <c r="D110" s="50">
        <f>D109*1000</f>
        <v>279.27872000000002</v>
      </c>
      <c r="M110" s="89"/>
      <c r="N110" s="50"/>
      <c r="O110" s="20"/>
    </row>
    <row r="111" spans="1:24" x14ac:dyDescent="0.25">
      <c r="D111" s="50"/>
      <c r="M111" s="89"/>
      <c r="N111" s="50"/>
      <c r="O111" s="20"/>
    </row>
    <row r="112" spans="1:24" x14ac:dyDescent="0.25">
      <c r="D112" s="50">
        <f>D30*0.2</f>
        <v>8576.7929999999997</v>
      </c>
      <c r="L112" s="49"/>
    </row>
    <row r="113" spans="4:12" x14ac:dyDescent="0.25">
      <c r="D113" s="50">
        <f>D112/25000</f>
        <v>0.34307171999999997</v>
      </c>
    </row>
    <row r="114" spans="4:12" x14ac:dyDescent="0.25">
      <c r="D114" s="50">
        <f>D113*1000</f>
        <v>343.07171999999997</v>
      </c>
    </row>
    <row r="116" spans="4:12" x14ac:dyDescent="0.25">
      <c r="K116" s="87"/>
      <c r="L116" s="89"/>
    </row>
    <row r="117" spans="4:12" x14ac:dyDescent="0.25">
      <c r="K117" s="87"/>
      <c r="L117" s="89"/>
    </row>
    <row r="118" spans="4:12" x14ac:dyDescent="0.25">
      <c r="K118" s="87"/>
      <c r="L118" s="89"/>
    </row>
    <row r="120" spans="4:12" x14ac:dyDescent="0.25">
      <c r="K120" s="87"/>
    </row>
    <row r="121" spans="4:12" x14ac:dyDescent="0.25">
      <c r="K121" s="87"/>
    </row>
    <row r="122" spans="4:12" x14ac:dyDescent="0.25">
      <c r="K122" s="8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DD1AD-1660-4F59-AA02-486C3CE19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BalanceSheet_Y</vt:lpstr>
      <vt:lpstr>PnL_Y</vt:lpstr>
      <vt:lpstr>CF_Y</vt:lpstr>
      <vt:lpstr>BalanceSheet_Q</vt:lpstr>
      <vt:lpstr>CF_Q</vt:lpstr>
      <vt:lpstr>PnL_Q</vt:lpstr>
      <vt:lpstr>Proxy_PRC</vt:lpstr>
      <vt:lpstr>Profile_</vt:lpstr>
      <vt:lpstr>Filter</vt:lpstr>
      <vt:lpstr>_WORK_SPACE</vt:lpstr>
      <vt:lpstr>TCK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dung</dc:creator>
  <cp:lastModifiedBy>ngo van dung</cp:lastModifiedBy>
  <dcterms:created xsi:type="dcterms:W3CDTF">2015-06-05T18:17:20Z</dcterms:created>
  <dcterms:modified xsi:type="dcterms:W3CDTF">2024-07-12T11:17:52Z</dcterms:modified>
</cp:coreProperties>
</file>