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dung/projects/ecoba-portal/Ecoba.Web.Api/Forms/"/>
    </mc:Choice>
  </mc:AlternateContent>
  <xr:revisionPtr revIDLastSave="0" documentId="13_ncr:1_{BFEE2CC9-1395-9B43-B40E-D8198DBBABCC}" xr6:coauthVersionLast="47" xr6:coauthVersionMax="47" xr10:uidLastSave="{00000000-0000-0000-0000-000000000000}"/>
  <bookViews>
    <workbookView xWindow="0" yWindow="0" windowWidth="28800" windowHeight="18000" tabRatio="858" activeTab="7" xr2:uid="{99BB03EB-0BBB-4760-A339-0FAD76C13654}"/>
  </bookViews>
  <sheets>
    <sheet name="Overview_baseline" sheetId="1" r:id="rId1"/>
    <sheet name="Overview_rebaseline" sheetId="17" r:id="rId2"/>
    <sheet name="Overview_forecast" sheetId="18" r:id="rId3"/>
    <sheet name="1.Project" sheetId="10" r:id="rId4"/>
    <sheet name="2.Payment_discount" sheetId="11" r:id="rId5"/>
    <sheet name="3.Financial_support" sheetId="12" r:id="rId6"/>
    <sheet name="4.Late_payment" sheetId="13" r:id="rId7"/>
    <sheet name="5.Interest" sheetId="14" r:id="rId8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8" l="1"/>
  <c r="E35" i="18"/>
  <c r="E32" i="18"/>
  <c r="E29" i="18"/>
  <c r="E28" i="18"/>
  <c r="E27" i="18"/>
  <c r="E26" i="18"/>
  <c r="E23" i="18"/>
  <c r="E20" i="18"/>
  <c r="E17" i="18"/>
  <c r="E14" i="18"/>
  <c r="E13" i="18"/>
  <c r="E12" i="18"/>
  <c r="E11" i="18"/>
  <c r="E38" i="17"/>
  <c r="E35" i="17"/>
  <c r="E32" i="17"/>
  <c r="E29" i="17"/>
  <c r="E28" i="17"/>
  <c r="E27" i="17"/>
  <c r="E26" i="17" s="1"/>
  <c r="E23" i="17"/>
  <c r="E20" i="17"/>
  <c r="E17" i="17"/>
  <c r="E14" i="17"/>
  <c r="E13" i="17"/>
  <c r="E12" i="17"/>
  <c r="E11" i="17" s="1"/>
  <c r="E28" i="1"/>
  <c r="E27" i="1"/>
  <c r="E26" i="1" s="1"/>
  <c r="E38" i="1"/>
  <c r="E35" i="1"/>
  <c r="E32" i="1"/>
  <c r="E29" i="1"/>
  <c r="E13" i="1"/>
  <c r="E12" i="1"/>
  <c r="A5" i="14"/>
  <c r="A4" i="14"/>
  <c r="A5" i="13"/>
  <c r="A4" i="13"/>
  <c r="A5" i="12"/>
  <c r="A4" i="12"/>
  <c r="A5" i="11"/>
  <c r="A4" i="11"/>
  <c r="A5" i="10"/>
  <c r="A4" i="10"/>
  <c r="E46" i="14"/>
  <c r="B40" i="14"/>
  <c r="B47" i="14" s="1"/>
  <c r="B39" i="14"/>
  <c r="B38" i="14"/>
  <c r="B37" i="14"/>
  <c r="E46" i="13"/>
  <c r="B40" i="13"/>
  <c r="B47" i="13" s="1"/>
  <c r="B39" i="13"/>
  <c r="B38" i="13"/>
  <c r="B37" i="13"/>
  <c r="E46" i="12"/>
  <c r="B40" i="12"/>
  <c r="B47" i="12" s="1"/>
  <c r="B39" i="12"/>
  <c r="B38" i="12"/>
  <c r="B37" i="12"/>
  <c r="E46" i="11"/>
  <c r="B40" i="11"/>
  <c r="B47" i="11" s="1"/>
  <c r="B39" i="11"/>
  <c r="B38" i="11"/>
  <c r="B37" i="11"/>
  <c r="E46" i="10"/>
  <c r="B40" i="10"/>
  <c r="B47" i="10" s="1"/>
  <c r="B39" i="10"/>
  <c r="B38" i="10"/>
  <c r="B37" i="10"/>
  <c r="E23" i="1"/>
  <c r="E20" i="1"/>
  <c r="E17" i="1"/>
  <c r="E14" i="1"/>
  <c r="B42" i="14" l="1"/>
  <c r="B46" i="14"/>
  <c r="B43" i="14"/>
  <c r="E48" i="14"/>
  <c r="B50" i="14"/>
  <c r="B44" i="14"/>
  <c r="B41" i="14"/>
  <c r="B45" i="14"/>
  <c r="E47" i="14"/>
  <c r="E49" i="14"/>
  <c r="B42" i="13"/>
  <c r="B46" i="13"/>
  <c r="B43" i="13"/>
  <c r="E48" i="13"/>
  <c r="B50" i="13"/>
  <c r="B44" i="13"/>
  <c r="B41" i="13"/>
  <c r="B45" i="13"/>
  <c r="E47" i="13"/>
  <c r="E49" i="13"/>
  <c r="B42" i="12"/>
  <c r="B46" i="12"/>
  <c r="B43" i="12"/>
  <c r="E48" i="12"/>
  <c r="B50" i="12"/>
  <c r="B44" i="12"/>
  <c r="B41" i="12"/>
  <c r="B45" i="12"/>
  <c r="E47" i="12"/>
  <c r="E49" i="12"/>
  <c r="B42" i="11"/>
  <c r="B46" i="11"/>
  <c r="B43" i="11"/>
  <c r="E48" i="11"/>
  <c r="B50" i="11"/>
  <c r="B44" i="11"/>
  <c r="B41" i="11"/>
  <c r="B45" i="11"/>
  <c r="E47" i="11"/>
  <c r="E49" i="11"/>
  <c r="E49" i="10"/>
  <c r="E48" i="10"/>
  <c r="E47" i="10"/>
  <c r="B41" i="10"/>
  <c r="B46" i="10"/>
  <c r="B45" i="10"/>
  <c r="B44" i="10"/>
  <c r="B43" i="10"/>
  <c r="B42" i="10"/>
  <c r="B50" i="10"/>
  <c r="E11" i="1"/>
  <c r="D42" i="10"/>
  <c r="D45" i="13"/>
  <c r="D45" i="12"/>
  <c r="D43" i="14"/>
  <c r="D46" i="14"/>
  <c r="D44" i="14"/>
  <c r="D46" i="10"/>
  <c r="D42" i="14"/>
  <c r="D43" i="11"/>
  <c r="D42" i="13"/>
  <c r="D46" i="13"/>
  <c r="D41" i="13"/>
  <c r="D45" i="10"/>
  <c r="D44" i="12"/>
  <c r="D41" i="12"/>
  <c r="D44" i="11"/>
  <c r="D41" i="10"/>
  <c r="D43" i="13"/>
  <c r="D42" i="12"/>
  <c r="D41" i="11"/>
  <c r="D46" i="12"/>
  <c r="D45" i="11"/>
  <c r="D43" i="12"/>
  <c r="D42" i="11"/>
  <c r="D44" i="10"/>
  <c r="D45" i="14"/>
  <c r="D44" i="13"/>
  <c r="D46" i="11"/>
  <c r="D43" i="10"/>
  <c r="D41" i="14"/>
  <c r="A2" i="14" l="1"/>
  <c r="C10" i="14"/>
  <c r="C22" i="14"/>
  <c r="E52" i="14"/>
  <c r="E50" i="12"/>
  <c r="E50" i="14"/>
  <c r="A11" i="14"/>
  <c r="E18" i="14"/>
  <c r="E20" i="14" s="1"/>
  <c r="A22" i="14"/>
  <c r="C11" i="14"/>
  <c r="A1" i="14"/>
  <c r="A10" i="14"/>
  <c r="E51" i="14"/>
  <c r="A11" i="13"/>
  <c r="A1" i="13"/>
  <c r="A10" i="13"/>
  <c r="A22" i="13"/>
  <c r="C22" i="13"/>
  <c r="A2" i="13"/>
  <c r="C10" i="13"/>
  <c r="C11" i="13"/>
  <c r="E18" i="13"/>
  <c r="E20" i="13" s="1"/>
  <c r="E50" i="13"/>
  <c r="E50" i="11"/>
  <c r="E51" i="13"/>
  <c r="E52" i="13"/>
  <c r="A22" i="12"/>
  <c r="A11" i="12"/>
  <c r="A1" i="12"/>
  <c r="A10" i="12"/>
  <c r="C22" i="12"/>
  <c r="A2" i="12"/>
  <c r="C10" i="12"/>
  <c r="C11" i="12"/>
  <c r="E18" i="12"/>
  <c r="E20" i="12" s="1"/>
  <c r="E51" i="12"/>
  <c r="E52" i="12"/>
  <c r="A22" i="11"/>
  <c r="A1" i="11"/>
  <c r="A10" i="11"/>
  <c r="C22" i="11"/>
  <c r="A2" i="11"/>
  <c r="C10" i="11"/>
  <c r="C11" i="11"/>
  <c r="E18" i="11"/>
  <c r="E20" i="11" s="1"/>
  <c r="A11" i="11"/>
  <c r="E51" i="11"/>
  <c r="E52" i="11"/>
  <c r="A2" i="10"/>
  <c r="A1" i="10"/>
  <c r="E52" i="10"/>
  <c r="E51" i="10"/>
  <c r="E50" i="10"/>
  <c r="E18" i="10"/>
  <c r="E20" i="10" s="1"/>
  <c r="A10" i="10"/>
  <c r="C10" i="10"/>
  <c r="C22" i="10"/>
  <c r="C11" i="10"/>
  <c r="A22" i="10"/>
  <c r="A11" i="10"/>
  <c r="E29" i="14" l="1"/>
  <c r="E31" i="14" s="1"/>
  <c r="E19" i="14"/>
  <c r="E21" i="14" s="1"/>
  <c r="E29" i="13"/>
  <c r="E31" i="13" s="1"/>
  <c r="E19" i="13"/>
  <c r="E21" i="13" s="1"/>
  <c r="E29" i="12"/>
  <c r="E31" i="12" s="1"/>
  <c r="E19" i="12"/>
  <c r="E21" i="12" s="1"/>
  <c r="E29" i="11"/>
  <c r="E31" i="11" s="1"/>
  <c r="E19" i="11"/>
  <c r="E21" i="11" s="1"/>
  <c r="E29" i="10"/>
  <c r="E31" i="10" s="1"/>
  <c r="E19" i="10"/>
  <c r="E21" i="10" s="1"/>
  <c r="E30" i="14" l="1"/>
  <c r="E32" i="14" s="1"/>
  <c r="E30" i="13"/>
  <c r="E32" i="13" s="1"/>
  <c r="E30" i="12"/>
  <c r="E32" i="12" s="1"/>
  <c r="E30" i="11"/>
  <c r="E32" i="11" s="1"/>
  <c r="E30" i="10"/>
  <c r="E32" i="10" s="1"/>
</calcChain>
</file>

<file path=xl/sharedStrings.xml><?xml version="1.0" encoding="utf-8"?>
<sst xmlns="http://schemas.openxmlformats.org/spreadsheetml/2006/main" count="454" uniqueCount="101">
  <si>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</si>
  <si>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</si>
  <si>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</si>
  <si>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</si>
  <si>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</si>
  <si>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</si>
  <si>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</si>
  <si>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</si>
  <si>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</si>
  <si>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</si>
  <si>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</si>
  <si>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</si>
  <si>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</si>
  <si>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</si>
  <si>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</si>
  <si>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</si>
  <si>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</si>
  <si>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</si>
  <si>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</si>
  <si>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</si>
  <si>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</si>
  <si>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</si>
  <si>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</si>
  <si>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</si>
  <si>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</si>
  <si>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</si>
  <si>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</si>
  <si>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</si>
  <si>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</si>
  <si>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</si>
  <si>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</si>
  <si>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</si>
  <si>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</si>
  <si>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</si>
  <si>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Financial income</t>
  </si>
  <si>
    <t>Thu nhập tài chính</t>
  </si>
  <si>
    <t>Finanical expense</t>
  </si>
  <si>
    <t>Chi phí tài chính</t>
  </si>
  <si>
    <t>Net finanical expense of Payment discount</t>
  </si>
  <si>
    <t>Chi phí tài chính ròng từ Chiết khấu thanh toán</t>
  </si>
  <si>
    <t>Payment discount from Ecoba to Supplier (financial income)</t>
  </si>
  <si>
    <t>Chiết khấu thanh toán của Ecoba với TP/NCC (thu nhập tài chính)</t>
  </si>
  <si>
    <t>Payment discount from Customer to Ecoba (financial expense)</t>
  </si>
  <si>
    <t>Chiết khấu thanh toán của CĐT với Ecoba (chi phí tài chính)</t>
  </si>
  <si>
    <t>Net financial expense of Financial support</t>
  </si>
  <si>
    <t>Chi phí tài chính ròng từ Chương trình Hỗ trợ tài chính</t>
  </si>
  <si>
    <t>Financial support from Ecoba to Customer (financial income)</t>
  </si>
  <si>
    <t>Chương trình Ecoba hỗ trợ tài chính CĐT (thu nhập tài chính)</t>
  </si>
  <si>
    <t>Financial support from Supplier to Ecoba (financial expense)</t>
  </si>
  <si>
    <t>Chương trình TP/NCC hỗ trợ tài chính Ecoba (chi phí tài chính)</t>
  </si>
  <si>
    <t>Net financial expense of Late payment</t>
  </si>
  <si>
    <t>Chi phí tài chính ròng từ Chậm thanh toán</t>
  </si>
  <si>
    <t>Late payment from Customer to Ecoba (financial income)</t>
  </si>
  <si>
    <t>CĐT chậm thanh toán cho Ecoba (thu nhập tài chính)</t>
  </si>
  <si>
    <t>Late payment from Ecoba to Supplier (financial expense)</t>
  </si>
  <si>
    <t>Ecoba chậm thanh toán cho TP/NCC (chi phí tài chính)</t>
  </si>
  <si>
    <t>Financial income accumulated</t>
  </si>
  <si>
    <t>Thu nhập tài chính lũy kế</t>
  </si>
  <si>
    <t>Finanical expense accumulated</t>
  </si>
  <si>
    <t>Chi phí tài chính lũy kế</t>
  </si>
  <si>
    <t>Net finanical expense of Payment discount accumulated</t>
  </si>
  <si>
    <t>Chi phí tài chính ròng từ Chiết khấu thanh toán lũy kế</t>
  </si>
  <si>
    <t>Payment discount from Ecoba to Supplier (financial income) accumulated</t>
  </si>
  <si>
    <t>Chiết khấu thanh toán của Ecoba với TP/NCC (thu nhập tài chính) lũy kế</t>
  </si>
  <si>
    <t>Payment discount from Customer to Ecoba (financial expense) accumulated</t>
  </si>
  <si>
    <t>Chiết khấu thanh toán của CĐT với Ecoba (chi phí tài chính) lũy kế</t>
  </si>
  <si>
    <t>Net financial expense of Financial support accumulated</t>
  </si>
  <si>
    <t>Chi phí tài chính ròng từ Chương trình Hỗ trợ tài chính lũy kế</t>
  </si>
  <si>
    <t>Financial support from Ecoba to Customer (financial income) accumulated</t>
  </si>
  <si>
    <t>Chương trình Ecoba hỗ trợ tài chính CĐT (thu nhập tài chính) lũy kế</t>
  </si>
  <si>
    <t>Financial support from Supplier to Ecoba (financial expense) accumulated</t>
  </si>
  <si>
    <t>Chương trình TP/NCC hỗ trợ tài chính Ecoba (chi phí tài chính) lũy kế</t>
  </si>
  <si>
    <t>Net financial expense of Late payment accumulated</t>
  </si>
  <si>
    <t>Chi phí tài chính ròng từ Chậm thanh toán lũy kế</t>
  </si>
  <si>
    <t>Late payment from Customer to Ecoba (financial income) accumulated</t>
  </si>
  <si>
    <t>CĐT chậm thanh toán cho Ecoba (thu nhập tài chính) lũy kế</t>
  </si>
  <si>
    <t>Late payment from Ecoba to Supplier (financial expense) accumulated</t>
  </si>
  <si>
    <t>Ecoba chậm thanh toán cho TP/NCC (chi phí tài chính) lũy kế</t>
  </si>
  <si>
    <t>ECOBA VIỆT NAM_BÁO CÁO CHI PHÍ TÀI CHÍNH RÒNG DỰ ÁN BASELINE</t>
  </si>
  <si>
    <t>ECOBA VIỆT NAM_BÁO CÁO CHI PHÍ TÀI CHÍNH RÒNG DỰ ÁN REBASELINE</t>
  </si>
  <si>
    <t>ECOBA VIỆT NAM_BÁO CÁO CHI PHÍ TÀI CHÍNH RÒNG DỰ ÁN FORECAST</t>
  </si>
  <si>
    <t>Net interest expenseaccumulated</t>
  </si>
  <si>
    <t>Lãi vay ròng lũy kế</t>
  </si>
  <si>
    <t>Deposit income (financial income) accumulated</t>
  </si>
  <si>
    <t>Interest expense (financial expense) accumulated</t>
  </si>
  <si>
    <t>Lãi tiền gửi (thu nhập tài chính) lũy kế</t>
  </si>
  <si>
    <t>Lãi tiền vay (chi phí tài chính) lũy kế</t>
  </si>
  <si>
    <t>Net interest expense</t>
  </si>
  <si>
    <t>Lãi vay ròng</t>
  </si>
  <si>
    <t>Deposit income (financial income)</t>
  </si>
  <si>
    <t>Lãi tiền gửi (thu nhập tài chính)</t>
  </si>
  <si>
    <t>Interest expense (financial expense)</t>
  </si>
  <si>
    <t>Lãi tiền vay (chi phí tài chính)</t>
  </si>
  <si>
    <t>Total net financial expense of project</t>
  </si>
  <si>
    <t>Tổng chi phí tài chính ròng dự án</t>
  </si>
  <si>
    <t>Total net financial expense of project accumulated</t>
  </si>
  <si>
    <t>Tổng chi phí tài chính ròng dự án lũy kế</t>
  </si>
  <si>
    <t>ECOBA VIETNAM_PROJECT NET FINANCIAL INCOME/EXPENSE REPORT BASELINE</t>
  </si>
  <si>
    <t>ECOBA VIETNAM_PROJECT NET FINANCIAL INCOME/EXPENSE REPORT REBASELINE</t>
  </si>
  <si>
    <t>ECOBA VIETNAM_PROJECT NET FINANCIAL INCOME/EXPENSE REPORT FORECAST</t>
  </si>
  <si>
    <t>DỰ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</si>
</sst>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sz val="12"/>
      <color theme="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2" fillId="2" borderId="0" xfId="1" applyFont="1" applyFill="1"/>
    <xf numFmtId="0" fontId="20" fillId="2" borderId="0" xfId="1" applyFont="1" applyFill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64" fontId="13" fillId="3" borderId="0" xfId="1" applyNumberFormat="1" applyFont="1" applyFill="1" applyBorder="1" applyAlignment="1">
      <alignment horizontal="left"/>
    </xf>
    <xf numFmtId="0" fontId="13" fillId="3" borderId="0" xfId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164" fontId="19" fillId="3" borderId="0" xfId="1" applyNumberFormat="1" applyFont="1" applyFill="1" applyBorder="1" applyAlignment="1">
      <alignment horizontal="left"/>
    </xf>
    <xf numFmtId="164" fontId="13" fillId="3" borderId="0" xfId="2" applyNumberFormat="1" applyFont="1" applyFill="1" applyBorder="1"/>
    <xf numFmtId="0" fontId="14" fillId="2" borderId="0" xfId="1" applyFont="1" applyFill="1" applyBorder="1" applyAlignment="1">
      <alignment horizontal="right" indent="7"/>
    </xf>
    <xf numFmtId="0" fontId="14" fillId="2" borderId="0" xfId="1" applyFont="1" applyFill="1" applyBorder="1" applyAlignment="1">
      <alignment horizontal="left" indent="2"/>
    </xf>
    <xf numFmtId="0" fontId="15" fillId="2" borderId="0" xfId="1" applyFont="1" applyFill="1" applyBorder="1" applyAlignment="1">
      <alignment horizontal="left" indent="2"/>
    </xf>
    <xf numFmtId="164" fontId="21" fillId="5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E40"/>
  <sheetViews>
    <sheetView zoomScaleNormal="100" workbookViewId="0">
      <pane xSplit="4" topLeftCell="E1" activePane="topRight" state="frozen"/>
      <selection pane="topRight" activeCell="D4" sqref="D4"/>
    </sheetView>
  </sheetViews>
  <sheetFormatPr baseColWidth="10" defaultColWidth="9" defaultRowHeight="13" x14ac:dyDescent="0.15"/>
  <cols>
    <col min="1" max="1" width="4.5" style="25" customWidth="1"/>
    <col min="2" max="2" width="64.1640625" style="25" bestFit="1" customWidth="1"/>
    <col min="3" max="3" width="4.5" style="36" customWidth="1"/>
    <col min="4" max="4" width="65" style="36" bestFit="1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97</v>
      </c>
      <c r="B1" s="1"/>
      <c r="C1" s="2"/>
      <c r="D1" s="2"/>
    </row>
    <row r="2" spans="1:5" s="3" customFormat="1" ht="20" customHeight="1" x14ac:dyDescent="0.2">
      <c r="A2" s="4" t="s">
        <v>78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7"/>
      <c r="D3" s="7"/>
    </row>
    <row r="4" spans="1:5" s="3" customFormat="1" ht="16" x14ac:dyDescent="0.2">
      <c r="A4" s="6" t="s">
        <v>1</v>
      </c>
      <c r="B4" s="6"/>
      <c r="C4" s="7"/>
      <c r="D4" s="7"/>
    </row>
    <row r="5" spans="1:5" s="3" customFormat="1" ht="16" x14ac:dyDescent="0.2">
      <c r="A5" s="6" t="s">
        <v>2</v>
      </c>
      <c r="B5" s="6"/>
      <c r="C5" s="7"/>
      <c r="D5" s="7"/>
    </row>
    <row r="6" spans="1:5" s="3" customFormat="1" ht="16" x14ac:dyDescent="0.2">
      <c r="A6" s="6"/>
      <c r="B6" s="6"/>
      <c r="C6" s="7"/>
      <c r="D6" s="7"/>
    </row>
    <row r="7" spans="1:5" s="10" customFormat="1" ht="16" x14ac:dyDescent="0.2">
      <c r="A7" s="8" t="s">
        <v>3</v>
      </c>
      <c r="B7" s="8"/>
      <c r="C7" s="9" t="s">
        <v>4</v>
      </c>
      <c r="D7" s="9"/>
    </row>
    <row r="8" spans="1:5" s="14" customFormat="1" ht="16" x14ac:dyDescent="0.2">
      <c r="A8" s="11" t="s">
        <v>5</v>
      </c>
      <c r="B8" s="12"/>
      <c r="C8" s="13" t="s">
        <v>6</v>
      </c>
      <c r="D8" s="13"/>
      <c r="E8" s="57"/>
    </row>
    <row r="9" spans="1:5" s="8" customFormat="1" ht="16" x14ac:dyDescent="0.2">
      <c r="A9" s="11" t="s">
        <v>7</v>
      </c>
      <c r="B9" s="15"/>
      <c r="C9" s="16" t="s">
        <v>8</v>
      </c>
      <c r="D9" s="16"/>
      <c r="E9" s="17"/>
    </row>
    <row r="10" spans="1:5" s="22" customFormat="1" ht="16" x14ac:dyDescent="0.2">
      <c r="A10" s="18" t="s">
        <v>11</v>
      </c>
      <c r="B10" s="19"/>
      <c r="C10" s="18" t="s">
        <v>12</v>
      </c>
      <c r="D10" s="20"/>
      <c r="E10" s="21"/>
    </row>
    <row r="11" spans="1:5" ht="15.5" customHeight="1" x14ac:dyDescent="0.2">
      <c r="A11" s="23" t="s">
        <v>93</v>
      </c>
      <c r="B11" s="23"/>
      <c r="C11" s="24" t="s">
        <v>94</v>
      </c>
      <c r="D11" s="24"/>
      <c r="E11" s="56">
        <f>E12-E13</f>
        <v>0</v>
      </c>
    </row>
    <row r="12" spans="1:5" s="8" customFormat="1" ht="15.5" customHeight="1" x14ac:dyDescent="0.2">
      <c r="A12" s="26"/>
      <c r="B12" s="27" t="s">
        <v>34</v>
      </c>
      <c r="C12" s="28"/>
      <c r="D12" s="28" t="s">
        <v>35</v>
      </c>
      <c r="E12" s="29">
        <f>E15+E18+E21+E24</f>
        <v>0</v>
      </c>
    </row>
    <row r="13" spans="1:5" s="8" customFormat="1" ht="15.5" customHeight="1" x14ac:dyDescent="0.2">
      <c r="A13" s="30"/>
      <c r="B13" s="31" t="s">
        <v>36</v>
      </c>
      <c r="C13" s="32"/>
      <c r="D13" s="32" t="s">
        <v>37</v>
      </c>
      <c r="E13" s="37">
        <f>E16+E19+E22+E25</f>
        <v>0</v>
      </c>
    </row>
    <row r="14" spans="1:5" s="8" customFormat="1" ht="15.5" customHeight="1" x14ac:dyDescent="0.2">
      <c r="A14" s="40" t="s">
        <v>38</v>
      </c>
      <c r="B14" s="39"/>
      <c r="C14" s="51" t="s">
        <v>39</v>
      </c>
      <c r="D14" s="51"/>
      <c r="E14" s="52">
        <f>E15-E16</f>
        <v>0</v>
      </c>
    </row>
    <row r="15" spans="1:5" s="8" customFormat="1" ht="15.5" customHeight="1" x14ac:dyDescent="0.2">
      <c r="A15" s="30"/>
      <c r="B15" s="31" t="s">
        <v>40</v>
      </c>
      <c r="C15" s="32"/>
      <c r="D15" s="32" t="s">
        <v>41</v>
      </c>
      <c r="E15" s="34"/>
    </row>
    <row r="16" spans="1:5" s="8" customFormat="1" ht="15.5" customHeight="1" x14ac:dyDescent="0.2">
      <c r="A16" s="30"/>
      <c r="B16" s="31" t="s">
        <v>42</v>
      </c>
      <c r="C16" s="32"/>
      <c r="D16" s="32" t="s">
        <v>43</v>
      </c>
      <c r="E16" s="33"/>
    </row>
    <row r="17" spans="1:5" s="8" customFormat="1" ht="15.5" customHeight="1" x14ac:dyDescent="0.2">
      <c r="A17" s="40" t="s">
        <v>44</v>
      </c>
      <c r="B17" s="39"/>
      <c r="C17" s="51" t="s">
        <v>45</v>
      </c>
      <c r="D17" s="51"/>
      <c r="E17" s="52">
        <f>E18-E19</f>
        <v>0</v>
      </c>
    </row>
    <row r="18" spans="1:5" s="8" customFormat="1" ht="15.5" customHeight="1" x14ac:dyDescent="0.2">
      <c r="A18" s="30"/>
      <c r="B18" s="31" t="s">
        <v>46</v>
      </c>
      <c r="C18" s="32"/>
      <c r="D18" s="32" t="s">
        <v>47</v>
      </c>
      <c r="E18" s="34"/>
    </row>
    <row r="19" spans="1:5" s="8" customFormat="1" ht="15.5" customHeight="1" x14ac:dyDescent="0.2">
      <c r="A19" s="30"/>
      <c r="B19" s="31" t="s">
        <v>48</v>
      </c>
      <c r="C19" s="32"/>
      <c r="D19" s="32" t="s">
        <v>49</v>
      </c>
      <c r="E19" s="34"/>
    </row>
    <row r="20" spans="1:5" s="35" customFormat="1" ht="15.5" customHeight="1" x14ac:dyDescent="0.2">
      <c r="A20" s="40" t="s">
        <v>50</v>
      </c>
      <c r="B20" s="39"/>
      <c r="C20" s="51" t="s">
        <v>51</v>
      </c>
      <c r="D20" s="51"/>
      <c r="E20" s="52">
        <f>E21-E22</f>
        <v>0</v>
      </c>
    </row>
    <row r="21" spans="1:5" s="8" customFormat="1" ht="15.5" customHeight="1" x14ac:dyDescent="0.2">
      <c r="A21" s="53"/>
      <c r="B21" s="54" t="s">
        <v>52</v>
      </c>
      <c r="C21" s="55"/>
      <c r="D21" s="55" t="s">
        <v>53</v>
      </c>
      <c r="E21" s="37"/>
    </row>
    <row r="22" spans="1:5" s="8" customFormat="1" ht="15.5" customHeight="1" x14ac:dyDescent="0.2">
      <c r="A22" s="30"/>
      <c r="B22" s="31" t="s">
        <v>54</v>
      </c>
      <c r="C22" s="32"/>
      <c r="D22" s="32" t="s">
        <v>55</v>
      </c>
      <c r="E22" s="33"/>
    </row>
    <row r="23" spans="1:5" s="35" customFormat="1" ht="15.5" customHeight="1" x14ac:dyDescent="0.2">
      <c r="A23" s="40" t="s">
        <v>87</v>
      </c>
      <c r="B23" s="39"/>
      <c r="C23" s="51" t="s">
        <v>88</v>
      </c>
      <c r="D23" s="51"/>
      <c r="E23" s="52">
        <f>E24-E25</f>
        <v>0</v>
      </c>
    </row>
    <row r="24" spans="1:5" s="42" customFormat="1" ht="15.5" customHeight="1" x14ac:dyDescent="0.2">
      <c r="A24" s="30"/>
      <c r="B24" s="31" t="s">
        <v>89</v>
      </c>
      <c r="C24" s="32"/>
      <c r="D24" s="32" t="s">
        <v>90</v>
      </c>
      <c r="E24" s="34"/>
    </row>
    <row r="25" spans="1:5" s="42" customFormat="1" ht="15.5" customHeight="1" x14ac:dyDescent="0.2">
      <c r="A25" s="30"/>
      <c r="B25" s="31" t="s">
        <v>91</v>
      </c>
      <c r="C25" s="32"/>
      <c r="D25" s="32" t="s">
        <v>92</v>
      </c>
      <c r="E25" s="34"/>
    </row>
    <row r="26" spans="1:5" ht="15.5" customHeight="1" x14ac:dyDescent="0.2">
      <c r="A26" s="23" t="s">
        <v>95</v>
      </c>
      <c r="B26" s="23"/>
      <c r="C26" s="24" t="s">
        <v>96</v>
      </c>
      <c r="D26" s="24"/>
      <c r="E26" s="56">
        <f>E27-E28</f>
        <v>0</v>
      </c>
    </row>
    <row r="27" spans="1:5" s="42" customFormat="1" ht="15.5" customHeight="1" x14ac:dyDescent="0.2">
      <c r="A27" s="30"/>
      <c r="B27" s="31" t="s">
        <v>56</v>
      </c>
      <c r="C27" s="32"/>
      <c r="D27" s="32" t="s">
        <v>57</v>
      </c>
      <c r="E27" s="34">
        <f>E30+E33+E36+E39</f>
        <v>0</v>
      </c>
    </row>
    <row r="28" spans="1:5" s="42" customFormat="1" ht="15.5" customHeight="1" x14ac:dyDescent="0.2">
      <c r="A28" s="30"/>
      <c r="B28" s="31" t="s">
        <v>58</v>
      </c>
      <c r="C28" s="32"/>
      <c r="D28" s="32" t="s">
        <v>59</v>
      </c>
      <c r="E28" s="34">
        <f>E31+E34+E37+E40</f>
        <v>0</v>
      </c>
    </row>
    <row r="29" spans="1:5" s="35" customFormat="1" ht="15.5" customHeight="1" x14ac:dyDescent="0.2">
      <c r="A29" s="40" t="s">
        <v>60</v>
      </c>
      <c r="B29" s="39"/>
      <c r="C29" s="51" t="s">
        <v>61</v>
      </c>
      <c r="D29" s="51"/>
      <c r="E29" s="52">
        <f>E30-E31</f>
        <v>0</v>
      </c>
    </row>
    <row r="30" spans="1:5" s="42" customFormat="1" ht="15.5" customHeight="1" x14ac:dyDescent="0.2">
      <c r="A30" s="30"/>
      <c r="B30" s="31" t="s">
        <v>62</v>
      </c>
      <c r="C30" s="32"/>
      <c r="D30" s="32" t="s">
        <v>63</v>
      </c>
      <c r="E30" s="34"/>
    </row>
    <row r="31" spans="1:5" s="42" customFormat="1" ht="15.5" customHeight="1" x14ac:dyDescent="0.2">
      <c r="A31" s="30"/>
      <c r="B31" s="31" t="s">
        <v>64</v>
      </c>
      <c r="C31" s="32"/>
      <c r="D31" s="32" t="s">
        <v>65</v>
      </c>
      <c r="E31" s="34"/>
    </row>
    <row r="32" spans="1:5" s="35" customFormat="1" ht="15.5" customHeight="1" x14ac:dyDescent="0.2">
      <c r="A32" s="40" t="s">
        <v>66</v>
      </c>
      <c r="B32" s="39"/>
      <c r="C32" s="51" t="s">
        <v>67</v>
      </c>
      <c r="D32" s="51"/>
      <c r="E32" s="52">
        <f>E33-E34</f>
        <v>0</v>
      </c>
    </row>
    <row r="33" spans="1:5" s="42" customFormat="1" ht="15.5" customHeight="1" x14ac:dyDescent="0.2">
      <c r="A33" s="30"/>
      <c r="B33" s="31" t="s">
        <v>68</v>
      </c>
      <c r="C33" s="32"/>
      <c r="D33" s="32" t="s">
        <v>69</v>
      </c>
      <c r="E33" s="34"/>
    </row>
    <row r="34" spans="1:5" s="42" customFormat="1" ht="15.5" customHeight="1" x14ac:dyDescent="0.2">
      <c r="A34" s="30"/>
      <c r="B34" s="31" t="s">
        <v>70</v>
      </c>
      <c r="C34" s="32"/>
      <c r="D34" s="32" t="s">
        <v>71</v>
      </c>
      <c r="E34" s="34"/>
    </row>
    <row r="35" spans="1:5" s="35" customFormat="1" ht="15.5" customHeight="1" x14ac:dyDescent="0.2">
      <c r="A35" s="40" t="s">
        <v>72</v>
      </c>
      <c r="B35" s="39"/>
      <c r="C35" s="51" t="s">
        <v>73</v>
      </c>
      <c r="D35" s="51"/>
      <c r="E35" s="52">
        <f>E36-E37</f>
        <v>0</v>
      </c>
    </row>
    <row r="36" spans="1:5" s="42" customFormat="1" ht="15.5" customHeight="1" x14ac:dyDescent="0.2">
      <c r="A36" s="30"/>
      <c r="B36" s="31" t="s">
        <v>74</v>
      </c>
      <c r="C36" s="32"/>
      <c r="D36" s="32" t="s">
        <v>75</v>
      </c>
      <c r="E36" s="34"/>
    </row>
    <row r="37" spans="1:5" s="42" customFormat="1" ht="15.5" customHeight="1" x14ac:dyDescent="0.2">
      <c r="A37" s="30"/>
      <c r="B37" s="31" t="s">
        <v>76</v>
      </c>
      <c r="C37" s="32"/>
      <c r="D37" s="32" t="s">
        <v>77</v>
      </c>
      <c r="E37" s="34"/>
    </row>
    <row r="38" spans="1:5" s="35" customFormat="1" ht="15.5" customHeight="1" x14ac:dyDescent="0.2">
      <c r="A38" s="40" t="s">
        <v>81</v>
      </c>
      <c r="B38" s="39"/>
      <c r="C38" s="51" t="s">
        <v>82</v>
      </c>
      <c r="D38" s="51"/>
      <c r="E38" s="52">
        <f>E39-E40</f>
        <v>0</v>
      </c>
    </row>
    <row r="39" spans="1:5" s="42" customFormat="1" ht="15.5" customHeight="1" x14ac:dyDescent="0.2">
      <c r="A39" s="30"/>
      <c r="B39" s="31" t="s">
        <v>83</v>
      </c>
      <c r="C39" s="32"/>
      <c r="D39" s="32" t="s">
        <v>85</v>
      </c>
      <c r="E39" s="34"/>
    </row>
    <row r="40" spans="1:5" s="42" customFormat="1" ht="15.5" customHeight="1" x14ac:dyDescent="0.2">
      <c r="A40" s="30"/>
      <c r="B40" s="31" t="s">
        <v>84</v>
      </c>
      <c r="C40" s="32"/>
      <c r="D40" s="32" t="s">
        <v>86</v>
      </c>
      <c r="E40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068-00FA-2B48-A0A6-AE8F691F48AF}">
  <dimension ref="A1:E40"/>
  <sheetViews>
    <sheetView zoomScaleNormal="100" workbookViewId="0">
      <pane xSplit="4" topLeftCell="E1" activePane="topRight" state="frozen"/>
      <selection pane="topRight" activeCell="A2" sqref="A2"/>
    </sheetView>
  </sheetViews>
  <sheetFormatPr baseColWidth="10" defaultColWidth="9" defaultRowHeight="13" x14ac:dyDescent="0.15"/>
  <cols>
    <col min="1" max="1" width="4.5" style="25" customWidth="1"/>
    <col min="2" max="2" width="64.1640625" style="25" bestFit="1" customWidth="1"/>
    <col min="3" max="3" width="4.5" style="36" customWidth="1"/>
    <col min="4" max="4" width="65" style="36" bestFit="1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98</v>
      </c>
      <c r="B1" s="1"/>
      <c r="C1" s="2"/>
      <c r="D1" s="2"/>
    </row>
    <row r="2" spans="1:5" s="3" customFormat="1" ht="20" customHeight="1" x14ac:dyDescent="0.2">
      <c r="A2" s="4" t="s">
        <v>79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">
        <v>1</v>
      </c>
      <c r="B4" s="6"/>
      <c r="C4" s="41"/>
      <c r="D4" s="41"/>
    </row>
    <row r="5" spans="1:5" s="3" customFormat="1" ht="16" x14ac:dyDescent="0.2">
      <c r="A5" s="6" t="s">
        <v>2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7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">
        <v>9</v>
      </c>
      <c r="B10" s="19"/>
      <c r="C10" s="49" t="s">
        <v>10</v>
      </c>
      <c r="D10" s="20"/>
      <c r="E10" s="50"/>
    </row>
    <row r="11" spans="1:5" ht="15.5" customHeight="1" x14ac:dyDescent="0.2">
      <c r="A11" s="23" t="s">
        <v>93</v>
      </c>
      <c r="B11" s="23"/>
      <c r="C11" s="24" t="s">
        <v>94</v>
      </c>
      <c r="D11" s="24"/>
      <c r="E11" s="56">
        <f>E12-E13</f>
        <v>0</v>
      </c>
    </row>
    <row r="12" spans="1:5" s="42" customFormat="1" ht="15.5" customHeight="1" x14ac:dyDescent="0.2">
      <c r="A12" s="26"/>
      <c r="B12" s="27" t="s">
        <v>34</v>
      </c>
      <c r="C12" s="28"/>
      <c r="D12" s="28" t="s">
        <v>35</v>
      </c>
      <c r="E12" s="29">
        <f>E15+E18+E21+E24</f>
        <v>0</v>
      </c>
    </row>
    <row r="13" spans="1:5" s="42" customFormat="1" ht="15.5" customHeight="1" x14ac:dyDescent="0.2">
      <c r="A13" s="30"/>
      <c r="B13" s="31" t="s">
        <v>36</v>
      </c>
      <c r="C13" s="32"/>
      <c r="D13" s="32" t="s">
        <v>37</v>
      </c>
      <c r="E13" s="37">
        <f>E16+E19+E22+E25</f>
        <v>0</v>
      </c>
    </row>
    <row r="14" spans="1:5" s="42" customFormat="1" ht="15.5" customHeight="1" x14ac:dyDescent="0.2">
      <c r="A14" s="40" t="s">
        <v>38</v>
      </c>
      <c r="B14" s="39"/>
      <c r="C14" s="51" t="s">
        <v>39</v>
      </c>
      <c r="D14" s="51"/>
      <c r="E14" s="52">
        <f>E15-E16</f>
        <v>0</v>
      </c>
    </row>
    <row r="15" spans="1:5" s="42" customFormat="1" ht="15.5" customHeight="1" x14ac:dyDescent="0.2">
      <c r="A15" s="30"/>
      <c r="B15" s="31" t="s">
        <v>40</v>
      </c>
      <c r="C15" s="32"/>
      <c r="D15" s="32" t="s">
        <v>41</v>
      </c>
      <c r="E15" s="34"/>
    </row>
    <row r="16" spans="1:5" s="42" customFormat="1" ht="15.5" customHeight="1" x14ac:dyDescent="0.2">
      <c r="A16" s="30"/>
      <c r="B16" s="31" t="s">
        <v>42</v>
      </c>
      <c r="C16" s="32"/>
      <c r="D16" s="32" t="s">
        <v>43</v>
      </c>
      <c r="E16" s="33"/>
    </row>
    <row r="17" spans="1:5" s="42" customFormat="1" ht="15.5" customHeight="1" x14ac:dyDescent="0.2">
      <c r="A17" s="40" t="s">
        <v>44</v>
      </c>
      <c r="B17" s="39"/>
      <c r="C17" s="51" t="s">
        <v>45</v>
      </c>
      <c r="D17" s="51"/>
      <c r="E17" s="52">
        <f>E18-E19</f>
        <v>0</v>
      </c>
    </row>
    <row r="18" spans="1:5" s="42" customFormat="1" ht="15.5" customHeight="1" x14ac:dyDescent="0.2">
      <c r="A18" s="30"/>
      <c r="B18" s="31" t="s">
        <v>46</v>
      </c>
      <c r="C18" s="32"/>
      <c r="D18" s="32" t="s">
        <v>47</v>
      </c>
      <c r="E18" s="34"/>
    </row>
    <row r="19" spans="1:5" s="42" customFormat="1" ht="15.5" customHeight="1" x14ac:dyDescent="0.2">
      <c r="A19" s="30"/>
      <c r="B19" s="31" t="s">
        <v>48</v>
      </c>
      <c r="C19" s="32"/>
      <c r="D19" s="32" t="s">
        <v>49</v>
      </c>
      <c r="E19" s="34"/>
    </row>
    <row r="20" spans="1:5" s="35" customFormat="1" ht="15.5" customHeight="1" x14ac:dyDescent="0.2">
      <c r="A20" s="40" t="s">
        <v>50</v>
      </c>
      <c r="B20" s="39"/>
      <c r="C20" s="51" t="s">
        <v>51</v>
      </c>
      <c r="D20" s="51"/>
      <c r="E20" s="52">
        <f>E21-E22</f>
        <v>0</v>
      </c>
    </row>
    <row r="21" spans="1:5" s="42" customFormat="1" ht="15.5" customHeight="1" x14ac:dyDescent="0.2">
      <c r="A21" s="53"/>
      <c r="B21" s="54" t="s">
        <v>52</v>
      </c>
      <c r="C21" s="55"/>
      <c r="D21" s="55" t="s">
        <v>53</v>
      </c>
      <c r="E21" s="37"/>
    </row>
    <row r="22" spans="1:5" s="42" customFormat="1" ht="15.5" customHeight="1" x14ac:dyDescent="0.2">
      <c r="A22" s="30"/>
      <c r="B22" s="31" t="s">
        <v>54</v>
      </c>
      <c r="C22" s="32"/>
      <c r="D22" s="32" t="s">
        <v>55</v>
      </c>
      <c r="E22" s="33"/>
    </row>
    <row r="23" spans="1:5" s="35" customFormat="1" ht="15.5" customHeight="1" x14ac:dyDescent="0.2">
      <c r="A23" s="40" t="s">
        <v>87</v>
      </c>
      <c r="B23" s="39"/>
      <c r="C23" s="51" t="s">
        <v>88</v>
      </c>
      <c r="D23" s="51"/>
      <c r="E23" s="52">
        <f>E24-E25</f>
        <v>0</v>
      </c>
    </row>
    <row r="24" spans="1:5" s="42" customFormat="1" ht="15.5" customHeight="1" x14ac:dyDescent="0.2">
      <c r="A24" s="30"/>
      <c r="B24" s="31" t="s">
        <v>89</v>
      </c>
      <c r="C24" s="32"/>
      <c r="D24" s="32" t="s">
        <v>90</v>
      </c>
      <c r="E24" s="34"/>
    </row>
    <row r="25" spans="1:5" s="42" customFormat="1" ht="15.5" customHeight="1" x14ac:dyDescent="0.2">
      <c r="A25" s="30"/>
      <c r="B25" s="31" t="s">
        <v>91</v>
      </c>
      <c r="C25" s="32"/>
      <c r="D25" s="32" t="s">
        <v>92</v>
      </c>
      <c r="E25" s="34"/>
    </row>
    <row r="26" spans="1:5" ht="15.5" customHeight="1" x14ac:dyDescent="0.2">
      <c r="A26" s="23" t="s">
        <v>95</v>
      </c>
      <c r="B26" s="23"/>
      <c r="C26" s="24" t="s">
        <v>96</v>
      </c>
      <c r="D26" s="24"/>
      <c r="E26" s="56">
        <f>E27-E28</f>
        <v>0</v>
      </c>
    </row>
    <row r="27" spans="1:5" s="42" customFormat="1" ht="15.5" customHeight="1" x14ac:dyDescent="0.2">
      <c r="A27" s="30"/>
      <c r="B27" s="31" t="s">
        <v>56</v>
      </c>
      <c r="C27" s="32"/>
      <c r="D27" s="32" t="s">
        <v>57</v>
      </c>
      <c r="E27" s="34">
        <f>E30+E33+E36+E39</f>
        <v>0</v>
      </c>
    </row>
    <row r="28" spans="1:5" s="42" customFormat="1" ht="15.5" customHeight="1" x14ac:dyDescent="0.2">
      <c r="A28" s="30"/>
      <c r="B28" s="31" t="s">
        <v>58</v>
      </c>
      <c r="C28" s="32"/>
      <c r="D28" s="32" t="s">
        <v>59</v>
      </c>
      <c r="E28" s="34">
        <f>E31+E34+E37+E40</f>
        <v>0</v>
      </c>
    </row>
    <row r="29" spans="1:5" s="35" customFormat="1" ht="15.5" customHeight="1" x14ac:dyDescent="0.2">
      <c r="A29" s="40" t="s">
        <v>60</v>
      </c>
      <c r="B29" s="39"/>
      <c r="C29" s="51" t="s">
        <v>61</v>
      </c>
      <c r="D29" s="51"/>
      <c r="E29" s="52">
        <f>E30-E31</f>
        <v>0</v>
      </c>
    </row>
    <row r="30" spans="1:5" s="42" customFormat="1" ht="15.5" customHeight="1" x14ac:dyDescent="0.2">
      <c r="A30" s="30"/>
      <c r="B30" s="31" t="s">
        <v>62</v>
      </c>
      <c r="C30" s="32"/>
      <c r="D30" s="32" t="s">
        <v>63</v>
      </c>
      <c r="E30" s="34"/>
    </row>
    <row r="31" spans="1:5" s="42" customFormat="1" ht="15.5" customHeight="1" x14ac:dyDescent="0.2">
      <c r="A31" s="30"/>
      <c r="B31" s="31" t="s">
        <v>64</v>
      </c>
      <c r="C31" s="32"/>
      <c r="D31" s="32" t="s">
        <v>65</v>
      </c>
      <c r="E31" s="34"/>
    </row>
    <row r="32" spans="1:5" s="35" customFormat="1" ht="15.5" customHeight="1" x14ac:dyDescent="0.2">
      <c r="A32" s="40" t="s">
        <v>66</v>
      </c>
      <c r="B32" s="39"/>
      <c r="C32" s="51" t="s">
        <v>67</v>
      </c>
      <c r="D32" s="51"/>
      <c r="E32" s="52">
        <f>E33-E34</f>
        <v>0</v>
      </c>
    </row>
    <row r="33" spans="1:5" s="42" customFormat="1" ht="15.5" customHeight="1" x14ac:dyDescent="0.2">
      <c r="A33" s="30"/>
      <c r="B33" s="31" t="s">
        <v>68</v>
      </c>
      <c r="C33" s="32"/>
      <c r="D33" s="32" t="s">
        <v>69</v>
      </c>
      <c r="E33" s="34"/>
    </row>
    <row r="34" spans="1:5" s="42" customFormat="1" ht="15.5" customHeight="1" x14ac:dyDescent="0.2">
      <c r="A34" s="30"/>
      <c r="B34" s="31" t="s">
        <v>70</v>
      </c>
      <c r="C34" s="32"/>
      <c r="D34" s="32" t="s">
        <v>71</v>
      </c>
      <c r="E34" s="34"/>
    </row>
    <row r="35" spans="1:5" s="35" customFormat="1" ht="15.5" customHeight="1" x14ac:dyDescent="0.2">
      <c r="A35" s="40" t="s">
        <v>72</v>
      </c>
      <c r="B35" s="39"/>
      <c r="C35" s="51" t="s">
        <v>73</v>
      </c>
      <c r="D35" s="51"/>
      <c r="E35" s="52">
        <f>E36-E37</f>
        <v>0</v>
      </c>
    </row>
    <row r="36" spans="1:5" s="42" customFormat="1" ht="15.5" customHeight="1" x14ac:dyDescent="0.2">
      <c r="A36" s="30"/>
      <c r="B36" s="31" t="s">
        <v>74</v>
      </c>
      <c r="C36" s="32"/>
      <c r="D36" s="32" t="s">
        <v>75</v>
      </c>
      <c r="E36" s="34"/>
    </row>
    <row r="37" spans="1:5" s="42" customFormat="1" ht="15.5" customHeight="1" x14ac:dyDescent="0.2">
      <c r="A37" s="30"/>
      <c r="B37" s="31" t="s">
        <v>76</v>
      </c>
      <c r="C37" s="32"/>
      <c r="D37" s="32" t="s">
        <v>77</v>
      </c>
      <c r="E37" s="34"/>
    </row>
    <row r="38" spans="1:5" s="35" customFormat="1" ht="15.5" customHeight="1" x14ac:dyDescent="0.2">
      <c r="A38" s="40" t="s">
        <v>81</v>
      </c>
      <c r="B38" s="39"/>
      <c r="C38" s="51" t="s">
        <v>82</v>
      </c>
      <c r="D38" s="51"/>
      <c r="E38" s="52">
        <f>E39-E40</f>
        <v>0</v>
      </c>
    </row>
    <row r="39" spans="1:5" s="42" customFormat="1" ht="15.5" customHeight="1" x14ac:dyDescent="0.2">
      <c r="A39" s="30"/>
      <c r="B39" s="31" t="s">
        <v>83</v>
      </c>
      <c r="C39" s="32"/>
      <c r="D39" s="32" t="s">
        <v>85</v>
      </c>
      <c r="E39" s="34"/>
    </row>
    <row r="40" spans="1:5" s="42" customFormat="1" ht="15.5" customHeight="1" x14ac:dyDescent="0.2">
      <c r="A40" s="30"/>
      <c r="B40" s="31" t="s">
        <v>84</v>
      </c>
      <c r="C40" s="32"/>
      <c r="D40" s="32" t="s">
        <v>86</v>
      </c>
      <c r="E40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376A-7288-1546-BEB7-C4596E737CF2}">
  <dimension ref="A1:E40"/>
  <sheetViews>
    <sheetView zoomScaleNormal="100" workbookViewId="0">
      <pane xSplit="4" topLeftCell="E1" activePane="topRight" state="frozen"/>
      <selection pane="topRight" activeCell="C11" sqref="C11"/>
    </sheetView>
  </sheetViews>
  <sheetFormatPr baseColWidth="10" defaultColWidth="9" defaultRowHeight="13" x14ac:dyDescent="0.15"/>
  <cols>
    <col min="1" max="1" width="4.5" style="25" customWidth="1"/>
    <col min="2" max="2" width="64.1640625" style="25" bestFit="1" customWidth="1"/>
    <col min="3" max="3" width="4.5" style="36" customWidth="1"/>
    <col min="4" max="4" width="65" style="36" bestFit="1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99</v>
      </c>
      <c r="B1" s="1"/>
      <c r="C1" s="2"/>
      <c r="D1" s="2"/>
    </row>
    <row r="2" spans="1:5" s="3" customFormat="1" ht="20" customHeight="1" x14ac:dyDescent="0.2">
      <c r="A2" s="4" t="s">
        <v>80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">
        <v>1</v>
      </c>
      <c r="B4" s="6"/>
      <c r="C4" s="41"/>
      <c r="D4" s="41"/>
    </row>
    <row r="5" spans="1:5" s="3" customFormat="1" ht="16" x14ac:dyDescent="0.2">
      <c r="A5" s="6" t="s">
        <v>2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7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">
        <v>13</v>
      </c>
      <c r="B10" s="19"/>
      <c r="C10" s="49" t="s">
        <v>100</v>
      </c>
      <c r="D10" s="20"/>
      <c r="E10" s="50"/>
    </row>
    <row r="11" spans="1:5" ht="15.5" customHeight="1" x14ac:dyDescent="0.2">
      <c r="A11" s="23" t="s">
        <v>93</v>
      </c>
      <c r="B11" s="23"/>
      <c r="C11" s="24" t="s">
        <v>94</v>
      </c>
      <c r="D11" s="24"/>
      <c r="E11" s="56">
        <f>E12-E13</f>
        <v>0</v>
      </c>
    </row>
    <row r="12" spans="1:5" s="42" customFormat="1" ht="15.5" customHeight="1" x14ac:dyDescent="0.2">
      <c r="A12" s="26"/>
      <c r="B12" s="27" t="s">
        <v>34</v>
      </c>
      <c r="C12" s="28"/>
      <c r="D12" s="28" t="s">
        <v>35</v>
      </c>
      <c r="E12" s="29">
        <f>E15+E18+E21+E24</f>
        <v>0</v>
      </c>
    </row>
    <row r="13" spans="1:5" s="42" customFormat="1" ht="15.5" customHeight="1" x14ac:dyDescent="0.2">
      <c r="A13" s="30"/>
      <c r="B13" s="31" t="s">
        <v>36</v>
      </c>
      <c r="C13" s="32"/>
      <c r="D13" s="32" t="s">
        <v>37</v>
      </c>
      <c r="E13" s="37">
        <f>E16+E19+E22+E25</f>
        <v>0</v>
      </c>
    </row>
    <row r="14" spans="1:5" s="42" customFormat="1" ht="15.5" customHeight="1" x14ac:dyDescent="0.2">
      <c r="A14" s="40" t="s">
        <v>38</v>
      </c>
      <c r="B14" s="39"/>
      <c r="C14" s="51" t="s">
        <v>39</v>
      </c>
      <c r="D14" s="51"/>
      <c r="E14" s="52">
        <f>E15-E16</f>
        <v>0</v>
      </c>
    </row>
    <row r="15" spans="1:5" s="42" customFormat="1" ht="15.5" customHeight="1" x14ac:dyDescent="0.2">
      <c r="A15" s="30"/>
      <c r="B15" s="31" t="s">
        <v>40</v>
      </c>
      <c r="C15" s="32"/>
      <c r="D15" s="32" t="s">
        <v>41</v>
      </c>
      <c r="E15" s="34"/>
    </row>
    <row r="16" spans="1:5" s="42" customFormat="1" ht="15.5" customHeight="1" x14ac:dyDescent="0.2">
      <c r="A16" s="30"/>
      <c r="B16" s="31" t="s">
        <v>42</v>
      </c>
      <c r="C16" s="32"/>
      <c r="D16" s="32" t="s">
        <v>43</v>
      </c>
      <c r="E16" s="33"/>
    </row>
    <row r="17" spans="1:5" s="42" customFormat="1" ht="15.5" customHeight="1" x14ac:dyDescent="0.2">
      <c r="A17" s="40" t="s">
        <v>44</v>
      </c>
      <c r="B17" s="39"/>
      <c r="C17" s="51" t="s">
        <v>45</v>
      </c>
      <c r="D17" s="51"/>
      <c r="E17" s="52">
        <f>E18-E19</f>
        <v>0</v>
      </c>
    </row>
    <row r="18" spans="1:5" s="42" customFormat="1" ht="15.5" customHeight="1" x14ac:dyDescent="0.2">
      <c r="A18" s="30"/>
      <c r="B18" s="31" t="s">
        <v>46</v>
      </c>
      <c r="C18" s="32"/>
      <c r="D18" s="32" t="s">
        <v>47</v>
      </c>
      <c r="E18" s="34"/>
    </row>
    <row r="19" spans="1:5" s="42" customFormat="1" ht="15.5" customHeight="1" x14ac:dyDescent="0.2">
      <c r="A19" s="30"/>
      <c r="B19" s="31" t="s">
        <v>48</v>
      </c>
      <c r="C19" s="32"/>
      <c r="D19" s="32" t="s">
        <v>49</v>
      </c>
      <c r="E19" s="34"/>
    </row>
    <row r="20" spans="1:5" s="35" customFormat="1" ht="15.5" customHeight="1" x14ac:dyDescent="0.2">
      <c r="A20" s="40" t="s">
        <v>50</v>
      </c>
      <c r="B20" s="39"/>
      <c r="C20" s="51" t="s">
        <v>51</v>
      </c>
      <c r="D20" s="51"/>
      <c r="E20" s="52">
        <f>E21-E22</f>
        <v>0</v>
      </c>
    </row>
    <row r="21" spans="1:5" s="42" customFormat="1" ht="15.5" customHeight="1" x14ac:dyDescent="0.2">
      <c r="A21" s="53"/>
      <c r="B21" s="54" t="s">
        <v>52</v>
      </c>
      <c r="C21" s="55"/>
      <c r="D21" s="55" t="s">
        <v>53</v>
      </c>
      <c r="E21" s="37"/>
    </row>
    <row r="22" spans="1:5" s="42" customFormat="1" ht="15.5" customHeight="1" x14ac:dyDescent="0.2">
      <c r="A22" s="30"/>
      <c r="B22" s="31" t="s">
        <v>54</v>
      </c>
      <c r="C22" s="32"/>
      <c r="D22" s="32" t="s">
        <v>55</v>
      </c>
      <c r="E22" s="33"/>
    </row>
    <row r="23" spans="1:5" s="35" customFormat="1" ht="15.5" customHeight="1" x14ac:dyDescent="0.2">
      <c r="A23" s="40" t="s">
        <v>87</v>
      </c>
      <c r="B23" s="39"/>
      <c r="C23" s="51" t="s">
        <v>88</v>
      </c>
      <c r="D23" s="51"/>
      <c r="E23" s="52">
        <f>E24-E25</f>
        <v>0</v>
      </c>
    </row>
    <row r="24" spans="1:5" s="42" customFormat="1" ht="15.5" customHeight="1" x14ac:dyDescent="0.2">
      <c r="A24" s="30"/>
      <c r="B24" s="31" t="s">
        <v>89</v>
      </c>
      <c r="C24" s="32"/>
      <c r="D24" s="32" t="s">
        <v>90</v>
      </c>
      <c r="E24" s="34"/>
    </row>
    <row r="25" spans="1:5" s="42" customFormat="1" ht="15.5" customHeight="1" x14ac:dyDescent="0.2">
      <c r="A25" s="30"/>
      <c r="B25" s="31" t="s">
        <v>91</v>
      </c>
      <c r="C25" s="32"/>
      <c r="D25" s="32" t="s">
        <v>92</v>
      </c>
      <c r="E25" s="34"/>
    </row>
    <row r="26" spans="1:5" ht="15.5" customHeight="1" x14ac:dyDescent="0.2">
      <c r="A26" s="23" t="s">
        <v>95</v>
      </c>
      <c r="B26" s="23"/>
      <c r="C26" s="24" t="s">
        <v>96</v>
      </c>
      <c r="D26" s="24"/>
      <c r="E26" s="56">
        <f>E27-E28</f>
        <v>0</v>
      </c>
    </row>
    <row r="27" spans="1:5" s="42" customFormat="1" ht="15.5" customHeight="1" x14ac:dyDescent="0.2">
      <c r="A27" s="30"/>
      <c r="B27" s="31" t="s">
        <v>56</v>
      </c>
      <c r="C27" s="32"/>
      <c r="D27" s="32" t="s">
        <v>57</v>
      </c>
      <c r="E27" s="34">
        <f>E30+E33+E36+E39</f>
        <v>0</v>
      </c>
    </row>
    <row r="28" spans="1:5" s="42" customFormat="1" ht="15.5" customHeight="1" x14ac:dyDescent="0.2">
      <c r="A28" s="30"/>
      <c r="B28" s="31" t="s">
        <v>58</v>
      </c>
      <c r="C28" s="32"/>
      <c r="D28" s="32" t="s">
        <v>59</v>
      </c>
      <c r="E28" s="34">
        <f>E31+E34+E37+E40</f>
        <v>0</v>
      </c>
    </row>
    <row r="29" spans="1:5" s="35" customFormat="1" ht="15.5" customHeight="1" x14ac:dyDescent="0.2">
      <c r="A29" s="40" t="s">
        <v>60</v>
      </c>
      <c r="B29" s="39"/>
      <c r="C29" s="51" t="s">
        <v>61</v>
      </c>
      <c r="D29" s="51"/>
      <c r="E29" s="52">
        <f>E30-E31</f>
        <v>0</v>
      </c>
    </row>
    <row r="30" spans="1:5" s="42" customFormat="1" ht="15.5" customHeight="1" x14ac:dyDescent="0.2">
      <c r="A30" s="30"/>
      <c r="B30" s="31" t="s">
        <v>62</v>
      </c>
      <c r="C30" s="32"/>
      <c r="D30" s="32" t="s">
        <v>63</v>
      </c>
      <c r="E30" s="34"/>
    </row>
    <row r="31" spans="1:5" s="42" customFormat="1" ht="15.5" customHeight="1" x14ac:dyDescent="0.2">
      <c r="A31" s="30"/>
      <c r="B31" s="31" t="s">
        <v>64</v>
      </c>
      <c r="C31" s="32"/>
      <c r="D31" s="32" t="s">
        <v>65</v>
      </c>
      <c r="E31" s="34"/>
    </row>
    <row r="32" spans="1:5" s="35" customFormat="1" ht="15.5" customHeight="1" x14ac:dyDescent="0.2">
      <c r="A32" s="40" t="s">
        <v>66</v>
      </c>
      <c r="B32" s="39"/>
      <c r="C32" s="51" t="s">
        <v>67</v>
      </c>
      <c r="D32" s="51"/>
      <c r="E32" s="52">
        <f>E33-E34</f>
        <v>0</v>
      </c>
    </row>
    <row r="33" spans="1:5" s="42" customFormat="1" ht="15.5" customHeight="1" x14ac:dyDescent="0.2">
      <c r="A33" s="30"/>
      <c r="B33" s="31" t="s">
        <v>68</v>
      </c>
      <c r="C33" s="32"/>
      <c r="D33" s="32" t="s">
        <v>69</v>
      </c>
      <c r="E33" s="34"/>
    </row>
    <row r="34" spans="1:5" s="42" customFormat="1" ht="15.5" customHeight="1" x14ac:dyDescent="0.2">
      <c r="A34" s="30"/>
      <c r="B34" s="31" t="s">
        <v>70</v>
      </c>
      <c r="C34" s="32"/>
      <c r="D34" s="32" t="s">
        <v>71</v>
      </c>
      <c r="E34" s="34"/>
    </row>
    <row r="35" spans="1:5" s="35" customFormat="1" ht="15.5" customHeight="1" x14ac:dyDescent="0.2">
      <c r="A35" s="40" t="s">
        <v>72</v>
      </c>
      <c r="B35" s="39"/>
      <c r="C35" s="51" t="s">
        <v>73</v>
      </c>
      <c r="D35" s="51"/>
      <c r="E35" s="52">
        <f>E36-E37</f>
        <v>0</v>
      </c>
    </row>
    <row r="36" spans="1:5" s="42" customFormat="1" ht="15.5" customHeight="1" x14ac:dyDescent="0.2">
      <c r="A36" s="30"/>
      <c r="B36" s="31" t="s">
        <v>74</v>
      </c>
      <c r="C36" s="32"/>
      <c r="D36" s="32" t="s">
        <v>75</v>
      </c>
      <c r="E36" s="34"/>
    </row>
    <row r="37" spans="1:5" s="42" customFormat="1" ht="15.5" customHeight="1" x14ac:dyDescent="0.2">
      <c r="A37" s="30"/>
      <c r="B37" s="31" t="s">
        <v>76</v>
      </c>
      <c r="C37" s="32"/>
      <c r="D37" s="32" t="s">
        <v>77</v>
      </c>
      <c r="E37" s="34"/>
    </row>
    <row r="38" spans="1:5" s="35" customFormat="1" ht="15.5" customHeight="1" x14ac:dyDescent="0.2">
      <c r="A38" s="40" t="s">
        <v>81</v>
      </c>
      <c r="B38" s="39"/>
      <c r="C38" s="51" t="s">
        <v>82</v>
      </c>
      <c r="D38" s="51"/>
      <c r="E38" s="52">
        <f>E39-E40</f>
        <v>0</v>
      </c>
    </row>
    <row r="39" spans="1:5" s="42" customFormat="1" ht="15.5" customHeight="1" x14ac:dyDescent="0.2">
      <c r="A39" s="30"/>
      <c r="B39" s="31" t="s">
        <v>83</v>
      </c>
      <c r="C39" s="32"/>
      <c r="D39" s="32" t="s">
        <v>85</v>
      </c>
      <c r="E39" s="34"/>
    </row>
    <row r="40" spans="1:5" s="42" customFormat="1" ht="15.5" customHeight="1" x14ac:dyDescent="0.2">
      <c r="A40" s="30"/>
      <c r="B40" s="31" t="s">
        <v>84</v>
      </c>
      <c r="C40" s="32"/>
      <c r="D40" s="32" t="s">
        <v>86</v>
      </c>
      <c r="E4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C9D-EFC9-41E1-9644-97EFB3D2A7A8}">
  <dimension ref="A1:E52"/>
  <sheetViews>
    <sheetView zoomScaleNormal="100" workbookViewId="0">
      <pane xSplit="4" topLeftCell="E1" activePane="topRight" state="frozen"/>
      <selection pane="topRight" activeCell="E30" sqref="E30"/>
    </sheetView>
  </sheetViews>
  <sheetFormatPr baseColWidth="10" defaultColWidth="9" defaultRowHeight="13" x14ac:dyDescent="0.15"/>
  <cols>
    <col min="1" max="1" width="4.5" style="25" customWidth="1"/>
    <col min="2" max="2" width="43.1640625" style="25" customWidth="1"/>
    <col min="3" max="3" width="4.5" style="36" customWidth="1"/>
    <col min="4" max="4" width="40.1640625" style="36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tr">
        <f ca="1">CONCATENATE("ECOBA VIETNAM_",UPPER(D41))</f>
        <v>ECOBA VIETNAM_TOTAL NET FINANCIAL EXPENSE OF PROJECT</v>
      </c>
      <c r="B1" s="1"/>
      <c r="C1" s="2"/>
      <c r="D1" s="2"/>
    </row>
    <row r="2" spans="1:5" s="3" customFormat="1" ht="20" customHeight="1" x14ac:dyDescent="0.2">
      <c r="A2" s="4" t="str">
        <f ca="1">CONCATENATE("ECOBA VIỆT NAM_BÁO CÁO GAP ",UPPER(D42))</f>
        <v>ECOBA VIỆT NAM_BÁO CÁO GAP TỔNG CHI PHÍ TÀI CHÍNH RÒNG DỰ ÁN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tr">
        <f>Overview_baseline!A4</f>
        <v xml:space="preserve">Date of data: </v>
      </c>
      <c r="B4" s="6"/>
      <c r="C4" s="41"/>
      <c r="D4" s="41"/>
    </row>
    <row r="5" spans="1:5" s="3" customFormat="1" ht="16" x14ac:dyDescent="0.2">
      <c r="A5" s="6" t="str">
        <f>Overview_baseline!A5</f>
        <v>Date of report: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8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tr">
        <f ca="1">UPPER(D41)</f>
        <v>TOTAL NET FINANCIAL EXPENSE OF PROJECT</v>
      </c>
      <c r="B10" s="19"/>
      <c r="C10" s="49" t="str">
        <f ca="1">UPPER(D42)</f>
        <v>TỔNG CHI PHÍ TÀI CHÍNH RÒNG DỰ ÁN</v>
      </c>
      <c r="D10" s="20"/>
      <c r="E10" s="50"/>
    </row>
    <row r="11" spans="1:5" ht="15.5" customHeight="1" x14ac:dyDescent="0.2">
      <c r="A11" s="23" t="str">
        <f ca="1">D43</f>
        <v>Financial income</v>
      </c>
      <c r="B11" s="23"/>
      <c r="C11" s="24" t="str">
        <f ca="1">D44</f>
        <v>Thu nhập tài chính</v>
      </c>
      <c r="D11" s="24"/>
      <c r="E11" s="56"/>
    </row>
    <row r="12" spans="1:5" s="42" customFormat="1" ht="15.5" customHeight="1" x14ac:dyDescent="0.2">
      <c r="A12" s="26"/>
      <c r="B12" s="27" t="s">
        <v>14</v>
      </c>
      <c r="C12" s="28"/>
      <c r="D12" s="28" t="s">
        <v>15</v>
      </c>
      <c r="E12" s="29"/>
    </row>
    <row r="13" spans="1:5" s="42" customFormat="1" ht="15.5" customHeight="1" x14ac:dyDescent="0.2">
      <c r="A13" s="30"/>
      <c r="B13" s="31" t="s">
        <v>16</v>
      </c>
      <c r="C13" s="32"/>
      <c r="D13" s="32" t="s">
        <v>17</v>
      </c>
      <c r="E13" s="37"/>
    </row>
    <row r="14" spans="1:5" s="42" customFormat="1" ht="15.5" customHeight="1" x14ac:dyDescent="0.2">
      <c r="A14" s="30"/>
      <c r="B14" s="31" t="s">
        <v>18</v>
      </c>
      <c r="C14" s="32"/>
      <c r="D14" s="32" t="s">
        <v>19</v>
      </c>
      <c r="E14" s="34"/>
    </row>
    <row r="15" spans="1:5" s="42" customFormat="1" ht="15.5" customHeight="1" x14ac:dyDescent="0.2">
      <c r="A15" s="30"/>
      <c r="B15" s="31" t="s">
        <v>20</v>
      </c>
      <c r="C15" s="32"/>
      <c r="D15" s="32" t="s">
        <v>21</v>
      </c>
      <c r="E15" s="37"/>
    </row>
    <row r="16" spans="1:5" s="42" customFormat="1" ht="15.5" customHeight="1" x14ac:dyDescent="0.2">
      <c r="A16" s="30"/>
      <c r="B16" s="31" t="s">
        <v>22</v>
      </c>
      <c r="C16" s="32"/>
      <c r="D16" s="32" t="s">
        <v>23</v>
      </c>
      <c r="E16" s="34"/>
    </row>
    <row r="17" spans="1:5" s="42" customFormat="1" ht="15.5" customHeight="1" x14ac:dyDescent="0.2">
      <c r="A17" s="30"/>
      <c r="B17" s="31" t="s">
        <v>24</v>
      </c>
      <c r="C17" s="32"/>
      <c r="D17" s="32" t="s">
        <v>25</v>
      </c>
      <c r="E17" s="37"/>
    </row>
    <row r="18" spans="1:5" s="42" customFormat="1" ht="15.5" customHeight="1" x14ac:dyDescent="0.2">
      <c r="A18" s="53"/>
      <c r="B18" s="54" t="s">
        <v>26</v>
      </c>
      <c r="C18" s="55"/>
      <c r="D18" s="55" t="s">
        <v>27</v>
      </c>
      <c r="E18" s="37">
        <f>E14-E16</f>
        <v>0</v>
      </c>
    </row>
    <row r="19" spans="1:5" s="42" customFormat="1" ht="15.5" customHeight="1" x14ac:dyDescent="0.2">
      <c r="A19" s="30"/>
      <c r="B19" s="31" t="s">
        <v>28</v>
      </c>
      <c r="C19" s="32"/>
      <c r="D19" s="32" t="s">
        <v>29</v>
      </c>
      <c r="E19" s="33">
        <f>E15-E17</f>
        <v>0</v>
      </c>
    </row>
    <row r="20" spans="1:5" s="42" customFormat="1" ht="15.5" customHeight="1" x14ac:dyDescent="0.2">
      <c r="A20" s="30"/>
      <c r="B20" s="31" t="s">
        <v>30</v>
      </c>
      <c r="C20" s="32"/>
      <c r="D20" s="32" t="s">
        <v>31</v>
      </c>
      <c r="E20" s="38">
        <f>IF(ISERROR(E18/E14),0,E18/E14)</f>
        <v>0</v>
      </c>
    </row>
    <row r="21" spans="1:5" s="42" customFormat="1" ht="15.5" customHeight="1" x14ac:dyDescent="0.2">
      <c r="A21" s="30"/>
      <c r="B21" s="31" t="s">
        <v>32</v>
      </c>
      <c r="C21" s="32"/>
      <c r="D21" s="32" t="s">
        <v>33</v>
      </c>
      <c r="E21" s="38">
        <f>IF(ISERROR(E19/E15),0,E19/E15)</f>
        <v>0</v>
      </c>
    </row>
    <row r="22" spans="1:5" ht="15.5" customHeight="1" x14ac:dyDescent="0.2">
      <c r="A22" s="23" t="str">
        <f ca="1">D45</f>
        <v>Finanical expense</v>
      </c>
      <c r="B22" s="23"/>
      <c r="C22" s="24" t="str">
        <f ca="1">D46</f>
        <v>Chi phí tài chính</v>
      </c>
      <c r="D22" s="24"/>
      <c r="E22" s="56"/>
    </row>
    <row r="23" spans="1:5" s="42" customFormat="1" ht="15.5" customHeight="1" x14ac:dyDescent="0.2">
      <c r="A23" s="26"/>
      <c r="B23" s="27" t="s">
        <v>14</v>
      </c>
      <c r="C23" s="28"/>
      <c r="D23" s="28" t="s">
        <v>15</v>
      </c>
      <c r="E23" s="29"/>
    </row>
    <row r="24" spans="1:5" s="42" customFormat="1" ht="15.5" customHeight="1" x14ac:dyDescent="0.2">
      <c r="A24" s="30"/>
      <c r="B24" s="31" t="s">
        <v>16</v>
      </c>
      <c r="C24" s="32"/>
      <c r="D24" s="32" t="s">
        <v>17</v>
      </c>
      <c r="E24" s="37"/>
    </row>
    <row r="25" spans="1:5" s="42" customFormat="1" ht="15.5" customHeight="1" x14ac:dyDescent="0.2">
      <c r="A25" s="30"/>
      <c r="B25" s="31" t="s">
        <v>18</v>
      </c>
      <c r="C25" s="32"/>
      <c r="D25" s="32" t="s">
        <v>19</v>
      </c>
      <c r="E25" s="34"/>
    </row>
    <row r="26" spans="1:5" s="42" customFormat="1" ht="15.5" customHeight="1" x14ac:dyDescent="0.2">
      <c r="A26" s="30"/>
      <c r="B26" s="31" t="s">
        <v>20</v>
      </c>
      <c r="C26" s="32"/>
      <c r="D26" s="32" t="s">
        <v>21</v>
      </c>
      <c r="E26" s="37"/>
    </row>
    <row r="27" spans="1:5" s="42" customFormat="1" ht="15.5" customHeight="1" x14ac:dyDescent="0.2">
      <c r="A27" s="30"/>
      <c r="B27" s="31" t="s">
        <v>22</v>
      </c>
      <c r="C27" s="32"/>
      <c r="D27" s="32" t="s">
        <v>23</v>
      </c>
      <c r="E27" s="34"/>
    </row>
    <row r="28" spans="1:5" s="42" customFormat="1" ht="15.5" customHeight="1" x14ac:dyDescent="0.2">
      <c r="A28" s="30"/>
      <c r="B28" s="31" t="s">
        <v>24</v>
      </c>
      <c r="C28" s="32"/>
      <c r="D28" s="32" t="s">
        <v>25</v>
      </c>
      <c r="E28" s="37"/>
    </row>
    <row r="29" spans="1:5" s="42" customFormat="1" ht="15.5" customHeight="1" x14ac:dyDescent="0.2">
      <c r="A29" s="53"/>
      <c r="B29" s="54" t="s">
        <v>26</v>
      </c>
      <c r="C29" s="55"/>
      <c r="D29" s="55" t="s">
        <v>27</v>
      </c>
      <c r="E29" s="37">
        <f>E25-E27</f>
        <v>0</v>
      </c>
    </row>
    <row r="30" spans="1:5" s="42" customFormat="1" ht="15.5" customHeight="1" x14ac:dyDescent="0.2">
      <c r="A30" s="30"/>
      <c r="B30" s="31" t="s">
        <v>28</v>
      </c>
      <c r="C30" s="32"/>
      <c r="D30" s="32" t="s">
        <v>29</v>
      </c>
      <c r="E30" s="33">
        <f>E26-E28</f>
        <v>0</v>
      </c>
    </row>
    <row r="31" spans="1:5" s="42" customFormat="1" ht="15.5" customHeight="1" x14ac:dyDescent="0.2">
      <c r="A31" s="30"/>
      <c r="B31" s="31" t="s">
        <v>30</v>
      </c>
      <c r="C31" s="32"/>
      <c r="D31" s="32" t="s">
        <v>31</v>
      </c>
      <c r="E31" s="38">
        <f>IF(ISERROR(E29/E25),0,E29/E25)</f>
        <v>0</v>
      </c>
    </row>
    <row r="32" spans="1:5" s="42" customFormat="1" ht="15.5" customHeight="1" x14ac:dyDescent="0.2">
      <c r="A32" s="30"/>
      <c r="B32" s="31" t="s">
        <v>32</v>
      </c>
      <c r="C32" s="32"/>
      <c r="D32" s="32" t="s">
        <v>33</v>
      </c>
      <c r="E32" s="38">
        <f>IF(ISERROR(E30/E26),0,E30/E26)</f>
        <v>0</v>
      </c>
    </row>
    <row r="37" spans="2:5" hidden="1" x14ac:dyDescent="0.15">
      <c r="B37" s="25" t="str">
        <f ca="1">MID(CELL("filename",Overview_baseline!A1),FIND("]",CELL("filename",Overview_baseline!A1))+1,255)</f>
        <v>Overview_baseline</v>
      </c>
    </row>
    <row r="38" spans="2:5" hidden="1" x14ac:dyDescent="0.15">
      <c r="B38" s="25" t="e">
        <f ca="1">MID(CELL("filename",#REF!),FIND("]",CELL("filename",#REF!))+1,255)</f>
        <v>#REF!</v>
      </c>
    </row>
    <row r="39" spans="2:5" hidden="1" x14ac:dyDescent="0.15">
      <c r="B39" s="25" t="e">
        <f ca="1">MID(CELL("filename",#REF!),FIND("]",CELL("filename",#REF!))+1,255)</f>
        <v>#REF!</v>
      </c>
    </row>
    <row r="40" spans="2:5" hidden="1" x14ac:dyDescent="0.15">
      <c r="B40" s="25">
        <f ca="1">_xlfn.SHEET()*3-1</f>
        <v>11</v>
      </c>
    </row>
    <row r="41" spans="2:5" hidden="1" x14ac:dyDescent="0.15">
      <c r="B41" s="25" t="str">
        <f ca="1">CONCATENATE($B$37,"!A",$B$40)</f>
        <v>Overview_baseline!A11</v>
      </c>
      <c r="D41" s="36" t="str">
        <f ca="1">INDIRECT(B41)</f>
        <v>Total net financial expense of project</v>
      </c>
    </row>
    <row r="42" spans="2:5" hidden="1" x14ac:dyDescent="0.15">
      <c r="B42" s="25" t="str">
        <f ca="1">CONCATENATE($B$37,"!C",$B$40)</f>
        <v>Overview_baseline!C11</v>
      </c>
      <c r="D42" s="36" t="str">
        <f ca="1">INDIRECT(B42)</f>
        <v>Tổng chi phí tài chính ròng dự án</v>
      </c>
    </row>
    <row r="43" spans="2:5" hidden="1" x14ac:dyDescent="0.15">
      <c r="B43" s="25" t="str">
        <f ca="1">CONCATENATE($B$37,"!B",$B$40+1)</f>
        <v>Overview_baseline!B12</v>
      </c>
      <c r="D43" s="36" t="str">
        <f ca="1">INDIRECT(B43)</f>
        <v>Financial income</v>
      </c>
    </row>
    <row r="44" spans="2:5" hidden="1" x14ac:dyDescent="0.15">
      <c r="B44" s="25" t="str">
        <f ca="1">CONCATENATE($B$37,"!D",$B$40+1)</f>
        <v>Overview_baseline!D12</v>
      </c>
      <c r="D44" s="36" t="str">
        <f ca="1">INDIRECT(B44)</f>
        <v>Thu nhập tài chính</v>
      </c>
    </row>
    <row r="45" spans="2:5" hidden="1" x14ac:dyDescent="0.15">
      <c r="B45" s="25" t="str">
        <f ca="1">CONCATENATE($B$37,"!B",$B$40+2)</f>
        <v>Overview_baseline!B13</v>
      </c>
      <c r="D45" s="36" t="str">
        <f t="shared" ref="D45:D46" ca="1" si="0">INDIRECT(B45)</f>
        <v>Finanical expense</v>
      </c>
    </row>
    <row r="46" spans="2:5" hidden="1" x14ac:dyDescent="0.15">
      <c r="B46" s="25" t="str">
        <f ca="1">CONCATENATE($B$37,"!D",$B$40+2)</f>
        <v>Overview_baseline!D13</v>
      </c>
      <c r="D46" s="36" t="str">
        <f t="shared" ca="1" si="0"/>
        <v>Chi phí tài chính</v>
      </c>
      <c r="E46" s="25" t="str">
        <f ca="1">SUBSTITUTE(SUBSTITUTE(CELL("address",E45),"$",""),"45","")</f>
        <v>E</v>
      </c>
    </row>
    <row r="47" spans="2:5" hidden="1" x14ac:dyDescent="0.15">
      <c r="B47" s="25">
        <f ca="1">B40+1</f>
        <v>12</v>
      </c>
      <c r="E47" s="25" t="str">
        <f ca="1">CONCATENATE($B$37,"!",E46,$B$47)</f>
        <v>Overview_baseline!E12</v>
      </c>
    </row>
    <row r="48" spans="2:5" hidden="1" x14ac:dyDescent="0.15">
      <c r="E48" s="25" t="e">
        <f ca="1">CONCATENATE($B$38,"!",E$46,$B$47)</f>
        <v>#REF!</v>
      </c>
    </row>
    <row r="49" spans="2:5" hidden="1" x14ac:dyDescent="0.15">
      <c r="E49" s="25" t="e">
        <f ca="1">CONCATENATE($B$39,"!",E$46,$B$47)</f>
        <v>#REF!</v>
      </c>
    </row>
    <row r="50" spans="2:5" hidden="1" x14ac:dyDescent="0.15">
      <c r="B50" s="25">
        <f ca="1">B40+2</f>
        <v>13</v>
      </c>
      <c r="E50" s="25" t="str">
        <f ca="1">CONCATENATE($B$37,"!",E46,$B$50)</f>
        <v>Overview_baseline!E13</v>
      </c>
    </row>
    <row r="51" spans="2:5" hidden="1" x14ac:dyDescent="0.15">
      <c r="E51" s="25" t="e">
        <f ca="1">CONCATENATE($B$38,"!",E46,$B$50)</f>
        <v>#REF!</v>
      </c>
    </row>
    <row r="52" spans="2:5" hidden="1" x14ac:dyDescent="0.15">
      <c r="E52" s="25" t="e">
        <f ca="1">CONCATENATE($B$39,"!",E46,$B$50)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796-BCE8-4800-8A57-F1BBA871DC8D}">
  <dimension ref="A1:E52"/>
  <sheetViews>
    <sheetView zoomScaleNormal="100" workbookViewId="0">
      <pane xSplit="4" topLeftCell="E1" activePane="topRight" state="frozen"/>
      <selection pane="topRight" activeCell="E30" sqref="E30"/>
    </sheetView>
  </sheetViews>
  <sheetFormatPr baseColWidth="10" defaultColWidth="9" defaultRowHeight="13" x14ac:dyDescent="0.15"/>
  <cols>
    <col min="1" max="1" width="4.5" style="25" customWidth="1"/>
    <col min="2" max="2" width="48.1640625" style="25" customWidth="1"/>
    <col min="3" max="3" width="4.5" style="36" customWidth="1"/>
    <col min="4" max="4" width="52.1640625" style="36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tr">
        <f ca="1">CONCATENATE("ECOBA VIETNAM_",UPPER(D41))</f>
        <v>ECOBA VIETNAM_NET FINANICAL EXPENSE OF PAYMENT DISCOUNT</v>
      </c>
      <c r="B1" s="1"/>
      <c r="C1" s="2"/>
      <c r="D1" s="2"/>
    </row>
    <row r="2" spans="1:5" s="3" customFormat="1" ht="20" customHeight="1" x14ac:dyDescent="0.2">
      <c r="A2" s="4" t="str">
        <f ca="1">CONCATENATE("ECOBA VIỆT NAM_BÁO CÁO GAP ",UPPER(D42))</f>
        <v>ECOBA VIỆT NAM_BÁO CÁO GAP CHI PHÍ TÀI CHÍNH RÒNG TỪ CHIẾT KHẤU THANH TOÁN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tr">
        <f>Overview_baseline!A4</f>
        <v xml:space="preserve">Date of data: </v>
      </c>
      <c r="B4" s="6"/>
      <c r="C4" s="41"/>
      <c r="D4" s="41"/>
    </row>
    <row r="5" spans="1:5" s="3" customFormat="1" ht="16" x14ac:dyDescent="0.2">
      <c r="A5" s="6" t="str">
        <f>Overview_baseline!A5</f>
        <v>Date of report: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8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tr">
        <f ca="1">UPPER(D41)</f>
        <v>NET FINANICAL EXPENSE OF PAYMENT DISCOUNT</v>
      </c>
      <c r="B10" s="19"/>
      <c r="C10" s="49" t="str">
        <f ca="1">UPPER(D42)</f>
        <v>CHI PHÍ TÀI CHÍNH RÒNG TỪ CHIẾT KHẤU THANH TOÁN</v>
      </c>
      <c r="D10" s="20"/>
      <c r="E10" s="50"/>
    </row>
    <row r="11" spans="1:5" ht="15.5" customHeight="1" x14ac:dyDescent="0.2">
      <c r="A11" s="23" t="str">
        <f ca="1">D43</f>
        <v>Payment discount from Ecoba to Supplier (financial income)</v>
      </c>
      <c r="B11" s="23"/>
      <c r="C11" s="24" t="str">
        <f ca="1">D44</f>
        <v>Chiết khấu thanh toán của Ecoba với TP/NCC (thu nhập tài chính)</v>
      </c>
      <c r="D11" s="24"/>
      <c r="E11" s="56"/>
    </row>
    <row r="12" spans="1:5" s="42" customFormat="1" ht="15.5" customHeight="1" x14ac:dyDescent="0.2">
      <c r="A12" s="26"/>
      <c r="B12" s="27" t="s">
        <v>14</v>
      </c>
      <c r="C12" s="28"/>
      <c r="D12" s="28" t="s">
        <v>15</v>
      </c>
      <c r="E12" s="29"/>
    </row>
    <row r="13" spans="1:5" s="42" customFormat="1" ht="15.5" customHeight="1" x14ac:dyDescent="0.2">
      <c r="A13" s="30"/>
      <c r="B13" s="31" t="s">
        <v>16</v>
      </c>
      <c r="C13" s="32"/>
      <c r="D13" s="32" t="s">
        <v>17</v>
      </c>
      <c r="E13" s="37"/>
    </row>
    <row r="14" spans="1:5" s="42" customFormat="1" ht="15.5" customHeight="1" x14ac:dyDescent="0.2">
      <c r="A14" s="30"/>
      <c r="B14" s="31" t="s">
        <v>18</v>
      </c>
      <c r="C14" s="32"/>
      <c r="D14" s="32" t="s">
        <v>19</v>
      </c>
      <c r="E14" s="34"/>
    </row>
    <row r="15" spans="1:5" s="42" customFormat="1" ht="15.5" customHeight="1" x14ac:dyDescent="0.2">
      <c r="A15" s="30"/>
      <c r="B15" s="31" t="s">
        <v>20</v>
      </c>
      <c r="C15" s="32"/>
      <c r="D15" s="32" t="s">
        <v>21</v>
      </c>
      <c r="E15" s="37"/>
    </row>
    <row r="16" spans="1:5" s="42" customFormat="1" ht="15.5" customHeight="1" x14ac:dyDescent="0.2">
      <c r="A16" s="30"/>
      <c r="B16" s="31" t="s">
        <v>22</v>
      </c>
      <c r="C16" s="32"/>
      <c r="D16" s="32" t="s">
        <v>23</v>
      </c>
      <c r="E16" s="34"/>
    </row>
    <row r="17" spans="1:5" s="42" customFormat="1" ht="15.5" customHeight="1" x14ac:dyDescent="0.2">
      <c r="A17" s="30"/>
      <c r="B17" s="31" t="s">
        <v>24</v>
      </c>
      <c r="C17" s="32"/>
      <c r="D17" s="32" t="s">
        <v>25</v>
      </c>
      <c r="E17" s="37"/>
    </row>
    <row r="18" spans="1:5" s="42" customFormat="1" ht="15.5" customHeight="1" x14ac:dyDescent="0.2">
      <c r="A18" s="53"/>
      <c r="B18" s="54" t="s">
        <v>26</v>
      </c>
      <c r="C18" s="55"/>
      <c r="D18" s="55" t="s">
        <v>27</v>
      </c>
      <c r="E18" s="37">
        <f>E14-E16</f>
        <v>0</v>
      </c>
    </row>
    <row r="19" spans="1:5" s="42" customFormat="1" ht="15.5" customHeight="1" x14ac:dyDescent="0.2">
      <c r="A19" s="30"/>
      <c r="B19" s="31" t="s">
        <v>28</v>
      </c>
      <c r="C19" s="32"/>
      <c r="D19" s="32" t="s">
        <v>29</v>
      </c>
      <c r="E19" s="33">
        <f>E15-E17</f>
        <v>0</v>
      </c>
    </row>
    <row r="20" spans="1:5" s="42" customFormat="1" ht="15.5" customHeight="1" x14ac:dyDescent="0.2">
      <c r="A20" s="30"/>
      <c r="B20" s="31" t="s">
        <v>30</v>
      </c>
      <c r="C20" s="32"/>
      <c r="D20" s="32" t="s">
        <v>31</v>
      </c>
      <c r="E20" s="38">
        <f>IF(ISERROR(E18/E14),0,E18/E14)</f>
        <v>0</v>
      </c>
    </row>
    <row r="21" spans="1:5" s="42" customFormat="1" ht="15.5" customHeight="1" x14ac:dyDescent="0.2">
      <c r="A21" s="30"/>
      <c r="B21" s="31" t="s">
        <v>32</v>
      </c>
      <c r="C21" s="32"/>
      <c r="D21" s="32" t="s">
        <v>33</v>
      </c>
      <c r="E21" s="38">
        <f>IF(ISERROR(E19/E15),0,E19/E15)</f>
        <v>0</v>
      </c>
    </row>
    <row r="22" spans="1:5" ht="15.5" customHeight="1" x14ac:dyDescent="0.2">
      <c r="A22" s="23" t="str">
        <f ca="1">D45</f>
        <v>Payment discount from Customer to Ecoba (financial expense)</v>
      </c>
      <c r="B22" s="23"/>
      <c r="C22" s="24" t="str">
        <f ca="1">D46</f>
        <v>Chiết khấu thanh toán của CĐT với Ecoba (chi phí tài chính)</v>
      </c>
      <c r="D22" s="24"/>
      <c r="E22" s="56"/>
    </row>
    <row r="23" spans="1:5" s="42" customFormat="1" ht="15.5" customHeight="1" x14ac:dyDescent="0.2">
      <c r="A23" s="26"/>
      <c r="B23" s="27" t="s">
        <v>14</v>
      </c>
      <c r="C23" s="28"/>
      <c r="D23" s="28" t="s">
        <v>15</v>
      </c>
      <c r="E23" s="29"/>
    </row>
    <row r="24" spans="1:5" s="42" customFormat="1" ht="15.5" customHeight="1" x14ac:dyDescent="0.2">
      <c r="A24" s="30"/>
      <c r="B24" s="31" t="s">
        <v>16</v>
      </c>
      <c r="C24" s="32"/>
      <c r="D24" s="32" t="s">
        <v>17</v>
      </c>
      <c r="E24" s="37"/>
    </row>
    <row r="25" spans="1:5" s="42" customFormat="1" ht="15.5" customHeight="1" x14ac:dyDescent="0.2">
      <c r="A25" s="30"/>
      <c r="B25" s="31" t="s">
        <v>18</v>
      </c>
      <c r="C25" s="32"/>
      <c r="D25" s="32" t="s">
        <v>19</v>
      </c>
      <c r="E25" s="34"/>
    </row>
    <row r="26" spans="1:5" s="42" customFormat="1" ht="15.5" customHeight="1" x14ac:dyDescent="0.2">
      <c r="A26" s="30"/>
      <c r="B26" s="31" t="s">
        <v>20</v>
      </c>
      <c r="C26" s="32"/>
      <c r="D26" s="32" t="s">
        <v>21</v>
      </c>
      <c r="E26" s="37"/>
    </row>
    <row r="27" spans="1:5" s="42" customFormat="1" ht="15.5" customHeight="1" x14ac:dyDescent="0.2">
      <c r="A27" s="30"/>
      <c r="B27" s="31" t="s">
        <v>22</v>
      </c>
      <c r="C27" s="32"/>
      <c r="D27" s="32" t="s">
        <v>23</v>
      </c>
      <c r="E27" s="34"/>
    </row>
    <row r="28" spans="1:5" s="42" customFormat="1" ht="15.5" customHeight="1" x14ac:dyDescent="0.2">
      <c r="A28" s="30"/>
      <c r="B28" s="31" t="s">
        <v>24</v>
      </c>
      <c r="C28" s="32"/>
      <c r="D28" s="32" t="s">
        <v>25</v>
      </c>
      <c r="E28" s="37"/>
    </row>
    <row r="29" spans="1:5" s="42" customFormat="1" ht="15.5" customHeight="1" x14ac:dyDescent="0.2">
      <c r="A29" s="53"/>
      <c r="B29" s="54" t="s">
        <v>26</v>
      </c>
      <c r="C29" s="55"/>
      <c r="D29" s="55" t="s">
        <v>27</v>
      </c>
      <c r="E29" s="37">
        <f>E25-E27</f>
        <v>0</v>
      </c>
    </row>
    <row r="30" spans="1:5" s="42" customFormat="1" ht="15.5" customHeight="1" x14ac:dyDescent="0.2">
      <c r="A30" s="30"/>
      <c r="B30" s="31" t="s">
        <v>28</v>
      </c>
      <c r="C30" s="32"/>
      <c r="D30" s="32" t="s">
        <v>29</v>
      </c>
      <c r="E30" s="33">
        <f>E26-E28</f>
        <v>0</v>
      </c>
    </row>
    <row r="31" spans="1:5" s="42" customFormat="1" ht="15.5" customHeight="1" x14ac:dyDescent="0.2">
      <c r="A31" s="30"/>
      <c r="B31" s="31" t="s">
        <v>30</v>
      </c>
      <c r="C31" s="32"/>
      <c r="D31" s="32" t="s">
        <v>31</v>
      </c>
      <c r="E31" s="38">
        <f>IF(ISERROR(E29/E25),0,E29/E25)</f>
        <v>0</v>
      </c>
    </row>
    <row r="32" spans="1:5" s="42" customFormat="1" ht="15.5" customHeight="1" x14ac:dyDescent="0.2">
      <c r="A32" s="30"/>
      <c r="B32" s="31" t="s">
        <v>32</v>
      </c>
      <c r="C32" s="32"/>
      <c r="D32" s="32" t="s">
        <v>33</v>
      </c>
      <c r="E32" s="38">
        <f>IF(ISERROR(E30/E26),0,E30/E26)</f>
        <v>0</v>
      </c>
    </row>
    <row r="37" spans="2:5" hidden="1" x14ac:dyDescent="0.15">
      <c r="B37" s="25" t="str">
        <f ca="1">MID(CELL("filename",Overview_baseline!A1),FIND("]",CELL("filename",Overview_baseline!A1))+1,255)</f>
        <v>Overview_baseline</v>
      </c>
    </row>
    <row r="38" spans="2:5" hidden="1" x14ac:dyDescent="0.15">
      <c r="B38" s="25" t="e">
        <f ca="1">MID(CELL("filename",#REF!),FIND("]",CELL("filename",#REF!))+1,255)</f>
        <v>#REF!</v>
      </c>
    </row>
    <row r="39" spans="2:5" hidden="1" x14ac:dyDescent="0.15">
      <c r="B39" s="25" t="e">
        <f ca="1">MID(CELL("filename",#REF!),FIND("]",CELL("filename",#REF!))+1,255)</f>
        <v>#REF!</v>
      </c>
    </row>
    <row r="40" spans="2:5" hidden="1" x14ac:dyDescent="0.15">
      <c r="B40" s="25">
        <f ca="1">_xlfn.SHEET()*3-1</f>
        <v>14</v>
      </c>
    </row>
    <row r="41" spans="2:5" hidden="1" x14ac:dyDescent="0.15">
      <c r="B41" s="25" t="str">
        <f ca="1">CONCATENATE($B$37,"!A",$B$40)</f>
        <v>Overview_baseline!A14</v>
      </c>
      <c r="D41" s="36" t="str">
        <f ca="1">INDIRECT(B41)</f>
        <v>Net finanical expense of Payment discount</v>
      </c>
    </row>
    <row r="42" spans="2:5" hidden="1" x14ac:dyDescent="0.15">
      <c r="B42" s="25" t="str">
        <f ca="1">CONCATENATE($B$37,"!C",$B$40)</f>
        <v>Overview_baseline!C14</v>
      </c>
      <c r="D42" s="36" t="str">
        <f ca="1">INDIRECT(B42)</f>
        <v>Chi phí tài chính ròng từ Chiết khấu thanh toán</v>
      </c>
    </row>
    <row r="43" spans="2:5" hidden="1" x14ac:dyDescent="0.15">
      <c r="B43" s="25" t="str">
        <f ca="1">CONCATENATE($B$37,"!B",$B$40+1)</f>
        <v>Overview_baseline!B15</v>
      </c>
      <c r="D43" s="36" t="str">
        <f ca="1">INDIRECT(B43)</f>
        <v>Payment discount from Ecoba to Supplier (financial income)</v>
      </c>
    </row>
    <row r="44" spans="2:5" hidden="1" x14ac:dyDescent="0.15">
      <c r="B44" s="25" t="str">
        <f ca="1">CONCATENATE($B$37,"!D",$B$40+1)</f>
        <v>Overview_baseline!D15</v>
      </c>
      <c r="D44" s="36" t="str">
        <f ca="1">INDIRECT(B44)</f>
        <v>Chiết khấu thanh toán của Ecoba với TP/NCC (thu nhập tài chính)</v>
      </c>
    </row>
    <row r="45" spans="2:5" hidden="1" x14ac:dyDescent="0.15">
      <c r="B45" s="25" t="str">
        <f ca="1">CONCATENATE($B$37,"!B",$B$40+2)</f>
        <v>Overview_baseline!B16</v>
      </c>
      <c r="D45" s="36" t="str">
        <f t="shared" ref="D45:D46" ca="1" si="0">INDIRECT(B45)</f>
        <v>Payment discount from Customer to Ecoba (financial expense)</v>
      </c>
    </row>
    <row r="46" spans="2:5" hidden="1" x14ac:dyDescent="0.15">
      <c r="B46" s="25" t="str">
        <f ca="1">CONCATENATE($B$37,"!D",$B$40+2)</f>
        <v>Overview_baseline!D16</v>
      </c>
      <c r="D46" s="36" t="str">
        <f t="shared" ca="1" si="0"/>
        <v>Chiết khấu thanh toán của CĐT với Ecoba (chi phí tài chính)</v>
      </c>
      <c r="E46" s="25" t="str">
        <f ca="1">SUBSTITUTE(SUBSTITUTE(CELL("address",E45),"$",""),"45","")</f>
        <v>E</v>
      </c>
    </row>
    <row r="47" spans="2:5" hidden="1" x14ac:dyDescent="0.15">
      <c r="B47" s="25">
        <f ca="1">B40+1</f>
        <v>15</v>
      </c>
      <c r="E47" s="25" t="str">
        <f ca="1">CONCATENATE($B$37,"!",E46,$B$47)</f>
        <v>Overview_baseline!E15</v>
      </c>
    </row>
    <row r="48" spans="2:5" hidden="1" x14ac:dyDescent="0.15">
      <c r="E48" s="25" t="e">
        <f ca="1">CONCATENATE($B$38,"!",E$46,$B$47)</f>
        <v>#REF!</v>
      </c>
    </row>
    <row r="49" spans="2:5" hidden="1" x14ac:dyDescent="0.15">
      <c r="E49" s="25" t="e">
        <f ca="1">CONCATENATE($B$39,"!",E$46,$B$47)</f>
        <v>#REF!</v>
      </c>
    </row>
    <row r="50" spans="2:5" hidden="1" x14ac:dyDescent="0.15">
      <c r="B50" s="25">
        <f ca="1">B40+2</f>
        <v>16</v>
      </c>
      <c r="E50" s="25" t="str">
        <f ca="1">CONCATENATE($B$37,"!",E46,$B$50)</f>
        <v>Overview_baseline!E16</v>
      </c>
    </row>
    <row r="51" spans="2:5" hidden="1" x14ac:dyDescent="0.15">
      <c r="E51" s="25" t="e">
        <f ca="1">CONCATENATE($B$38,"!",E46,$B$50)</f>
        <v>#REF!</v>
      </c>
    </row>
    <row r="52" spans="2:5" hidden="1" x14ac:dyDescent="0.15">
      <c r="E52" s="25" t="e">
        <f ca="1">CONCATENATE($B$39,"!",E46,$B$50)</f>
        <v>#REF!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08D9-AFED-4912-ACB8-5762FA30C1FA}">
  <dimension ref="A1:E52"/>
  <sheetViews>
    <sheetView zoomScaleNormal="100" workbookViewId="0">
      <pane xSplit="4" topLeftCell="E1" activePane="topRight" state="frozen"/>
      <selection pane="topRight" activeCell="E29" sqref="E29"/>
    </sheetView>
  </sheetViews>
  <sheetFormatPr baseColWidth="10" defaultColWidth="9" defaultRowHeight="13" x14ac:dyDescent="0.15"/>
  <cols>
    <col min="1" max="1" width="4.5" style="25" customWidth="1"/>
    <col min="2" max="2" width="48.1640625" style="25" customWidth="1"/>
    <col min="3" max="3" width="4.5" style="36" customWidth="1"/>
    <col min="4" max="4" width="52.1640625" style="36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tr">
        <f ca="1">CONCATENATE("ECOBA VIETNAM_",UPPER(D41))</f>
        <v>ECOBA VIETNAM_NET FINANCIAL EXPENSE OF FINANCIAL SUPPORT</v>
      </c>
      <c r="B1" s="1"/>
      <c r="C1" s="2"/>
      <c r="D1" s="2"/>
    </row>
    <row r="2" spans="1:5" s="3" customFormat="1" ht="20" customHeight="1" x14ac:dyDescent="0.2">
      <c r="A2" s="4" t="str">
        <f ca="1">CONCATENATE("ECOBA VIỆT NAM_BÁO CÁO GAP ",UPPER(D42))</f>
        <v>ECOBA VIỆT NAM_BÁO CÁO GAP CHI PHÍ TÀI CHÍNH RÒNG TỪ CHƯƠNG TRÌNH HỖ TRỢ TÀI CHÍNH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tr">
        <f>Overview_baseline!A4</f>
        <v xml:space="preserve">Date of data: </v>
      </c>
      <c r="B4" s="6"/>
      <c r="C4" s="41"/>
      <c r="D4" s="41"/>
    </row>
    <row r="5" spans="1:5" s="3" customFormat="1" ht="16" x14ac:dyDescent="0.2">
      <c r="A5" s="6" t="str">
        <f>Overview_baseline!A5</f>
        <v>Date of report: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8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tr">
        <f ca="1">UPPER(D41)</f>
        <v>NET FINANCIAL EXPENSE OF FINANCIAL SUPPORT</v>
      </c>
      <c r="B10" s="19"/>
      <c r="C10" s="49" t="str">
        <f ca="1">UPPER(D42)</f>
        <v>CHI PHÍ TÀI CHÍNH RÒNG TỪ CHƯƠNG TRÌNH HỖ TRỢ TÀI CHÍNH</v>
      </c>
      <c r="D10" s="20"/>
      <c r="E10" s="50"/>
    </row>
    <row r="11" spans="1:5" ht="15.5" customHeight="1" x14ac:dyDescent="0.2">
      <c r="A11" s="23" t="str">
        <f ca="1">D43</f>
        <v>Financial support from Ecoba to Customer (financial income)</v>
      </c>
      <c r="B11" s="23"/>
      <c r="C11" s="24" t="str">
        <f ca="1">D44</f>
        <v>Chương trình Ecoba hỗ trợ tài chính CĐT (thu nhập tài chính)</v>
      </c>
      <c r="D11" s="24"/>
      <c r="E11" s="56"/>
    </row>
    <row r="12" spans="1:5" s="42" customFormat="1" ht="15.5" customHeight="1" x14ac:dyDescent="0.2">
      <c r="A12" s="26"/>
      <c r="B12" s="27" t="s">
        <v>14</v>
      </c>
      <c r="C12" s="28"/>
      <c r="D12" s="28" t="s">
        <v>15</v>
      </c>
      <c r="E12" s="29"/>
    </row>
    <row r="13" spans="1:5" s="42" customFormat="1" ht="15.5" customHeight="1" x14ac:dyDescent="0.2">
      <c r="A13" s="30"/>
      <c r="B13" s="31" t="s">
        <v>16</v>
      </c>
      <c r="C13" s="32"/>
      <c r="D13" s="32" t="s">
        <v>17</v>
      </c>
      <c r="E13" s="37"/>
    </row>
    <row r="14" spans="1:5" s="42" customFormat="1" ht="15.5" customHeight="1" x14ac:dyDescent="0.2">
      <c r="A14" s="30"/>
      <c r="B14" s="31" t="s">
        <v>18</v>
      </c>
      <c r="C14" s="32"/>
      <c r="D14" s="32" t="s">
        <v>19</v>
      </c>
      <c r="E14" s="34"/>
    </row>
    <row r="15" spans="1:5" s="42" customFormat="1" ht="15.5" customHeight="1" x14ac:dyDescent="0.2">
      <c r="A15" s="30"/>
      <c r="B15" s="31" t="s">
        <v>20</v>
      </c>
      <c r="C15" s="32"/>
      <c r="D15" s="32" t="s">
        <v>21</v>
      </c>
      <c r="E15" s="37"/>
    </row>
    <row r="16" spans="1:5" s="42" customFormat="1" ht="15.5" customHeight="1" x14ac:dyDescent="0.2">
      <c r="A16" s="30"/>
      <c r="B16" s="31" t="s">
        <v>22</v>
      </c>
      <c r="C16" s="32"/>
      <c r="D16" s="32" t="s">
        <v>23</v>
      </c>
      <c r="E16" s="34"/>
    </row>
    <row r="17" spans="1:5" s="42" customFormat="1" ht="15.5" customHeight="1" x14ac:dyDescent="0.2">
      <c r="A17" s="30"/>
      <c r="B17" s="31" t="s">
        <v>24</v>
      </c>
      <c r="C17" s="32"/>
      <c r="D17" s="32" t="s">
        <v>25</v>
      </c>
      <c r="E17" s="37"/>
    </row>
    <row r="18" spans="1:5" s="42" customFormat="1" ht="15.5" customHeight="1" x14ac:dyDescent="0.2">
      <c r="A18" s="53"/>
      <c r="B18" s="54" t="s">
        <v>26</v>
      </c>
      <c r="C18" s="55"/>
      <c r="D18" s="55" t="s">
        <v>27</v>
      </c>
      <c r="E18" s="37">
        <f>E14-E16</f>
        <v>0</v>
      </c>
    </row>
    <row r="19" spans="1:5" s="42" customFormat="1" ht="15.5" customHeight="1" x14ac:dyDescent="0.2">
      <c r="A19" s="30"/>
      <c r="B19" s="31" t="s">
        <v>28</v>
      </c>
      <c r="C19" s="32"/>
      <c r="D19" s="32" t="s">
        <v>29</v>
      </c>
      <c r="E19" s="33">
        <f>E15-E17</f>
        <v>0</v>
      </c>
    </row>
    <row r="20" spans="1:5" s="42" customFormat="1" ht="15.5" customHeight="1" x14ac:dyDescent="0.2">
      <c r="A20" s="30"/>
      <c r="B20" s="31" t="s">
        <v>30</v>
      </c>
      <c r="C20" s="32"/>
      <c r="D20" s="32" t="s">
        <v>31</v>
      </c>
      <c r="E20" s="38">
        <f>IF(ISERROR(E18/E14),0,E18/E14)</f>
        <v>0</v>
      </c>
    </row>
    <row r="21" spans="1:5" s="42" customFormat="1" ht="15.5" customHeight="1" x14ac:dyDescent="0.2">
      <c r="A21" s="30"/>
      <c r="B21" s="31" t="s">
        <v>32</v>
      </c>
      <c r="C21" s="32"/>
      <c r="D21" s="32" t="s">
        <v>33</v>
      </c>
      <c r="E21" s="38">
        <f>IF(ISERROR(E19/E15),0,E19/E15)</f>
        <v>0</v>
      </c>
    </row>
    <row r="22" spans="1:5" ht="15.5" customHeight="1" x14ac:dyDescent="0.2">
      <c r="A22" s="23" t="str">
        <f ca="1">D45</f>
        <v>Financial support from Supplier to Ecoba (financial expense)</v>
      </c>
      <c r="B22" s="23"/>
      <c r="C22" s="24" t="str">
        <f ca="1">D46</f>
        <v>Chương trình TP/NCC hỗ trợ tài chính Ecoba (chi phí tài chính)</v>
      </c>
      <c r="D22" s="24"/>
      <c r="E22" s="56"/>
    </row>
    <row r="23" spans="1:5" s="42" customFormat="1" ht="15.5" customHeight="1" x14ac:dyDescent="0.2">
      <c r="A23" s="26"/>
      <c r="B23" s="27" t="s">
        <v>14</v>
      </c>
      <c r="C23" s="28"/>
      <c r="D23" s="28" t="s">
        <v>15</v>
      </c>
      <c r="E23" s="29"/>
    </row>
    <row r="24" spans="1:5" s="42" customFormat="1" ht="15.5" customHeight="1" x14ac:dyDescent="0.2">
      <c r="A24" s="30"/>
      <c r="B24" s="31" t="s">
        <v>16</v>
      </c>
      <c r="C24" s="32"/>
      <c r="D24" s="32" t="s">
        <v>17</v>
      </c>
      <c r="E24" s="37"/>
    </row>
    <row r="25" spans="1:5" s="42" customFormat="1" ht="15.5" customHeight="1" x14ac:dyDescent="0.2">
      <c r="A25" s="30"/>
      <c r="B25" s="31" t="s">
        <v>18</v>
      </c>
      <c r="C25" s="32"/>
      <c r="D25" s="32" t="s">
        <v>19</v>
      </c>
      <c r="E25" s="34"/>
    </row>
    <row r="26" spans="1:5" s="42" customFormat="1" ht="15.5" customHeight="1" x14ac:dyDescent="0.2">
      <c r="A26" s="30"/>
      <c r="B26" s="31" t="s">
        <v>20</v>
      </c>
      <c r="C26" s="32"/>
      <c r="D26" s="32" t="s">
        <v>21</v>
      </c>
      <c r="E26" s="37"/>
    </row>
    <row r="27" spans="1:5" s="42" customFormat="1" ht="15.5" customHeight="1" x14ac:dyDescent="0.2">
      <c r="A27" s="30"/>
      <c r="B27" s="31" t="s">
        <v>22</v>
      </c>
      <c r="C27" s="32"/>
      <c r="D27" s="32" t="s">
        <v>23</v>
      </c>
      <c r="E27" s="34"/>
    </row>
    <row r="28" spans="1:5" s="42" customFormat="1" ht="15.5" customHeight="1" x14ac:dyDescent="0.2">
      <c r="A28" s="30"/>
      <c r="B28" s="31" t="s">
        <v>24</v>
      </c>
      <c r="C28" s="32"/>
      <c r="D28" s="32" t="s">
        <v>25</v>
      </c>
      <c r="E28" s="37"/>
    </row>
    <row r="29" spans="1:5" s="42" customFormat="1" ht="15.5" customHeight="1" x14ac:dyDescent="0.2">
      <c r="A29" s="53"/>
      <c r="B29" s="54" t="s">
        <v>26</v>
      </c>
      <c r="C29" s="55"/>
      <c r="D29" s="55" t="s">
        <v>27</v>
      </c>
      <c r="E29" s="37">
        <f>E25-E27</f>
        <v>0</v>
      </c>
    </row>
    <row r="30" spans="1:5" s="42" customFormat="1" ht="15.5" customHeight="1" x14ac:dyDescent="0.2">
      <c r="A30" s="30"/>
      <c r="B30" s="31" t="s">
        <v>28</v>
      </c>
      <c r="C30" s="32"/>
      <c r="D30" s="32" t="s">
        <v>29</v>
      </c>
      <c r="E30" s="33">
        <f>E26-E28</f>
        <v>0</v>
      </c>
    </row>
    <row r="31" spans="1:5" s="42" customFormat="1" ht="15.5" customHeight="1" x14ac:dyDescent="0.2">
      <c r="A31" s="30"/>
      <c r="B31" s="31" t="s">
        <v>30</v>
      </c>
      <c r="C31" s="32"/>
      <c r="D31" s="32" t="s">
        <v>31</v>
      </c>
      <c r="E31" s="38">
        <f>IF(ISERROR(E29/E25),0,E29/E25)</f>
        <v>0</v>
      </c>
    </row>
    <row r="32" spans="1:5" s="42" customFormat="1" ht="15.5" customHeight="1" x14ac:dyDescent="0.2">
      <c r="A32" s="30"/>
      <c r="B32" s="31" t="s">
        <v>32</v>
      </c>
      <c r="C32" s="32"/>
      <c r="D32" s="32" t="s">
        <v>33</v>
      </c>
      <c r="E32" s="38">
        <f>IF(ISERROR(E30/E26),0,E30/E26)</f>
        <v>0</v>
      </c>
    </row>
    <row r="37" spans="2:5" hidden="1" x14ac:dyDescent="0.15">
      <c r="B37" s="25" t="str">
        <f ca="1">MID(CELL("filename",Overview_baseline!A1),FIND("]",CELL("filename",Overview_baseline!A1))+1,255)</f>
        <v>Overview_baseline</v>
      </c>
    </row>
    <row r="38" spans="2:5" hidden="1" x14ac:dyDescent="0.15">
      <c r="B38" s="25" t="e">
        <f ca="1">MID(CELL("filename",#REF!),FIND("]",CELL("filename",#REF!))+1,255)</f>
        <v>#REF!</v>
      </c>
    </row>
    <row r="39" spans="2:5" hidden="1" x14ac:dyDescent="0.15">
      <c r="B39" s="25" t="e">
        <f ca="1">MID(CELL("filename",#REF!),FIND("]",CELL("filename",#REF!))+1,255)</f>
        <v>#REF!</v>
      </c>
    </row>
    <row r="40" spans="2:5" hidden="1" x14ac:dyDescent="0.15">
      <c r="B40" s="25">
        <f ca="1">_xlfn.SHEET()*3-1</f>
        <v>17</v>
      </c>
    </row>
    <row r="41" spans="2:5" hidden="1" x14ac:dyDescent="0.15">
      <c r="B41" s="25" t="str">
        <f ca="1">CONCATENATE($B$37,"!A",$B$40)</f>
        <v>Overview_baseline!A17</v>
      </c>
      <c r="D41" s="36" t="str">
        <f ca="1">INDIRECT(B41)</f>
        <v>Net financial expense of Financial support</v>
      </c>
    </row>
    <row r="42" spans="2:5" hidden="1" x14ac:dyDescent="0.15">
      <c r="B42" s="25" t="str">
        <f ca="1">CONCATENATE($B$37,"!C",$B$40)</f>
        <v>Overview_baseline!C17</v>
      </c>
      <c r="D42" s="36" t="str">
        <f ca="1">INDIRECT(B42)</f>
        <v>Chi phí tài chính ròng từ Chương trình Hỗ trợ tài chính</v>
      </c>
    </row>
    <row r="43" spans="2:5" hidden="1" x14ac:dyDescent="0.15">
      <c r="B43" s="25" t="str">
        <f ca="1">CONCATENATE($B$37,"!B",$B$40+1)</f>
        <v>Overview_baseline!B18</v>
      </c>
      <c r="D43" s="36" t="str">
        <f ca="1">INDIRECT(B43)</f>
        <v>Financial support from Ecoba to Customer (financial income)</v>
      </c>
    </row>
    <row r="44" spans="2:5" hidden="1" x14ac:dyDescent="0.15">
      <c r="B44" s="25" t="str">
        <f ca="1">CONCATENATE($B$37,"!D",$B$40+1)</f>
        <v>Overview_baseline!D18</v>
      </c>
      <c r="D44" s="36" t="str">
        <f ca="1">INDIRECT(B44)</f>
        <v>Chương trình Ecoba hỗ trợ tài chính CĐT (thu nhập tài chính)</v>
      </c>
    </row>
    <row r="45" spans="2:5" hidden="1" x14ac:dyDescent="0.15">
      <c r="B45" s="25" t="str">
        <f ca="1">CONCATENATE($B$37,"!B",$B$40+2)</f>
        <v>Overview_baseline!B19</v>
      </c>
      <c r="D45" s="36" t="str">
        <f t="shared" ref="D45:D46" ca="1" si="0">INDIRECT(B45)</f>
        <v>Financial support from Supplier to Ecoba (financial expense)</v>
      </c>
    </row>
    <row r="46" spans="2:5" hidden="1" x14ac:dyDescent="0.15">
      <c r="B46" s="25" t="str">
        <f ca="1">CONCATENATE($B$37,"!D",$B$40+2)</f>
        <v>Overview_baseline!D19</v>
      </c>
      <c r="D46" s="36" t="str">
        <f t="shared" ca="1" si="0"/>
        <v>Chương trình TP/NCC hỗ trợ tài chính Ecoba (chi phí tài chính)</v>
      </c>
      <c r="E46" s="25" t="str">
        <f ca="1">SUBSTITUTE(SUBSTITUTE(CELL("address",E45),"$",""),"45","")</f>
        <v>E</v>
      </c>
    </row>
    <row r="47" spans="2:5" hidden="1" x14ac:dyDescent="0.15">
      <c r="B47" s="25">
        <f ca="1">B40+1</f>
        <v>18</v>
      </c>
      <c r="E47" s="25" t="str">
        <f ca="1">CONCATENATE($B$37,"!",E46,$B$47)</f>
        <v>Overview_baseline!E18</v>
      </c>
    </row>
    <row r="48" spans="2:5" hidden="1" x14ac:dyDescent="0.15">
      <c r="E48" s="25" t="e">
        <f ca="1">CONCATENATE($B$38,"!",E$46,$B$47)</f>
        <v>#REF!</v>
      </c>
    </row>
    <row r="49" spans="2:5" hidden="1" x14ac:dyDescent="0.15">
      <c r="E49" s="25" t="e">
        <f ca="1">CONCATENATE($B$39,"!",E$46,$B$47)</f>
        <v>#REF!</v>
      </c>
    </row>
    <row r="50" spans="2:5" hidden="1" x14ac:dyDescent="0.15">
      <c r="B50" s="25">
        <f ca="1">B40+2</f>
        <v>19</v>
      </c>
      <c r="E50" s="25" t="str">
        <f ca="1">CONCATENATE($B$37,"!",E46,$B$50)</f>
        <v>Overview_baseline!E19</v>
      </c>
    </row>
    <row r="51" spans="2:5" hidden="1" x14ac:dyDescent="0.15">
      <c r="E51" s="25" t="e">
        <f ca="1">CONCATENATE($B$38,"!",E46,$B$50)</f>
        <v>#REF!</v>
      </c>
    </row>
    <row r="52" spans="2:5" hidden="1" x14ac:dyDescent="0.15">
      <c r="E52" s="25" t="e">
        <f ca="1">CONCATENATE($B$39,"!",E46,$B$50)</f>
        <v>#REF!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EBFB-7A4E-4D68-8889-DFE55589E0A1}">
  <dimension ref="A1:E52"/>
  <sheetViews>
    <sheetView zoomScaleNormal="100" workbookViewId="0">
      <pane xSplit="4" topLeftCell="E1" activePane="topRight" state="frozen"/>
      <selection pane="topRight" activeCell="E29" sqref="E29"/>
    </sheetView>
  </sheetViews>
  <sheetFormatPr baseColWidth="10" defaultColWidth="9" defaultRowHeight="13" x14ac:dyDescent="0.15"/>
  <cols>
    <col min="1" max="1" width="4.5" style="25" customWidth="1"/>
    <col min="2" max="2" width="48.1640625" style="25" customWidth="1"/>
    <col min="3" max="3" width="4.5" style="36" customWidth="1"/>
    <col min="4" max="4" width="52.1640625" style="36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tr">
        <f ca="1">CONCATENATE("ECOBA VIETNAM_",UPPER(D41))</f>
        <v>ECOBA VIETNAM_NET FINANCIAL EXPENSE OF LATE PAYMENT</v>
      </c>
      <c r="B1" s="1"/>
      <c r="C1" s="2"/>
      <c r="D1" s="2"/>
    </row>
    <row r="2" spans="1:5" s="3" customFormat="1" ht="20" customHeight="1" x14ac:dyDescent="0.2">
      <c r="A2" s="4" t="str">
        <f ca="1">CONCATENATE("ECOBA VIỆT NAM_BÁO CÁO GAP ",UPPER(D42))</f>
        <v>ECOBA VIỆT NAM_BÁO CÁO GAP CHI PHÍ TÀI CHÍNH RÒNG TỪ CHẬM THANH TOÁN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tr">
        <f>Overview_baseline!A4</f>
        <v xml:space="preserve">Date of data: </v>
      </c>
      <c r="B4" s="6"/>
      <c r="C4" s="41"/>
      <c r="D4" s="41"/>
    </row>
    <row r="5" spans="1:5" s="3" customFormat="1" ht="16" x14ac:dyDescent="0.2">
      <c r="A5" s="6" t="str">
        <f>Overview_baseline!A5</f>
        <v>Date of report: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8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tr">
        <f ca="1">UPPER(D41)</f>
        <v>NET FINANCIAL EXPENSE OF LATE PAYMENT</v>
      </c>
      <c r="B10" s="19"/>
      <c r="C10" s="49" t="str">
        <f ca="1">UPPER(D42)</f>
        <v>CHI PHÍ TÀI CHÍNH RÒNG TỪ CHẬM THANH TOÁN</v>
      </c>
      <c r="D10" s="20"/>
      <c r="E10" s="50"/>
    </row>
    <row r="11" spans="1:5" ht="15.5" customHeight="1" x14ac:dyDescent="0.2">
      <c r="A11" s="23" t="str">
        <f ca="1">D43</f>
        <v>Late payment from Customer to Ecoba (financial income)</v>
      </c>
      <c r="B11" s="23"/>
      <c r="C11" s="24" t="str">
        <f ca="1">D44</f>
        <v>CĐT chậm thanh toán cho Ecoba (thu nhập tài chính)</v>
      </c>
      <c r="D11" s="24"/>
      <c r="E11" s="56"/>
    </row>
    <row r="12" spans="1:5" s="42" customFormat="1" ht="15.5" customHeight="1" x14ac:dyDescent="0.2">
      <c r="A12" s="26"/>
      <c r="B12" s="27" t="s">
        <v>14</v>
      </c>
      <c r="C12" s="28"/>
      <c r="D12" s="28" t="s">
        <v>15</v>
      </c>
      <c r="E12" s="29"/>
    </row>
    <row r="13" spans="1:5" s="42" customFormat="1" ht="15.5" customHeight="1" x14ac:dyDescent="0.2">
      <c r="A13" s="30"/>
      <c r="B13" s="31" t="s">
        <v>16</v>
      </c>
      <c r="C13" s="32"/>
      <c r="D13" s="32" t="s">
        <v>17</v>
      </c>
      <c r="E13" s="37"/>
    </row>
    <row r="14" spans="1:5" s="42" customFormat="1" ht="15.5" customHeight="1" x14ac:dyDescent="0.2">
      <c r="A14" s="30"/>
      <c r="B14" s="31" t="s">
        <v>18</v>
      </c>
      <c r="C14" s="32"/>
      <c r="D14" s="32" t="s">
        <v>19</v>
      </c>
      <c r="E14" s="34"/>
    </row>
    <row r="15" spans="1:5" s="42" customFormat="1" ht="15.5" customHeight="1" x14ac:dyDescent="0.2">
      <c r="A15" s="30"/>
      <c r="B15" s="31" t="s">
        <v>20</v>
      </c>
      <c r="C15" s="32"/>
      <c r="D15" s="32" t="s">
        <v>21</v>
      </c>
      <c r="E15" s="37"/>
    </row>
    <row r="16" spans="1:5" s="42" customFormat="1" ht="15.5" customHeight="1" x14ac:dyDescent="0.2">
      <c r="A16" s="30"/>
      <c r="B16" s="31" t="s">
        <v>22</v>
      </c>
      <c r="C16" s="32"/>
      <c r="D16" s="32" t="s">
        <v>23</v>
      </c>
      <c r="E16" s="34"/>
    </row>
    <row r="17" spans="1:5" s="42" customFormat="1" ht="15.5" customHeight="1" x14ac:dyDescent="0.2">
      <c r="A17" s="30"/>
      <c r="B17" s="31" t="s">
        <v>24</v>
      </c>
      <c r="C17" s="32"/>
      <c r="D17" s="32" t="s">
        <v>25</v>
      </c>
      <c r="E17" s="37"/>
    </row>
    <row r="18" spans="1:5" s="42" customFormat="1" ht="15.5" customHeight="1" x14ac:dyDescent="0.2">
      <c r="A18" s="53"/>
      <c r="B18" s="54" t="s">
        <v>26</v>
      </c>
      <c r="C18" s="55"/>
      <c r="D18" s="55" t="s">
        <v>27</v>
      </c>
      <c r="E18" s="37">
        <f>E14-E16</f>
        <v>0</v>
      </c>
    </row>
    <row r="19" spans="1:5" s="42" customFormat="1" ht="15.5" customHeight="1" x14ac:dyDescent="0.2">
      <c r="A19" s="30"/>
      <c r="B19" s="31" t="s">
        <v>28</v>
      </c>
      <c r="C19" s="32"/>
      <c r="D19" s="32" t="s">
        <v>29</v>
      </c>
      <c r="E19" s="33">
        <f>E15-E17</f>
        <v>0</v>
      </c>
    </row>
    <row r="20" spans="1:5" s="42" customFormat="1" ht="15.5" customHeight="1" x14ac:dyDescent="0.2">
      <c r="A20" s="30"/>
      <c r="B20" s="31" t="s">
        <v>30</v>
      </c>
      <c r="C20" s="32"/>
      <c r="D20" s="32" t="s">
        <v>31</v>
      </c>
      <c r="E20" s="38">
        <f>IF(ISERROR(E18/E14),0,E18/E14)</f>
        <v>0</v>
      </c>
    </row>
    <row r="21" spans="1:5" s="42" customFormat="1" ht="15.5" customHeight="1" x14ac:dyDescent="0.2">
      <c r="A21" s="30"/>
      <c r="B21" s="31" t="s">
        <v>32</v>
      </c>
      <c r="C21" s="32"/>
      <c r="D21" s="32" t="s">
        <v>33</v>
      </c>
      <c r="E21" s="38">
        <f>IF(ISERROR(E19/E15),0,E19/E15)</f>
        <v>0</v>
      </c>
    </row>
    <row r="22" spans="1:5" ht="15.5" customHeight="1" x14ac:dyDescent="0.2">
      <c r="A22" s="23" t="str">
        <f ca="1">D45</f>
        <v>Late payment from Ecoba to Supplier (financial expense)</v>
      </c>
      <c r="B22" s="23"/>
      <c r="C22" s="24" t="str">
        <f ca="1">D46</f>
        <v>Ecoba chậm thanh toán cho TP/NCC (chi phí tài chính)</v>
      </c>
      <c r="D22" s="24"/>
      <c r="E22" s="56"/>
    </row>
    <row r="23" spans="1:5" s="42" customFormat="1" ht="15.5" customHeight="1" x14ac:dyDescent="0.2">
      <c r="A23" s="26"/>
      <c r="B23" s="27" t="s">
        <v>14</v>
      </c>
      <c r="C23" s="28"/>
      <c r="D23" s="28" t="s">
        <v>15</v>
      </c>
      <c r="E23" s="29"/>
    </row>
    <row r="24" spans="1:5" s="42" customFormat="1" ht="15.5" customHeight="1" x14ac:dyDescent="0.2">
      <c r="A24" s="30"/>
      <c r="B24" s="31" t="s">
        <v>16</v>
      </c>
      <c r="C24" s="32"/>
      <c r="D24" s="32" t="s">
        <v>17</v>
      </c>
      <c r="E24" s="37"/>
    </row>
    <row r="25" spans="1:5" s="42" customFormat="1" ht="15.5" customHeight="1" x14ac:dyDescent="0.2">
      <c r="A25" s="30"/>
      <c r="B25" s="31" t="s">
        <v>18</v>
      </c>
      <c r="C25" s="32"/>
      <c r="D25" s="32" t="s">
        <v>19</v>
      </c>
      <c r="E25" s="34"/>
    </row>
    <row r="26" spans="1:5" s="42" customFormat="1" ht="15.5" customHeight="1" x14ac:dyDescent="0.2">
      <c r="A26" s="30"/>
      <c r="B26" s="31" t="s">
        <v>20</v>
      </c>
      <c r="C26" s="32"/>
      <c r="D26" s="32" t="s">
        <v>21</v>
      </c>
      <c r="E26" s="37"/>
    </row>
    <row r="27" spans="1:5" s="42" customFormat="1" ht="15.5" customHeight="1" x14ac:dyDescent="0.2">
      <c r="A27" s="30"/>
      <c r="B27" s="31" t="s">
        <v>22</v>
      </c>
      <c r="C27" s="32"/>
      <c r="D27" s="32" t="s">
        <v>23</v>
      </c>
      <c r="E27" s="34"/>
    </row>
    <row r="28" spans="1:5" s="42" customFormat="1" ht="15.5" customHeight="1" x14ac:dyDescent="0.2">
      <c r="A28" s="30"/>
      <c r="B28" s="31" t="s">
        <v>24</v>
      </c>
      <c r="C28" s="32"/>
      <c r="D28" s="32" t="s">
        <v>25</v>
      </c>
      <c r="E28" s="37"/>
    </row>
    <row r="29" spans="1:5" s="42" customFormat="1" ht="15.5" customHeight="1" x14ac:dyDescent="0.2">
      <c r="A29" s="53"/>
      <c r="B29" s="54" t="s">
        <v>26</v>
      </c>
      <c r="C29" s="55"/>
      <c r="D29" s="55" t="s">
        <v>27</v>
      </c>
      <c r="E29" s="37">
        <f>E25-E27</f>
        <v>0</v>
      </c>
    </row>
    <row r="30" spans="1:5" s="42" customFormat="1" ht="15.5" customHeight="1" x14ac:dyDescent="0.2">
      <c r="A30" s="30"/>
      <c r="B30" s="31" t="s">
        <v>28</v>
      </c>
      <c r="C30" s="32"/>
      <c r="D30" s="32" t="s">
        <v>29</v>
      </c>
      <c r="E30" s="33">
        <f>E26-E28</f>
        <v>0</v>
      </c>
    </row>
    <row r="31" spans="1:5" s="42" customFormat="1" ht="15.5" customHeight="1" x14ac:dyDescent="0.2">
      <c r="A31" s="30"/>
      <c r="B31" s="31" t="s">
        <v>30</v>
      </c>
      <c r="C31" s="32"/>
      <c r="D31" s="32" t="s">
        <v>31</v>
      </c>
      <c r="E31" s="38">
        <f>IF(ISERROR(E29/E25),0,E29/E25)</f>
        <v>0</v>
      </c>
    </row>
    <row r="32" spans="1:5" s="42" customFormat="1" ht="15.5" customHeight="1" x14ac:dyDescent="0.2">
      <c r="A32" s="30"/>
      <c r="B32" s="31" t="s">
        <v>32</v>
      </c>
      <c r="C32" s="32"/>
      <c r="D32" s="32" t="s">
        <v>33</v>
      </c>
      <c r="E32" s="38">
        <f>IF(ISERROR(E30/E26),0,E30/E26)</f>
        <v>0</v>
      </c>
    </row>
    <row r="37" spans="2:5" hidden="1" x14ac:dyDescent="0.15">
      <c r="B37" s="25" t="str">
        <f ca="1">MID(CELL("filename",Overview_baseline!A1),FIND("]",CELL("filename",Overview_baseline!A1))+1,255)</f>
        <v>Overview_baseline</v>
      </c>
    </row>
    <row r="38" spans="2:5" hidden="1" x14ac:dyDescent="0.15">
      <c r="B38" s="25" t="e">
        <f ca="1">MID(CELL("filename",#REF!),FIND("]",CELL("filename",#REF!))+1,255)</f>
        <v>#REF!</v>
      </c>
    </row>
    <row r="39" spans="2:5" hidden="1" x14ac:dyDescent="0.15">
      <c r="B39" s="25" t="e">
        <f ca="1">MID(CELL("filename",#REF!),FIND("]",CELL("filename",#REF!))+1,255)</f>
        <v>#REF!</v>
      </c>
    </row>
    <row r="40" spans="2:5" hidden="1" x14ac:dyDescent="0.15">
      <c r="B40" s="25">
        <f ca="1">_xlfn.SHEET()*3-1</f>
        <v>20</v>
      </c>
    </row>
    <row r="41" spans="2:5" hidden="1" x14ac:dyDescent="0.15">
      <c r="B41" s="25" t="str">
        <f ca="1">CONCATENATE($B$37,"!A",$B$40)</f>
        <v>Overview_baseline!A20</v>
      </c>
      <c r="D41" s="36" t="str">
        <f ca="1">INDIRECT(B41)</f>
        <v>Net financial expense of Late payment</v>
      </c>
    </row>
    <row r="42" spans="2:5" hidden="1" x14ac:dyDescent="0.15">
      <c r="B42" s="25" t="str">
        <f ca="1">CONCATENATE($B$37,"!C",$B$40)</f>
        <v>Overview_baseline!C20</v>
      </c>
      <c r="D42" s="36" t="str">
        <f ca="1">INDIRECT(B42)</f>
        <v>Chi phí tài chính ròng từ Chậm thanh toán</v>
      </c>
    </row>
    <row r="43" spans="2:5" hidden="1" x14ac:dyDescent="0.15">
      <c r="B43" s="25" t="str">
        <f ca="1">CONCATENATE($B$37,"!B",$B$40+1)</f>
        <v>Overview_baseline!B21</v>
      </c>
      <c r="D43" s="36" t="str">
        <f ca="1">INDIRECT(B43)</f>
        <v>Late payment from Customer to Ecoba (financial income)</v>
      </c>
    </row>
    <row r="44" spans="2:5" hidden="1" x14ac:dyDescent="0.15">
      <c r="B44" s="25" t="str">
        <f ca="1">CONCATENATE($B$37,"!D",$B$40+1)</f>
        <v>Overview_baseline!D21</v>
      </c>
      <c r="D44" s="36" t="str">
        <f ca="1">INDIRECT(B44)</f>
        <v>CĐT chậm thanh toán cho Ecoba (thu nhập tài chính)</v>
      </c>
    </row>
    <row r="45" spans="2:5" hidden="1" x14ac:dyDescent="0.15">
      <c r="B45" s="25" t="str">
        <f ca="1">CONCATENATE($B$37,"!B",$B$40+2)</f>
        <v>Overview_baseline!B22</v>
      </c>
      <c r="D45" s="36" t="str">
        <f t="shared" ref="D45:D46" ca="1" si="0">INDIRECT(B45)</f>
        <v>Late payment from Ecoba to Supplier (financial expense)</v>
      </c>
    </row>
    <row r="46" spans="2:5" hidden="1" x14ac:dyDescent="0.15">
      <c r="B46" s="25" t="str">
        <f ca="1">CONCATENATE($B$37,"!D",$B$40+2)</f>
        <v>Overview_baseline!D22</v>
      </c>
      <c r="D46" s="36" t="str">
        <f t="shared" ca="1" si="0"/>
        <v>Ecoba chậm thanh toán cho TP/NCC (chi phí tài chính)</v>
      </c>
      <c r="E46" s="25" t="str">
        <f ca="1">SUBSTITUTE(SUBSTITUTE(CELL("address",E45),"$",""),"45","")</f>
        <v>E</v>
      </c>
    </row>
    <row r="47" spans="2:5" hidden="1" x14ac:dyDescent="0.15">
      <c r="B47" s="25">
        <f ca="1">B40+1</f>
        <v>21</v>
      </c>
      <c r="E47" s="25" t="str">
        <f ca="1">CONCATENATE($B$37,"!",E46,$B$47)</f>
        <v>Overview_baseline!E21</v>
      </c>
    </row>
    <row r="48" spans="2:5" hidden="1" x14ac:dyDescent="0.15">
      <c r="E48" s="25" t="e">
        <f ca="1">CONCATENATE($B$38,"!",E$46,$B$47)</f>
        <v>#REF!</v>
      </c>
    </row>
    <row r="49" spans="2:5" hidden="1" x14ac:dyDescent="0.15">
      <c r="E49" s="25" t="e">
        <f ca="1">CONCATENATE($B$39,"!",E$46,$B$47)</f>
        <v>#REF!</v>
      </c>
    </row>
    <row r="50" spans="2:5" hidden="1" x14ac:dyDescent="0.15">
      <c r="B50" s="25">
        <f ca="1">B40+2</f>
        <v>22</v>
      </c>
      <c r="E50" s="25" t="str">
        <f ca="1">CONCATENATE($B$37,"!",E46,$B$50)</f>
        <v>Overview_baseline!E22</v>
      </c>
    </row>
    <row r="51" spans="2:5" hidden="1" x14ac:dyDescent="0.15">
      <c r="E51" s="25" t="e">
        <f ca="1">CONCATENATE($B$38,"!",E46,$B$50)</f>
        <v>#REF!</v>
      </c>
    </row>
    <row r="52" spans="2:5" hidden="1" x14ac:dyDescent="0.15">
      <c r="E52" s="25" t="e">
        <f ca="1">CONCATENATE($B$39,"!",E46,$B$50)</f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0424-CAB6-4BB2-9D6D-9DD67CDF605A}">
  <dimension ref="A1:E52"/>
  <sheetViews>
    <sheetView tabSelected="1" topLeftCell="A5" zoomScaleNormal="100" workbookViewId="0">
      <pane xSplit="4" topLeftCell="E1" activePane="topRight" state="frozen"/>
      <selection pane="topRight" activeCell="F26" sqref="F26"/>
    </sheetView>
  </sheetViews>
  <sheetFormatPr baseColWidth="10" defaultColWidth="9" defaultRowHeight="13" x14ac:dyDescent="0.15"/>
  <cols>
    <col min="1" max="1" width="4.5" style="25" customWidth="1"/>
    <col min="2" max="2" width="48.1640625" style="25" customWidth="1"/>
    <col min="3" max="3" width="4.5" style="36" customWidth="1"/>
    <col min="4" max="4" width="52.1640625" style="36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tr">
        <f ca="1">CONCATENATE("ECOBA VIETNAM_",UPPER(D41))</f>
        <v>ECOBA VIETNAM_NET INTEREST EXPENSE</v>
      </c>
      <c r="B1" s="1"/>
      <c r="C1" s="2"/>
      <c r="D1" s="2"/>
    </row>
    <row r="2" spans="1:5" s="3" customFormat="1" ht="20" customHeight="1" x14ac:dyDescent="0.2">
      <c r="A2" s="4" t="str">
        <f ca="1">CONCATENATE("ECOBA VIỆT NAM_BÁO CÁO GAP ",UPPER(D42))</f>
        <v>ECOBA VIỆT NAM_BÁO CÁO GAP LÃI VAY RÒNG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41"/>
      <c r="D3" s="41"/>
    </row>
    <row r="4" spans="1:5" s="3" customFormat="1" ht="16" x14ac:dyDescent="0.2">
      <c r="A4" s="6" t="str">
        <f>Overview_baseline!A4</f>
        <v xml:space="preserve">Date of data: </v>
      </c>
      <c r="B4" s="6"/>
      <c r="C4" s="41"/>
      <c r="D4" s="41"/>
    </row>
    <row r="5" spans="1:5" s="3" customFormat="1" ht="16" x14ac:dyDescent="0.2">
      <c r="A5" s="6" t="str">
        <f>Overview_baseline!A5</f>
        <v>Date of report:</v>
      </c>
      <c r="B5" s="6"/>
      <c r="C5" s="41"/>
      <c r="D5" s="41"/>
    </row>
    <row r="6" spans="1:5" s="3" customFormat="1" ht="16" x14ac:dyDescent="0.2">
      <c r="A6" s="6"/>
      <c r="B6" s="6"/>
      <c r="C6" s="41"/>
      <c r="D6" s="41"/>
    </row>
    <row r="7" spans="1:5" s="44" customFormat="1" ht="16" x14ac:dyDescent="0.2">
      <c r="A7" s="42" t="s">
        <v>3</v>
      </c>
      <c r="B7" s="42"/>
      <c r="C7" s="43" t="s">
        <v>4</v>
      </c>
      <c r="D7" s="43"/>
    </row>
    <row r="8" spans="1:5" s="14" customFormat="1" ht="16" x14ac:dyDescent="0.2">
      <c r="A8" s="45" t="s">
        <v>5</v>
      </c>
      <c r="B8" s="12"/>
      <c r="C8" s="46" t="s">
        <v>6</v>
      </c>
      <c r="D8" s="46"/>
      <c r="E8" s="58"/>
    </row>
    <row r="9" spans="1:5" s="42" customFormat="1" ht="16" x14ac:dyDescent="0.2">
      <c r="A9" s="45" t="s">
        <v>7</v>
      </c>
      <c r="B9" s="15"/>
      <c r="C9" s="47" t="s">
        <v>8</v>
      </c>
      <c r="D9" s="47"/>
      <c r="E9" s="48"/>
    </row>
    <row r="10" spans="1:5" s="22" customFormat="1" ht="16" x14ac:dyDescent="0.2">
      <c r="A10" s="49" t="str">
        <f ca="1">UPPER(D41)</f>
        <v>NET INTEREST EXPENSE</v>
      </c>
      <c r="B10" s="19"/>
      <c r="C10" s="49" t="str">
        <f ca="1">UPPER(D42)</f>
        <v>LÃI VAY RÒNG</v>
      </c>
      <c r="D10" s="20"/>
      <c r="E10" s="50"/>
    </row>
    <row r="11" spans="1:5" ht="15.5" customHeight="1" x14ac:dyDescent="0.2">
      <c r="A11" s="23" t="str">
        <f ca="1">D43</f>
        <v>Deposit income (financial income)</v>
      </c>
      <c r="B11" s="23"/>
      <c r="C11" s="24" t="str">
        <f ca="1">D44</f>
        <v>Lãi tiền gửi (thu nhập tài chính)</v>
      </c>
      <c r="D11" s="24"/>
      <c r="E11" s="56"/>
    </row>
    <row r="12" spans="1:5" s="42" customFormat="1" ht="15.5" customHeight="1" x14ac:dyDescent="0.2">
      <c r="A12" s="26"/>
      <c r="B12" s="27" t="s">
        <v>14</v>
      </c>
      <c r="C12" s="28"/>
      <c r="D12" s="28" t="s">
        <v>15</v>
      </c>
      <c r="E12" s="29"/>
    </row>
    <row r="13" spans="1:5" s="42" customFormat="1" ht="15.5" customHeight="1" x14ac:dyDescent="0.2">
      <c r="A13" s="30"/>
      <c r="B13" s="31" t="s">
        <v>16</v>
      </c>
      <c r="C13" s="32"/>
      <c r="D13" s="32" t="s">
        <v>17</v>
      </c>
      <c r="E13" s="37"/>
    </row>
    <row r="14" spans="1:5" s="42" customFormat="1" ht="15.5" customHeight="1" x14ac:dyDescent="0.2">
      <c r="A14" s="30"/>
      <c r="B14" s="31" t="s">
        <v>18</v>
      </c>
      <c r="C14" s="32"/>
      <c r="D14" s="32" t="s">
        <v>19</v>
      </c>
      <c r="E14" s="34"/>
    </row>
    <row r="15" spans="1:5" s="42" customFormat="1" ht="15.5" customHeight="1" x14ac:dyDescent="0.2">
      <c r="A15" s="30"/>
      <c r="B15" s="31" t="s">
        <v>20</v>
      </c>
      <c r="C15" s="32"/>
      <c r="D15" s="32" t="s">
        <v>21</v>
      </c>
      <c r="E15" s="37"/>
    </row>
    <row r="16" spans="1:5" s="42" customFormat="1" ht="15.5" customHeight="1" x14ac:dyDescent="0.2">
      <c r="A16" s="30"/>
      <c r="B16" s="31" t="s">
        <v>22</v>
      </c>
      <c r="C16" s="32"/>
      <c r="D16" s="32" t="s">
        <v>23</v>
      </c>
      <c r="E16" s="34"/>
    </row>
    <row r="17" spans="1:5" s="42" customFormat="1" ht="15.5" customHeight="1" x14ac:dyDescent="0.2">
      <c r="A17" s="30"/>
      <c r="B17" s="31" t="s">
        <v>24</v>
      </c>
      <c r="C17" s="32"/>
      <c r="D17" s="32" t="s">
        <v>25</v>
      </c>
      <c r="E17" s="37"/>
    </row>
    <row r="18" spans="1:5" s="42" customFormat="1" ht="15.5" customHeight="1" x14ac:dyDescent="0.2">
      <c r="A18" s="53"/>
      <c r="B18" s="54" t="s">
        <v>26</v>
      </c>
      <c r="C18" s="55"/>
      <c r="D18" s="55" t="s">
        <v>27</v>
      </c>
      <c r="E18" s="37">
        <f>E14-E16</f>
        <v>0</v>
      </c>
    </row>
    <row r="19" spans="1:5" s="42" customFormat="1" ht="15.5" customHeight="1" x14ac:dyDescent="0.2">
      <c r="A19" s="30"/>
      <c r="B19" s="31" t="s">
        <v>28</v>
      </c>
      <c r="C19" s="32"/>
      <c r="D19" s="32" t="s">
        <v>29</v>
      </c>
      <c r="E19" s="33">
        <f>E15-E17</f>
        <v>0</v>
      </c>
    </row>
    <row r="20" spans="1:5" s="42" customFormat="1" ht="15.5" customHeight="1" x14ac:dyDescent="0.2">
      <c r="A20" s="30"/>
      <c r="B20" s="31" t="s">
        <v>30</v>
      </c>
      <c r="C20" s="32"/>
      <c r="D20" s="32" t="s">
        <v>31</v>
      </c>
      <c r="E20" s="38">
        <f>IF(ISERROR(E18/E14),0,E18/E14)</f>
        <v>0</v>
      </c>
    </row>
    <row r="21" spans="1:5" s="42" customFormat="1" ht="15.5" customHeight="1" x14ac:dyDescent="0.2">
      <c r="A21" s="30"/>
      <c r="B21" s="31" t="s">
        <v>32</v>
      </c>
      <c r="C21" s="32"/>
      <c r="D21" s="32" t="s">
        <v>33</v>
      </c>
      <c r="E21" s="38">
        <f>IF(ISERROR(E19/E15),0,E19/E15)</f>
        <v>0</v>
      </c>
    </row>
    <row r="22" spans="1:5" ht="15.5" customHeight="1" x14ac:dyDescent="0.2">
      <c r="A22" s="23" t="str">
        <f ca="1">D45</f>
        <v>Interest expense (financial expense)</v>
      </c>
      <c r="B22" s="23"/>
      <c r="C22" s="24" t="str">
        <f ca="1">D46</f>
        <v>Lãi tiền vay (chi phí tài chính)</v>
      </c>
      <c r="D22" s="24"/>
      <c r="E22" s="56"/>
    </row>
    <row r="23" spans="1:5" s="42" customFormat="1" ht="15.5" customHeight="1" x14ac:dyDescent="0.2">
      <c r="A23" s="26"/>
      <c r="B23" s="27" t="s">
        <v>14</v>
      </c>
      <c r="C23" s="28"/>
      <c r="D23" s="28" t="s">
        <v>15</v>
      </c>
      <c r="E23" s="29"/>
    </row>
    <row r="24" spans="1:5" s="42" customFormat="1" ht="15.5" customHeight="1" x14ac:dyDescent="0.2">
      <c r="A24" s="30"/>
      <c r="B24" s="31" t="s">
        <v>16</v>
      </c>
      <c r="C24" s="32"/>
      <c r="D24" s="32" t="s">
        <v>17</v>
      </c>
      <c r="E24" s="37"/>
    </row>
    <row r="25" spans="1:5" s="42" customFormat="1" ht="15.5" customHeight="1" x14ac:dyDescent="0.2">
      <c r="A25" s="30"/>
      <c r="B25" s="31" t="s">
        <v>18</v>
      </c>
      <c r="C25" s="32"/>
      <c r="D25" s="32" t="s">
        <v>19</v>
      </c>
      <c r="E25" s="34"/>
    </row>
    <row r="26" spans="1:5" s="42" customFormat="1" ht="15.5" customHeight="1" x14ac:dyDescent="0.2">
      <c r="A26" s="30"/>
      <c r="B26" s="31" t="s">
        <v>20</v>
      </c>
      <c r="C26" s="32"/>
      <c r="D26" s="32" t="s">
        <v>21</v>
      </c>
      <c r="E26" s="37"/>
    </row>
    <row r="27" spans="1:5" s="42" customFormat="1" ht="15.5" customHeight="1" x14ac:dyDescent="0.2">
      <c r="A27" s="30"/>
      <c r="B27" s="31" t="s">
        <v>22</v>
      </c>
      <c r="C27" s="32"/>
      <c r="D27" s="32" t="s">
        <v>23</v>
      </c>
      <c r="E27" s="34"/>
    </row>
    <row r="28" spans="1:5" s="42" customFormat="1" ht="15.5" customHeight="1" x14ac:dyDescent="0.2">
      <c r="A28" s="30"/>
      <c r="B28" s="31" t="s">
        <v>24</v>
      </c>
      <c r="C28" s="32"/>
      <c r="D28" s="32" t="s">
        <v>25</v>
      </c>
      <c r="E28" s="37"/>
    </row>
    <row r="29" spans="1:5" s="42" customFormat="1" ht="15.5" customHeight="1" x14ac:dyDescent="0.2">
      <c r="A29" s="53"/>
      <c r="B29" s="54" t="s">
        <v>26</v>
      </c>
      <c r="C29" s="55"/>
      <c r="D29" s="55" t="s">
        <v>27</v>
      </c>
      <c r="E29" s="37">
        <f>E25-E27</f>
        <v>0</v>
      </c>
    </row>
    <row r="30" spans="1:5" s="42" customFormat="1" ht="15.5" customHeight="1" x14ac:dyDescent="0.2">
      <c r="A30" s="30"/>
      <c r="B30" s="31" t="s">
        <v>28</v>
      </c>
      <c r="C30" s="32"/>
      <c r="D30" s="32" t="s">
        <v>29</v>
      </c>
      <c r="E30" s="33">
        <f>E26-E28</f>
        <v>0</v>
      </c>
    </row>
    <row r="31" spans="1:5" s="42" customFormat="1" ht="15.5" customHeight="1" x14ac:dyDescent="0.2">
      <c r="A31" s="30"/>
      <c r="B31" s="31" t="s">
        <v>30</v>
      </c>
      <c r="C31" s="32"/>
      <c r="D31" s="32" t="s">
        <v>31</v>
      </c>
      <c r="E31" s="38">
        <f>IF(ISERROR(E29/E25),0,E29/E25)</f>
        <v>0</v>
      </c>
    </row>
    <row r="32" spans="1:5" s="42" customFormat="1" ht="15.5" customHeight="1" x14ac:dyDescent="0.2">
      <c r="A32" s="30"/>
      <c r="B32" s="31" t="s">
        <v>32</v>
      </c>
      <c r="C32" s="32"/>
      <c r="D32" s="32" t="s">
        <v>33</v>
      </c>
      <c r="E32" s="38">
        <f>IF(ISERROR(E30/E26),0,E30/E26)</f>
        <v>0</v>
      </c>
    </row>
    <row r="37" spans="2:5" hidden="1" x14ac:dyDescent="0.15">
      <c r="B37" s="25" t="str">
        <f ca="1">MID(CELL("filename",Overview_baseline!A1),FIND("]",CELL("filename",Overview_baseline!A1))+1,255)</f>
        <v>Overview_baseline</v>
      </c>
    </row>
    <row r="38" spans="2:5" hidden="1" x14ac:dyDescent="0.15">
      <c r="B38" s="25" t="e">
        <f ca="1">MID(CELL("filename",#REF!),FIND("]",CELL("filename",#REF!))+1,255)</f>
        <v>#REF!</v>
      </c>
    </row>
    <row r="39" spans="2:5" hidden="1" x14ac:dyDescent="0.15">
      <c r="B39" s="25" t="e">
        <f ca="1">MID(CELL("filename",#REF!),FIND("]",CELL("filename",#REF!))+1,255)</f>
        <v>#REF!</v>
      </c>
    </row>
    <row r="40" spans="2:5" hidden="1" x14ac:dyDescent="0.15">
      <c r="B40" s="25">
        <f ca="1">_xlfn.SHEET()*3-1</f>
        <v>23</v>
      </c>
    </row>
    <row r="41" spans="2:5" hidden="1" x14ac:dyDescent="0.15">
      <c r="B41" s="25" t="str">
        <f ca="1">CONCATENATE($B$37,"!A",$B$40)</f>
        <v>Overview_baseline!A23</v>
      </c>
      <c r="D41" s="36" t="str">
        <f ca="1">INDIRECT(B41)</f>
        <v>Net interest expense</v>
      </c>
    </row>
    <row r="42" spans="2:5" hidden="1" x14ac:dyDescent="0.15">
      <c r="B42" s="25" t="str">
        <f ca="1">CONCATENATE($B$37,"!C",$B$40)</f>
        <v>Overview_baseline!C23</v>
      </c>
      <c r="D42" s="36" t="str">
        <f ca="1">INDIRECT(B42)</f>
        <v>Lãi vay ròng</v>
      </c>
    </row>
    <row r="43" spans="2:5" hidden="1" x14ac:dyDescent="0.15">
      <c r="B43" s="25" t="str">
        <f ca="1">CONCATENATE($B$37,"!B",$B$40+1)</f>
        <v>Overview_baseline!B24</v>
      </c>
      <c r="D43" s="36" t="str">
        <f ca="1">INDIRECT(B43)</f>
        <v>Deposit income (financial income)</v>
      </c>
    </row>
    <row r="44" spans="2:5" hidden="1" x14ac:dyDescent="0.15">
      <c r="B44" s="25" t="str">
        <f ca="1">CONCATENATE($B$37,"!D",$B$40+1)</f>
        <v>Overview_baseline!D24</v>
      </c>
      <c r="D44" s="36" t="str">
        <f ca="1">INDIRECT(B44)</f>
        <v>Lãi tiền gửi (thu nhập tài chính)</v>
      </c>
    </row>
    <row r="45" spans="2:5" hidden="1" x14ac:dyDescent="0.15">
      <c r="B45" s="25" t="str">
        <f ca="1">CONCATENATE($B$37,"!B",$B$40+2)</f>
        <v>Overview_baseline!B25</v>
      </c>
      <c r="D45" s="36" t="str">
        <f t="shared" ref="D45:D46" ca="1" si="0">INDIRECT(B45)</f>
        <v>Interest expense (financial expense)</v>
      </c>
    </row>
    <row r="46" spans="2:5" hidden="1" x14ac:dyDescent="0.15">
      <c r="B46" s="25" t="str">
        <f ca="1">CONCATENATE($B$37,"!D",$B$40+2)</f>
        <v>Overview_baseline!D25</v>
      </c>
      <c r="D46" s="36" t="str">
        <f t="shared" ca="1" si="0"/>
        <v>Lãi tiền vay (chi phí tài chính)</v>
      </c>
      <c r="E46" s="25" t="str">
        <f ca="1">SUBSTITUTE(SUBSTITUTE(CELL("address",E45),"$",""),"45","")</f>
        <v>E</v>
      </c>
    </row>
    <row r="47" spans="2:5" hidden="1" x14ac:dyDescent="0.15">
      <c r="B47" s="25">
        <f ca="1">B40+1</f>
        <v>24</v>
      </c>
      <c r="E47" s="25" t="str">
        <f ca="1">CONCATENATE($B$37,"!",E46,$B$47)</f>
        <v>Overview_baseline!E24</v>
      </c>
    </row>
    <row r="48" spans="2:5" hidden="1" x14ac:dyDescent="0.15">
      <c r="E48" s="25" t="e">
        <f ca="1">CONCATENATE($B$38,"!",E$46,$B$47)</f>
        <v>#REF!</v>
      </c>
    </row>
    <row r="49" spans="2:5" hidden="1" x14ac:dyDescent="0.15">
      <c r="E49" s="25" t="e">
        <f ca="1">CONCATENATE($B$39,"!",E$46,$B$47)</f>
        <v>#REF!</v>
      </c>
    </row>
    <row r="50" spans="2:5" hidden="1" x14ac:dyDescent="0.15">
      <c r="B50" s="25">
        <f ca="1">B40+2</f>
        <v>25</v>
      </c>
      <c r="E50" s="25" t="str">
        <f ca="1">CONCATENATE($B$37,"!",E46,$B$50)</f>
        <v>Overview_baseline!E25</v>
      </c>
    </row>
    <row r="51" spans="2:5" hidden="1" x14ac:dyDescent="0.15">
      <c r="E51" s="25" t="e">
        <f ca="1">CONCATENATE($B$38,"!",E46,$B$50)</f>
        <v>#REF!</v>
      </c>
    </row>
    <row r="52" spans="2:5" hidden="1" x14ac:dyDescent="0.15">
      <c r="E52" s="25" t="e">
        <f ca="1">CONCATENATE($B$39,"!",E46,$B$50)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Overview_baseline</vt:lpstr>
      <vt:lpstr>Overview_rebaseline</vt:lpstr>
      <vt:lpstr>Overview_forecast</vt:lpstr>
      <vt:lpstr>1.Project</vt:lpstr>
      <vt:lpstr>2.Payment_discount</vt:lpstr>
      <vt:lpstr>3.Financial_support</vt:lpstr>
      <vt:lpstr>4.Late_payment</vt:lpstr>
      <vt:lpstr>5.Interest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Microsoft Office User</cp:lastModifiedBy>
  <dcterms:created xsi:type="dcterms:W3CDTF">2021-05-06T04:03:08Z</dcterms:created>
  <dcterms:modified xsi:type="dcterms:W3CDTF">2022-02-23T06:45:12Z</dcterms:modified>
</cp:coreProperties>
</file>