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8_{DF9B7785-33E9-4A05-88C2-5CFD54DBC33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" l="1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T64" i="2" s="1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T62" i="2"/>
  <c r="U62" i="2"/>
  <c r="T63" i="2"/>
  <c r="U63" i="2"/>
  <c r="U64" i="2"/>
  <c r="T23" i="2" l="1"/>
  <c r="R4" i="2" l="1"/>
  <c r="S4" i="2"/>
  <c r="U4" i="2"/>
  <c r="R5" i="2"/>
  <c r="S5" i="2"/>
  <c r="U5" i="2"/>
  <c r="R6" i="2"/>
  <c r="S6" i="2"/>
  <c r="U6" i="2"/>
  <c r="R7" i="2"/>
  <c r="S7" i="2"/>
  <c r="U7" i="2"/>
  <c r="R8" i="2"/>
  <c r="S8" i="2"/>
  <c r="U8" i="2"/>
  <c r="R9" i="2"/>
  <c r="S9" i="2"/>
  <c r="U9" i="2"/>
  <c r="R10" i="2"/>
  <c r="S10" i="2"/>
  <c r="T10" i="2" s="1"/>
  <c r="U10" i="2"/>
  <c r="R11" i="2"/>
  <c r="S11" i="2"/>
  <c r="U11" i="2"/>
  <c r="R12" i="2"/>
  <c r="S12" i="2"/>
  <c r="U12" i="2"/>
  <c r="R13" i="2"/>
  <c r="S13" i="2"/>
  <c r="U13" i="2"/>
  <c r="R14" i="2"/>
  <c r="S14" i="2"/>
  <c r="T14" i="2" s="1"/>
  <c r="U14" i="2"/>
  <c r="R15" i="2"/>
  <c r="U15" i="2"/>
  <c r="R16" i="2"/>
  <c r="S16" i="2"/>
  <c r="U16" i="2"/>
  <c r="R17" i="2"/>
  <c r="S17" i="2"/>
  <c r="U17" i="2"/>
  <c r="R18" i="2"/>
  <c r="S18" i="2"/>
  <c r="U18" i="2"/>
  <c r="R19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U3" i="2"/>
  <c r="S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R3" i="2"/>
  <c r="AA8" i="2" l="1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3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3" i="1" l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<sst xmlns="http://schemas.openxmlformats.org/spreadsheetml/2006/main" count="693" uniqueCount="143">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</sst>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1" fontId="0" fillId="0" borderId="0" xfId="0" applyNumberFormat="1"/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" activePane="bottomLeft" state="frozen"/>
      <selection pane="bottomLeft" activeCell="S27" sqref="S27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1" t="s">
        <v>62</v>
      </c>
      <c r="B1" s="12" t="s">
        <v>63</v>
      </c>
      <c r="C1" s="12"/>
      <c r="D1" s="12"/>
      <c r="E1" s="12" t="s">
        <v>64</v>
      </c>
      <c r="F1" s="12"/>
      <c r="G1" s="12"/>
      <c r="H1" s="11" t="s">
        <v>65</v>
      </c>
      <c r="I1" s="10" t="s">
        <v>66</v>
      </c>
      <c r="J1" s="10" t="s">
        <v>67</v>
      </c>
      <c r="K1" s="10" t="s">
        <v>68</v>
      </c>
      <c r="L1" s="10" t="s">
        <v>69</v>
      </c>
      <c r="M1" s="11" t="s">
        <v>70</v>
      </c>
      <c r="N1" s="10" t="s">
        <v>71</v>
      </c>
      <c r="O1" s="10" t="s">
        <v>72</v>
      </c>
    </row>
    <row r="2" spans="1:17" x14ac:dyDescent="0.25">
      <c r="A2" s="11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1"/>
      <c r="I2" s="10"/>
      <c r="J2" s="10"/>
      <c r="K2" s="10"/>
      <c r="L2" s="10"/>
      <c r="M2" s="11"/>
      <c r="N2" s="10" t="s">
        <v>71</v>
      </c>
      <c r="O2" s="10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0" t="s">
        <v>76</v>
      </c>
      <c r="N35" s="10"/>
      <c r="O35" s="10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0"/>
      <c r="N36" s="10"/>
      <c r="O36" s="10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0"/>
      <c r="N37" s="10"/>
      <c r="O37" s="10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0"/>
      <c r="N38" s="10"/>
      <c r="O38" s="10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0"/>
      <c r="N39" s="10"/>
      <c r="O39" s="10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0"/>
      <c r="N40" s="10"/>
      <c r="O40" s="10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0"/>
      <c r="N41" s="10"/>
      <c r="O41" s="10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0"/>
      <c r="N42" s="10"/>
      <c r="O42" s="10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0"/>
      <c r="N43" s="10"/>
      <c r="O43" s="10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0"/>
      <c r="N44" s="10"/>
      <c r="O44" s="10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0"/>
      <c r="N45" s="10"/>
      <c r="O45" s="10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0"/>
      <c r="N46" s="10"/>
      <c r="O46" s="10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A1:A2"/>
    <mergeCell ref="B1:D1"/>
    <mergeCell ref="E1:G1"/>
    <mergeCell ref="H1:H2"/>
    <mergeCell ref="N1:N2"/>
    <mergeCell ref="M35:O46"/>
    <mergeCell ref="O1:O2"/>
    <mergeCell ref="I1:I2"/>
    <mergeCell ref="J1:J2"/>
    <mergeCell ref="K1:K2"/>
    <mergeCell ref="L1:L2"/>
    <mergeCell ref="M1:M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3" activePane="bottomLeft" state="frozen"/>
      <selection pane="bottomLeft" activeCell="R3" sqref="R3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7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0" t="s">
        <v>62</v>
      </c>
      <c r="B1" s="13" t="s">
        <v>64</v>
      </c>
      <c r="C1" s="13"/>
      <c r="D1" s="13"/>
      <c r="E1" s="13" t="s">
        <v>63</v>
      </c>
      <c r="F1" s="13"/>
      <c r="G1" s="13"/>
      <c r="H1" s="10" t="s">
        <v>65</v>
      </c>
      <c r="I1" s="10" t="s">
        <v>78</v>
      </c>
      <c r="J1" s="14" t="s">
        <v>79</v>
      </c>
      <c r="K1" s="10" t="s">
        <v>80</v>
      </c>
      <c r="L1" s="10" t="s">
        <v>81</v>
      </c>
      <c r="M1" s="10"/>
      <c r="N1" s="10" t="s">
        <v>82</v>
      </c>
      <c r="O1" s="10"/>
      <c r="P1" s="10" t="s">
        <v>83</v>
      </c>
      <c r="Q1" s="10"/>
      <c r="R1" s="10" t="s">
        <v>139</v>
      </c>
      <c r="S1" s="10" t="s">
        <v>140</v>
      </c>
      <c r="T1" s="10" t="s">
        <v>141</v>
      </c>
      <c r="U1" s="10" t="s">
        <v>142</v>
      </c>
      <c r="V1" s="10" t="s">
        <v>129</v>
      </c>
      <c r="W1" s="10" t="s">
        <v>81</v>
      </c>
      <c r="X1" s="10"/>
      <c r="Y1" s="10" t="s">
        <v>82</v>
      </c>
      <c r="Z1" s="10"/>
      <c r="AA1" s="10" t="s">
        <v>83</v>
      </c>
      <c r="AB1" s="10"/>
      <c r="AC1" s="13" t="s">
        <v>132</v>
      </c>
      <c r="AD1" s="13" t="s">
        <v>133</v>
      </c>
      <c r="AE1" s="10" t="s">
        <v>135</v>
      </c>
      <c r="AF1" s="10" t="s">
        <v>136</v>
      </c>
      <c r="AG1" s="10" t="s">
        <v>130</v>
      </c>
      <c r="AH1" s="10" t="s">
        <v>131</v>
      </c>
      <c r="AI1" s="10" t="s">
        <v>137</v>
      </c>
      <c r="AJ1" s="10" t="s">
        <v>138</v>
      </c>
    </row>
    <row r="2" spans="1:38" s="7" customFormat="1" x14ac:dyDescent="0.25">
      <c r="A2" s="10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0"/>
      <c r="I2" s="10"/>
      <c r="J2" s="15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3"/>
      <c r="AD2" s="13"/>
      <c r="AE2" s="10"/>
      <c r="AF2" s="10"/>
      <c r="AG2" s="10"/>
      <c r="AH2" s="10"/>
      <c r="AI2" s="10"/>
      <c r="AJ2" s="10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6">
        <v>6.0210890069999996</v>
      </c>
      <c r="J3" s="17">
        <v>6.0199476271568697</v>
      </c>
      <c r="K3" s="6">
        <v>6.0347239054390602</v>
      </c>
      <c r="L3" s="6">
        <v>1</v>
      </c>
      <c r="N3" s="6">
        <v>1</v>
      </c>
      <c r="P3" s="6">
        <v>6.0347239054390602</v>
      </c>
      <c r="Q3" s="6" t="s">
        <v>84</v>
      </c>
      <c r="R3" t="b">
        <f>IF(AND(J3*0.95&lt;I3,J3*1.05&gt;I3),TRUE,FALSE)</f>
        <v>1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6">
        <v>6.0358523379999998</v>
      </c>
      <c r="J4" s="17">
        <v>6.0279006269360096</v>
      </c>
      <c r="K4" s="6">
        <v>6.05746394341904</v>
      </c>
      <c r="L4" s="6">
        <v>1</v>
      </c>
      <c r="N4" s="6">
        <v>1</v>
      </c>
      <c r="P4" s="6">
        <v>6.05746394341904</v>
      </c>
      <c r="Q4" s="6" t="s">
        <v>84</v>
      </c>
      <c r="R4" t="b">
        <f t="shared" ref="R4:R64" si="2">IF(AND(J4*0.95&lt;I4,J4*1.05&gt;I4),TRUE,FALSE)</f>
        <v>1</v>
      </c>
      <c r="S4" t="b">
        <f t="shared" ref="S4:S31" si="3">IF(AND(K4&gt;(J4*0.96),K4&lt;(J4*1.04)),TRUE,FALSE)</f>
        <v>1</v>
      </c>
      <c r="T4" t="b">
        <f t="shared" ref="T4:T64" si="4">OR(R4,S4)</f>
        <v>1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6">
        <v>3.5843472369999998</v>
      </c>
      <c r="J5" s="17">
        <v>3.5740936448590701</v>
      </c>
      <c r="K5" s="6">
        <v>3.5916617075689401</v>
      </c>
      <c r="L5" s="6">
        <v>1</v>
      </c>
      <c r="N5" s="6">
        <v>1</v>
      </c>
      <c r="P5" s="6">
        <v>3.5916617075689401</v>
      </c>
      <c r="Q5" s="6" t="s">
        <v>85</v>
      </c>
      <c r="R5" t="b">
        <f t="shared" si="2"/>
        <v>1</v>
      </c>
      <c r="S5" t="b">
        <f t="shared" si="3"/>
        <v>1</v>
      </c>
      <c r="T5" t="b">
        <f t="shared" si="4"/>
        <v>1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6">
        <v>3.5843472369999998</v>
      </c>
      <c r="J6" s="17">
        <v>3.5736743034840299</v>
      </c>
      <c r="K6" s="6">
        <v>3.5912412100822801</v>
      </c>
      <c r="L6" s="6">
        <v>1</v>
      </c>
      <c r="N6" s="6">
        <v>1</v>
      </c>
      <c r="P6" s="6">
        <v>3.5912412100822801</v>
      </c>
      <c r="Q6" s="6" t="s">
        <v>85</v>
      </c>
      <c r="R6" t="b">
        <f t="shared" si="2"/>
        <v>1</v>
      </c>
      <c r="S6" t="b">
        <f t="shared" si="3"/>
        <v>1</v>
      </c>
      <c r="T6" t="b">
        <f t="shared" si="4"/>
        <v>1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6">
        <v>6.0358523379999998</v>
      </c>
      <c r="J7" s="17">
        <v>6.7197336171756898</v>
      </c>
      <c r="K7" s="6">
        <v>6.7505673428578898</v>
      </c>
      <c r="L7" s="6">
        <v>1</v>
      </c>
      <c r="N7" s="6">
        <v>1</v>
      </c>
      <c r="P7" s="6">
        <v>6.7505673428578898</v>
      </c>
      <c r="Q7" s="6" t="s">
        <v>84</v>
      </c>
      <c r="R7" t="b">
        <f t="shared" si="2"/>
        <v>0</v>
      </c>
      <c r="S7" t="b">
        <f t="shared" si="3"/>
        <v>1</v>
      </c>
      <c r="T7" t="b">
        <f t="shared" si="4"/>
        <v>1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6">
        <v>6.0358523379999998</v>
      </c>
      <c r="J8" s="17">
        <v>6.7209048573520596</v>
      </c>
      <c r="K8" s="6">
        <v>6.7517411952503998</v>
      </c>
      <c r="L8" s="6">
        <v>1</v>
      </c>
      <c r="N8" s="6">
        <v>1</v>
      </c>
      <c r="P8" s="6">
        <v>6.7517411952503998</v>
      </c>
      <c r="Q8" s="6" t="s">
        <v>84</v>
      </c>
      <c r="R8" t="b">
        <f t="shared" si="2"/>
        <v>0</v>
      </c>
      <c r="S8" t="b">
        <f t="shared" si="3"/>
        <v>1</v>
      </c>
      <c r="T8" t="b">
        <f t="shared" si="4"/>
        <v>1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6">
        <v>3.5843472369999998</v>
      </c>
      <c r="J9" s="17">
        <v>4.9914293178904803</v>
      </c>
      <c r="K9" s="6">
        <v>3.5828506486077498</v>
      </c>
      <c r="L9" s="6">
        <v>1</v>
      </c>
      <c r="N9" s="6">
        <v>1</v>
      </c>
      <c r="P9" s="6">
        <v>3.5828506486077498</v>
      </c>
      <c r="Q9" s="6" t="s">
        <v>85</v>
      </c>
      <c r="R9" t="b">
        <f t="shared" si="2"/>
        <v>0</v>
      </c>
      <c r="S9" t="b">
        <f t="shared" si="3"/>
        <v>0</v>
      </c>
      <c r="T9" t="b">
        <f t="shared" si="4"/>
        <v>0</v>
      </c>
      <c r="U9" t="b">
        <f t="shared" si="5"/>
        <v>1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6">
        <v>3.5843472369999998</v>
      </c>
      <c r="J10" s="17">
        <v>4.9912323507427798</v>
      </c>
      <c r="K10" s="6">
        <v>3.58270957508942</v>
      </c>
      <c r="L10" s="6">
        <v>1</v>
      </c>
      <c r="N10" s="6">
        <v>1</v>
      </c>
      <c r="P10" s="6">
        <v>3.58270957508942</v>
      </c>
      <c r="Q10" s="6" t="s">
        <v>85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1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6">
        <v>3.5843472369999998</v>
      </c>
      <c r="J11" s="17">
        <v>3.47388272318917</v>
      </c>
      <c r="K11" s="6">
        <v>3.4911984940352898</v>
      </c>
      <c r="L11" s="6">
        <v>1</v>
      </c>
      <c r="N11" s="6">
        <v>1</v>
      </c>
      <c r="P11" s="6">
        <v>3.4911984940352898</v>
      </c>
      <c r="Q11" s="6" t="s">
        <v>85</v>
      </c>
      <c r="R11" t="b">
        <f t="shared" si="2"/>
        <v>1</v>
      </c>
      <c r="S11" t="b">
        <f t="shared" si="3"/>
        <v>1</v>
      </c>
      <c r="T11" t="b">
        <f t="shared" si="4"/>
        <v>1</v>
      </c>
      <c r="U11" t="b">
        <f t="shared" si="5"/>
        <v>1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6">
        <v>3.5843472369999998</v>
      </c>
      <c r="J12" s="17">
        <v>3.3810328894413502</v>
      </c>
      <c r="K12" s="6">
        <v>3.3981730620658199</v>
      </c>
      <c r="L12" s="6">
        <v>1</v>
      </c>
      <c r="N12" s="6">
        <v>1</v>
      </c>
      <c r="P12" s="6">
        <v>3.3981730620658199</v>
      </c>
      <c r="Q12" s="6" t="s">
        <v>85</v>
      </c>
      <c r="R12" t="b">
        <f t="shared" si="2"/>
        <v>0</v>
      </c>
      <c r="S12" t="b">
        <f t="shared" si="3"/>
        <v>1</v>
      </c>
      <c r="T12" t="b">
        <f t="shared" si="4"/>
        <v>1</v>
      </c>
      <c r="U12" t="b">
        <f t="shared" si="5"/>
        <v>0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6">
        <v>3.5843472369999998</v>
      </c>
      <c r="J13" s="17">
        <v>3.4770848551731999</v>
      </c>
      <c r="K13" s="6">
        <v>3.4944078355693202</v>
      </c>
      <c r="L13" s="6">
        <v>1</v>
      </c>
      <c r="N13" s="6">
        <v>1</v>
      </c>
      <c r="P13" s="6">
        <v>3.4944078355693202</v>
      </c>
      <c r="Q13" s="6" t="s">
        <v>85</v>
      </c>
      <c r="R13" t="b">
        <f t="shared" si="2"/>
        <v>1</v>
      </c>
      <c r="S13" t="b">
        <f t="shared" si="3"/>
        <v>1</v>
      </c>
      <c r="T13" t="b">
        <f t="shared" si="4"/>
        <v>1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6">
        <v>3.5843472369999998</v>
      </c>
      <c r="J14" s="17">
        <v>3.38259670192922</v>
      </c>
      <c r="K14" s="6">
        <v>3.3997391917103501</v>
      </c>
      <c r="L14" s="6">
        <v>1</v>
      </c>
      <c r="N14" s="6">
        <v>1</v>
      </c>
      <c r="P14" s="6">
        <v>3.3997391917103501</v>
      </c>
      <c r="Q14" s="6" t="s">
        <v>85</v>
      </c>
      <c r="R14" t="b">
        <f t="shared" si="2"/>
        <v>0</v>
      </c>
      <c r="S14" t="b">
        <f t="shared" si="3"/>
        <v>1</v>
      </c>
      <c r="T14" t="b">
        <f t="shared" si="4"/>
        <v>1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 t="s">
        <v>12</v>
      </c>
      <c r="I15" s="6">
        <v>5.909608499</v>
      </c>
      <c r="J15" s="17">
        <v>5.8402165093267504</v>
      </c>
      <c r="K15" s="6">
        <v>5.93331484446463</v>
      </c>
      <c r="L15" s="6">
        <v>1</v>
      </c>
      <c r="N15" s="6">
        <v>1</v>
      </c>
      <c r="P15" s="6">
        <v>5.93331484446463</v>
      </c>
      <c r="Q15" s="6" t="s">
        <v>84</v>
      </c>
      <c r="R15" t="b">
        <f t="shared" si="2"/>
        <v>1</v>
      </c>
      <c r="S15" t="b">
        <f>IF(AND(K15&gt;(J15*0.96),K15&lt;(J15*1.04)),TRUE,FALSE)</f>
        <v>1</v>
      </c>
      <c r="T15" t="b">
        <f t="shared" si="4"/>
        <v>1</v>
      </c>
      <c r="U15" t="b">
        <f t="shared" si="5"/>
        <v>1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7">
        <v>5.8314242292919998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1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7">
        <v>5.8339992416512603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1</v>
      </c>
      <c r="S17" t="b">
        <f t="shared" si="3"/>
        <v>1</v>
      </c>
      <c r="T17" t="b">
        <f t="shared" si="4"/>
        <v>1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I18" s="6">
        <v>5.9354147949999998</v>
      </c>
      <c r="J18" s="17">
        <v>5.8311022557232404</v>
      </c>
      <c r="K18" s="6">
        <v>5.9499744355414199</v>
      </c>
      <c r="L18" s="6">
        <v>1</v>
      </c>
      <c r="N18" s="6">
        <v>1</v>
      </c>
      <c r="P18" s="6">
        <v>5.9499744355414199</v>
      </c>
      <c r="Q18" s="6" t="s">
        <v>84</v>
      </c>
      <c r="R18" t="b">
        <f t="shared" si="2"/>
        <v>1</v>
      </c>
      <c r="S18" t="b">
        <f t="shared" si="3"/>
        <v>1</v>
      </c>
      <c r="T18" t="b">
        <f t="shared" si="4"/>
        <v>1</v>
      </c>
      <c r="U18" t="b">
        <f t="shared" si="5"/>
        <v>1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7">
        <v>6.3430454424228699</v>
      </c>
      <c r="K19" s="6">
        <v>6.4672942690223296</v>
      </c>
      <c r="L19" s="6">
        <v>1</v>
      </c>
      <c r="N19" s="6">
        <v>1</v>
      </c>
      <c r="P19" s="6">
        <v>6.4672942690223296</v>
      </c>
      <c r="Q19" s="6" t="s">
        <v>84</v>
      </c>
      <c r="R19" t="b">
        <f t="shared" si="2"/>
        <v>0</v>
      </c>
      <c r="S19" t="b">
        <f t="shared" si="3"/>
        <v>1</v>
      </c>
      <c r="T19" t="b">
        <f t="shared" si="4"/>
        <v>1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7">
        <v>6.34226258168498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7">
        <v>3.2668457555246602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1</v>
      </c>
      <c r="T21" t="b">
        <f t="shared" si="4"/>
        <v>1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L22" s="6">
        <v>1</v>
      </c>
      <c r="N22" s="6">
        <v>1</v>
      </c>
      <c r="P22" s="6">
        <v>3.3376283734188399</v>
      </c>
      <c r="Q22" s="6" t="s">
        <v>85</v>
      </c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7">
        <v>3.2670248383156202</v>
      </c>
      <c r="K23" s="6">
        <v>3.3376283734188399</v>
      </c>
      <c r="L23" s="6">
        <v>1</v>
      </c>
      <c r="N23" s="6">
        <v>1</v>
      </c>
      <c r="P23" s="6">
        <v>3.33766472981912</v>
      </c>
      <c r="Q23" s="6" t="s">
        <v>85</v>
      </c>
      <c r="R23" t="b">
        <f t="shared" si="2"/>
        <v>0</v>
      </c>
      <c r="S23" t="b">
        <f t="shared" si="3"/>
        <v>1</v>
      </c>
      <c r="T23" t="b">
        <f>OR(R23,S23)</f>
        <v>1</v>
      </c>
      <c r="U23" t="b">
        <f>IF(AND(K25&gt;(I24*0.96),K25&lt;(I24*1.04)),TRUE,FALSE)</f>
        <v>1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7">
        <v>3.2670606527279999</v>
      </c>
      <c r="K24" s="6">
        <v>3.33766472981912</v>
      </c>
      <c r="L24" s="6">
        <v>3.1734215510629</v>
      </c>
      <c r="M24" s="6" t="s">
        <v>85</v>
      </c>
      <c r="N24" s="6">
        <v>1.4</v>
      </c>
      <c r="O24" s="6" t="s">
        <v>134</v>
      </c>
      <c r="P24" s="6">
        <v>1.22774861968249</v>
      </c>
      <c r="Q24" s="6" t="s">
        <v>77</v>
      </c>
      <c r="R24" t="b">
        <f t="shared" si="2"/>
        <v>0</v>
      </c>
      <c r="S24" t="b">
        <f t="shared" si="3"/>
        <v>1</v>
      </c>
      <c r="T24" t="b">
        <f t="shared" si="4"/>
        <v>1</v>
      </c>
      <c r="U24" t="b">
        <f>IF(AND(K26&gt;(I25*0.96),K26&lt;(I25*1.04)),TRUE,FALSE)</f>
        <v>1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6" t="s">
        <v>21</v>
      </c>
      <c r="I25" s="6">
        <v>5.6470574410000003</v>
      </c>
      <c r="J25" s="17">
        <v>3.8355292510382202</v>
      </c>
      <c r="K25" s="6">
        <v>5.4546295005834304</v>
      </c>
      <c r="L25" s="6">
        <v>3.26342585983936</v>
      </c>
      <c r="M25" s="6" t="s">
        <v>85</v>
      </c>
      <c r="N25" s="6">
        <v>1.4</v>
      </c>
      <c r="O25" s="6" t="s">
        <v>134</v>
      </c>
      <c r="P25" s="6">
        <v>1.2159650073641699</v>
      </c>
      <c r="Q25" s="6" t="s">
        <v>77</v>
      </c>
      <c r="R25" t="b">
        <f t="shared" si="2"/>
        <v>0</v>
      </c>
      <c r="S25" t="b">
        <f>IF(AND(K25&gt;(J25*0.96),K25&lt;(J25*1.04)),TRUE,FALSE)</f>
        <v>0</v>
      </c>
      <c r="T25" t="b">
        <f t="shared" si="4"/>
        <v>0</v>
      </c>
      <c r="U25" t="b">
        <f>IF(AND(K27&gt;(I26*0.96),K27&lt;(I26*1.04)),TRUE,FALSE)</f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5.6470574410000003</v>
      </c>
      <c r="J26" s="17">
        <v>3.9452050928254701</v>
      </c>
      <c r="K26" s="6">
        <v>5.5554963095687899</v>
      </c>
      <c r="L26" s="6">
        <v>3.1948608877454099</v>
      </c>
      <c r="M26" s="6" t="s">
        <v>85</v>
      </c>
      <c r="N26" s="6">
        <v>1.4</v>
      </c>
      <c r="O26" s="6" t="s">
        <v>134</v>
      </c>
      <c r="P26" s="6">
        <v>1.2250716479236801</v>
      </c>
      <c r="Q26" s="6" t="s">
        <v>77</v>
      </c>
      <c r="R26" t="b">
        <f t="shared" si="2"/>
        <v>0</v>
      </c>
      <c r="S26" t="b">
        <f t="shared" ref="S26:S64" si="15">IF(AND(K26&gt;(J26*0.96),K26&lt;(J26*1.04)),TRUE,FALSE)</f>
        <v>0</v>
      </c>
      <c r="T26" t="b">
        <f t="shared" si="4"/>
        <v>0</v>
      </c>
      <c r="U26" t="b">
        <f>IF(AND(K28&gt;(I27*0.96),K28&lt;(I27*1.04)),TRUE,FALSE)</f>
        <v>0</v>
      </c>
      <c r="V26" s="6">
        <f t="shared" si="11"/>
        <v>6.0400196630780671</v>
      </c>
      <c r="W26" s="1">
        <f t="shared" ref="W26:W34" si="16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>1.375 * ((AI26/AJ26)^0.839) * (2.71828182845904^(-1.33*(((C27-AI26)/AJ26)^1.43))) + 1</f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5.332088218</v>
      </c>
      <c r="J27" s="17">
        <v>3.86166716230144</v>
      </c>
      <c r="K27" s="6">
        <v>5.47950688969207</v>
      </c>
      <c r="L27" s="6">
        <v>3.2674803435795998</v>
      </c>
      <c r="M27" s="6" t="s">
        <v>85</v>
      </c>
      <c r="N27" s="6">
        <v>1.4</v>
      </c>
      <c r="O27" s="6" t="s">
        <v>134</v>
      </c>
      <c r="P27" s="6">
        <v>1.21540263583422</v>
      </c>
      <c r="Q27" s="6" t="s">
        <v>77</v>
      </c>
      <c r="R27" t="b">
        <f t="shared" si="2"/>
        <v>0</v>
      </c>
      <c r="S27" t="b">
        <f t="shared" si="15"/>
        <v>0</v>
      </c>
      <c r="T27" t="b">
        <f t="shared" si="4"/>
        <v>0</v>
      </c>
      <c r="U27" t="b">
        <f>IF(AND(K29&gt;(I28*0.96),K29&lt;(I28*1.04)),TRUE,FALSE)</f>
        <v>0</v>
      </c>
      <c r="V27" s="6">
        <f t="shared" si="11"/>
        <v>6.0390612262979086</v>
      </c>
      <c r="W27" s="1">
        <f t="shared" si="16"/>
        <v>3.5078364037290171</v>
      </c>
      <c r="X27" s="1" t="s">
        <v>85</v>
      </c>
      <c r="Y27" s="1">
        <v>1.4</v>
      </c>
      <c r="Z27" s="1" t="s">
        <v>134</v>
      </c>
      <c r="AA27" s="1">
        <f>1.375 * ((AI27/AJ27)^0.839) * (2.71828182845904^(-1.33*(((C28-AI27)/AJ27)^1.43))) + 1</f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5.2898544559999996</v>
      </c>
      <c r="J28" s="17">
        <v>3.9501426413146401</v>
      </c>
      <c r="K28" s="6">
        <v>5.5598259109724104</v>
      </c>
      <c r="L28" s="6">
        <v>3.2625150595494601</v>
      </c>
      <c r="M28" s="6" t="s">
        <v>85</v>
      </c>
      <c r="N28" s="6">
        <v>1.4</v>
      </c>
      <c r="O28" s="6" t="s">
        <v>134</v>
      </c>
      <c r="P28" s="6">
        <v>1.21609099580379</v>
      </c>
      <c r="Q28" s="6" t="s">
        <v>77</v>
      </c>
      <c r="R28" t="b">
        <f t="shared" si="2"/>
        <v>0</v>
      </c>
      <c r="S28" t="b">
        <f t="shared" si="15"/>
        <v>0</v>
      </c>
      <c r="T28" t="b">
        <f t="shared" si="4"/>
        <v>0</v>
      </c>
      <c r="U28" t="b">
        <f>IF(AND(K30&gt;(I29*0.96),K30&lt;(I29*1.04)),TRUE,FALSE)</f>
        <v>1</v>
      </c>
      <c r="V28" s="6">
        <f t="shared" si="11"/>
        <v>5.6222871977204711</v>
      </c>
      <c r="W28" s="1">
        <f t="shared" si="16"/>
        <v>3.5078364037290171</v>
      </c>
      <c r="X28" s="1" t="s">
        <v>85</v>
      </c>
      <c r="Y28" s="1">
        <v>1.4</v>
      </c>
      <c r="Z28" s="1" t="s">
        <v>134</v>
      </c>
      <c r="AA28" s="1">
        <f>1.375 * ((AI28/AJ28)^0.839) * (2.71828182845904^(-1.33*(((C29-AI28)/AJ28)^1.43))) + 1</f>
        <v>1.1448422801799016</v>
      </c>
      <c r="AB28" s="1" t="s">
        <v>77</v>
      </c>
      <c r="AC28" s="1">
        <f t="shared" ref="AC28:AC29" si="17">(0.48*((AE28+AF28)^0.568)*(AF28^-0.037)*(AG28^-0.508)+1)</f>
        <v>7.4559111373805758</v>
      </c>
      <c r="AD28" s="1">
        <f t="shared" ref="AD28:AD29" si="18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7">
        <v>3.9440958868833298</v>
      </c>
      <c r="K29" s="6">
        <v>5.5545212626293496</v>
      </c>
      <c r="L29" s="6">
        <v>3.1704349199923301</v>
      </c>
      <c r="M29" s="6" t="s">
        <v>85</v>
      </c>
      <c r="N29" s="6">
        <v>1.4</v>
      </c>
      <c r="O29" s="6" t="s">
        <v>134</v>
      </c>
      <c r="P29" s="6">
        <v>1.2281145579241499</v>
      </c>
      <c r="Q29" s="6" t="s">
        <v>77</v>
      </c>
      <c r="R29" t="b">
        <f t="shared" si="2"/>
        <v>0</v>
      </c>
      <c r="S29" t="b">
        <f t="shared" si="15"/>
        <v>0</v>
      </c>
      <c r="T29" t="b">
        <f t="shared" si="4"/>
        <v>0</v>
      </c>
      <c r="U29" t="b">
        <f>IF(AND(K31&gt;(I30*0.96),K31&lt;(I30*1.04)),TRUE,FALSE)</f>
        <v>1</v>
      </c>
      <c r="V29" s="6">
        <f t="shared" si="11"/>
        <v>5.6205490826801476</v>
      </c>
      <c r="W29" s="1">
        <f t="shared" si="16"/>
        <v>3.5078364037290171</v>
      </c>
      <c r="X29" s="1" t="s">
        <v>85</v>
      </c>
      <c r="Y29" s="1">
        <v>1.4</v>
      </c>
      <c r="Z29" s="1" t="s">
        <v>134</v>
      </c>
      <c r="AA29" s="1">
        <f>1.375 * ((AI29/AJ29)^0.839) * (2.71828182845904^(-1.33*(((C30-AI29)/AJ29)^1.43))) + 1</f>
        <v>1.1444883552529102</v>
      </c>
      <c r="AB29" s="1" t="s">
        <v>77</v>
      </c>
      <c r="AC29" s="1">
        <f t="shared" si="17"/>
        <v>7.4559111373805758</v>
      </c>
      <c r="AD29" s="1">
        <f t="shared" si="18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5.6470574410000003</v>
      </c>
      <c r="J30" s="17">
        <v>3.8318873883099802</v>
      </c>
      <c r="K30" s="6">
        <v>5.4511201922711496</v>
      </c>
      <c r="L30" s="6">
        <v>3.1874189135373698</v>
      </c>
      <c r="M30" s="6" t="s">
        <v>85</v>
      </c>
      <c r="N30" s="6">
        <v>1.4</v>
      </c>
      <c r="O30" s="6" t="s">
        <v>134</v>
      </c>
      <c r="P30" s="6">
        <v>1.2260107000473699</v>
      </c>
      <c r="Q30" s="6" t="s">
        <v>77</v>
      </c>
      <c r="R30" t="b">
        <f t="shared" si="2"/>
        <v>0</v>
      </c>
      <c r="S30" t="b">
        <f t="shared" si="15"/>
        <v>0</v>
      </c>
      <c r="T30" t="b">
        <f t="shared" si="4"/>
        <v>0</v>
      </c>
      <c r="U30" t="b">
        <f>IF(AND(K32&gt;(I31*0.96),K32&lt;(I31*1.04)),TRUE,FALSE)</f>
        <v>1</v>
      </c>
      <c r="V30" s="6">
        <f t="shared" si="11"/>
        <v>6.0402590480568445</v>
      </c>
      <c r="W30" s="1">
        <f t="shared" si="16"/>
        <v>3.5078364037290171</v>
      </c>
      <c r="X30" s="1" t="s">
        <v>85</v>
      </c>
      <c r="Y30" s="1">
        <v>1.4</v>
      </c>
      <c r="Z30" s="1" t="s">
        <v>134</v>
      </c>
      <c r="AA30" s="1">
        <f>1.375 * ((AI30/AJ30)^0.839) * (2.71828182845904^(-1.33*(((C31-AI30)/AJ30)^1.43))) + 1</f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5.3360260989999997</v>
      </c>
      <c r="J31" s="17">
        <v>3.8525952000516499</v>
      </c>
      <c r="K31" s="6">
        <v>5.4709335709422602</v>
      </c>
      <c r="L31" s="6">
        <v>3.2555914534694002</v>
      </c>
      <c r="M31" s="6" t="s">
        <v>85</v>
      </c>
      <c r="N31" s="6">
        <v>1.4</v>
      </c>
      <c r="O31" s="6" t="s">
        <v>134</v>
      </c>
      <c r="P31" s="6">
        <v>1.21704455683627</v>
      </c>
      <c r="Q31" s="6" t="s">
        <v>77</v>
      </c>
      <c r="R31" t="b">
        <f t="shared" si="2"/>
        <v>0</v>
      </c>
      <c r="S31" t="b">
        <f t="shared" si="15"/>
        <v>0</v>
      </c>
      <c r="T31" t="b">
        <f t="shared" si="4"/>
        <v>0</v>
      </c>
      <c r="U31" t="b">
        <f>IF(AND(K33&gt;(I32*0.96),K33&lt;(I32*1.04)),TRUE,FALSE)</f>
        <v>0</v>
      </c>
      <c r="V31" s="6">
        <f t="shared" si="11"/>
        <v>6.0402590480568445</v>
      </c>
      <c r="W31" s="1">
        <f t="shared" si="16"/>
        <v>3.5078364037290171</v>
      </c>
      <c r="X31" s="1" t="s">
        <v>85</v>
      </c>
      <c r="Y31" s="1">
        <v>1.4</v>
      </c>
      <c r="Z31" s="1" t="s">
        <v>134</v>
      </c>
      <c r="AA31" s="1">
        <f>1.375 * ((AI31/AJ31)^0.839) * (2.71828182845904^(-1.33*(((C32-AI31)/AJ31)^1.43))) + 1</f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5.2971669910000001</v>
      </c>
      <c r="J32" s="17">
        <v>3.9356636567644001</v>
      </c>
      <c r="K32" s="6">
        <v>5.5470798008186897</v>
      </c>
      <c r="L32" s="6">
        <v>3.31115171467644</v>
      </c>
      <c r="M32" s="6" t="s">
        <v>85</v>
      </c>
      <c r="N32" s="6">
        <v>1.4</v>
      </c>
      <c r="O32" s="6" t="s">
        <v>134</v>
      </c>
      <c r="P32" s="6">
        <v>1.2091950262401201</v>
      </c>
      <c r="Q32" s="6" t="s">
        <v>77</v>
      </c>
      <c r="R32" t="b">
        <f t="shared" si="2"/>
        <v>0</v>
      </c>
      <c r="S32" t="b">
        <f t="shared" si="15"/>
        <v>0</v>
      </c>
      <c r="T32" t="b">
        <f t="shared" si="4"/>
        <v>0</v>
      </c>
      <c r="U32" t="b">
        <f>IF(AND(K34&gt;(I33*0.96),K34&lt;(I33*1.04)),TRUE,FALSE)</f>
        <v>0</v>
      </c>
      <c r="V32" s="6">
        <f t="shared" si="11"/>
        <v>5.8969182008565397</v>
      </c>
      <c r="W32" s="1">
        <f t="shared" si="16"/>
        <v>3.5078364037290171</v>
      </c>
      <c r="X32" s="1" t="s">
        <v>85</v>
      </c>
      <c r="Y32" s="1">
        <v>1.4</v>
      </c>
      <c r="Z32" s="1" t="s">
        <v>134</v>
      </c>
      <c r="AA32" s="1">
        <f>1.375 * ((AI32/AJ32)^0.839) * (2.71828182845904^(-1.33*(((C33-AI32)/AJ32)^1.43))) + 1</f>
        <v>1.2007642160009437</v>
      </c>
      <c r="AB32" s="1" t="s">
        <v>77</v>
      </c>
      <c r="AC32" s="1">
        <f t="shared" ref="AC32:AC34" si="19">(0.48*((AE32+AF32)^0.568)*(AF32^-0.037)*(AG32^-0.508)+1)</f>
        <v>7.4559111373805758</v>
      </c>
      <c r="AD32" s="1">
        <f t="shared" ref="AD32:AD34" si="20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5.2627881429999999</v>
      </c>
      <c r="J33" s="17">
        <v>5.6046349698968303</v>
      </c>
      <c r="K33" s="6">
        <v>5.6053594583184996</v>
      </c>
      <c r="L33" s="6">
        <v>3.3115574671718799</v>
      </c>
      <c r="M33" s="6" t="s">
        <v>85</v>
      </c>
      <c r="N33" s="6">
        <v>1.4</v>
      </c>
      <c r="O33" s="6" t="s">
        <v>134</v>
      </c>
      <c r="P33" s="6">
        <v>1.2091361277324699</v>
      </c>
      <c r="Q33" s="6" t="s">
        <v>77</v>
      </c>
      <c r="R33" t="b">
        <f t="shared" si="2"/>
        <v>0</v>
      </c>
      <c r="S33" t="b">
        <f t="shared" si="15"/>
        <v>1</v>
      </c>
      <c r="T33" t="b">
        <f t="shared" si="4"/>
        <v>1</v>
      </c>
      <c r="U33" t="b">
        <f>IF(AND(K35&gt;(I34*0.96),K35&lt;(I34*1.04)),TRUE,FALSE)</f>
        <v>0</v>
      </c>
      <c r="V33" s="6">
        <f t="shared" si="11"/>
        <v>5.7596769228972597</v>
      </c>
      <c r="W33" s="1">
        <f t="shared" si="16"/>
        <v>3.5078364037290171</v>
      </c>
      <c r="X33" s="1" t="s">
        <v>85</v>
      </c>
      <c r="Y33" s="1">
        <v>1.4</v>
      </c>
      <c r="Z33" s="1" t="s">
        <v>134</v>
      </c>
      <c r="AA33" s="1">
        <f>1.375 * ((AI33/AJ33)^0.839) * (2.71828182845904^(-1.33*(((C34-AI33)/AJ33)^1.43))) + 1</f>
        <v>1.172818361926216</v>
      </c>
      <c r="AB33" s="1" t="s">
        <v>77</v>
      </c>
      <c r="AC33" s="1">
        <f t="shared" si="19"/>
        <v>7.4559111373805758</v>
      </c>
      <c r="AD33" s="1">
        <f t="shared" si="20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5.262554884</v>
      </c>
      <c r="J34" s="17">
        <v>5.6053263789233903</v>
      </c>
      <c r="K34" s="6">
        <v>5.60577328166766</v>
      </c>
      <c r="L34" s="6">
        <v>1</v>
      </c>
      <c r="N34" s="6">
        <v>1</v>
      </c>
      <c r="P34" s="6">
        <v>12.704960062066901</v>
      </c>
      <c r="Q34" s="6" t="s">
        <v>84</v>
      </c>
      <c r="R34" t="b">
        <f t="shared" si="2"/>
        <v>0</v>
      </c>
      <c r="S34" t="b">
        <f t="shared" si="15"/>
        <v>1</v>
      </c>
      <c r="T34" t="b">
        <f t="shared" si="4"/>
        <v>1</v>
      </c>
      <c r="U34" t="b">
        <f>IF(AND(K36&gt;(I35*0.96),K36&lt;(I35*1.04)),TRUE,FALSE)</f>
        <v>0</v>
      </c>
      <c r="V34" s="6">
        <f t="shared" si="11"/>
        <v>6.0208392301015188</v>
      </c>
      <c r="W34" s="1">
        <f t="shared" si="16"/>
        <v>3.5078364037290171</v>
      </c>
      <c r="X34" s="1" t="s">
        <v>85</v>
      </c>
      <c r="Y34" s="1">
        <v>1.4</v>
      </c>
      <c r="Z34" s="1" t="s">
        <v>134</v>
      </c>
      <c r="AA34" s="1">
        <f>1.375 * ((AI34/AJ34)^0.839) * (2.71828182845904^(-1.33*(((C35-AI34)/AJ34)^1.43))) + 1</f>
        <v>1.2259977248370955</v>
      </c>
      <c r="AB34" s="1" t="s">
        <v>77</v>
      </c>
      <c r="AC34" s="1">
        <f t="shared" si="19"/>
        <v>7.4559111373805758</v>
      </c>
      <c r="AD34" s="1">
        <f t="shared" si="20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12.66935202</v>
      </c>
      <c r="J35" s="17">
        <v>12.7161802930215</v>
      </c>
      <c r="K35" s="6">
        <v>12.704960062066901</v>
      </c>
      <c r="L35" s="6">
        <v>1</v>
      </c>
      <c r="N35" s="6">
        <v>1</v>
      </c>
      <c r="P35" s="6">
        <v>7.0662027070380899</v>
      </c>
      <c r="Q35" s="6" t="s">
        <v>85</v>
      </c>
      <c r="R35" t="b">
        <f t="shared" si="2"/>
        <v>1</v>
      </c>
      <c r="S35" t="b">
        <f t="shared" si="15"/>
        <v>1</v>
      </c>
      <c r="T35" t="b">
        <f t="shared" si="4"/>
        <v>1</v>
      </c>
      <c r="U35" t="b">
        <f>IF(AND(K37&gt;(I36*0.96),K37&lt;(I36*1.04)),TRUE,FALSE)</f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1">((AC35-AD35)/2)*AH35+AD35</f>
        <v>9.6908779660412243</v>
      </c>
      <c r="AB35" s="1" t="s">
        <v>84</v>
      </c>
      <c r="AC35" s="1">
        <f t="shared" ref="AC35" si="22">(0.47*((AE35+AF35)^0.76)*(AF35^-0.1)*(AG35^-0.61)+1)</f>
        <v>10.938024682343984</v>
      </c>
      <c r="AD35" s="1">
        <f t="shared" ref="AD35" si="23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7">
        <v>7.07277751069274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 t="shared" si="15"/>
        <v>1</v>
      </c>
      <c r="T36" t="b">
        <f t="shared" si="4"/>
        <v>1</v>
      </c>
      <c r="U36" t="b">
        <f>IF(AND(K38&gt;(I37*0.96),K38&lt;(I37*1.04)),TRUE,FALSE)</f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1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14.28131486</v>
      </c>
      <c r="J37" s="17">
        <v>7.07277751069274</v>
      </c>
      <c r="K37" s="6">
        <v>7.0662027070380899</v>
      </c>
      <c r="L37" s="6">
        <v>6.7378353076264004</v>
      </c>
      <c r="M37" s="6" t="s">
        <v>85</v>
      </c>
      <c r="N37" s="6">
        <v>1.4</v>
      </c>
      <c r="O37" s="6" t="s">
        <v>134</v>
      </c>
      <c r="P37" s="6">
        <v>1.18642044288807</v>
      </c>
      <c r="Q37" s="6" t="s">
        <v>77</v>
      </c>
      <c r="R37" t="b">
        <f t="shared" si="2"/>
        <v>0</v>
      </c>
      <c r="S37" t="b">
        <f t="shared" si="15"/>
        <v>1</v>
      </c>
      <c r="T37" t="b">
        <f t="shared" si="4"/>
        <v>1</v>
      </c>
      <c r="U37" t="b">
        <f>IF(AND(K39&gt;(I38*0.96),K39&lt;(I38*1.04)),TRUE,FALSE)</f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1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7">
        <v>1.66273244360269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0</v>
      </c>
      <c r="S38" t="b">
        <f t="shared" si="15"/>
        <v>0</v>
      </c>
      <c r="T38" t="b">
        <f t="shared" si="4"/>
        <v>0</v>
      </c>
      <c r="U38" t="b">
        <f>IF(AND(K40&gt;(I39*0.96),K40&lt;(I39*1.04)),TRUE,FALSE)</f>
        <v>1</v>
      </c>
      <c r="V38" s="6">
        <f t="shared" si="11"/>
        <v>9.7946923531884735</v>
      </c>
      <c r="W38" s="1">
        <f t="shared" ref="W38:W40" si="24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5">(0.48*((AE38+AF38)^0.568)*(AF38^-0.037)*(AG38^-0.508)+1)</f>
        <v>6.4645324905240358</v>
      </c>
      <c r="AD38" s="1">
        <f t="shared" ref="AD38:AD41" si="26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7">
        <v>1.66273244360269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0</v>
      </c>
      <c r="S39" t="b">
        <f t="shared" si="15"/>
        <v>0</v>
      </c>
      <c r="T39" t="b">
        <f t="shared" si="4"/>
        <v>0</v>
      </c>
      <c r="U39" t="b">
        <f>IF(AND(K41&gt;(I40*0.96),K41&lt;(I40*1.04)),TRUE,FALSE)</f>
        <v>0</v>
      </c>
      <c r="V39" s="6">
        <f t="shared" si="11"/>
        <v>9.7946923531884735</v>
      </c>
      <c r="W39" s="1">
        <f t="shared" si="24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5"/>
        <v>6.4645324905240358</v>
      </c>
      <c r="AD39" s="1">
        <f t="shared" si="26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11.16769092</v>
      </c>
      <c r="J40" s="17">
        <v>1.66273244360269</v>
      </c>
      <c r="K40" s="6">
        <v>11.1914677696934</v>
      </c>
      <c r="L40" s="6">
        <v>1</v>
      </c>
      <c r="N40" s="6">
        <v>1</v>
      </c>
      <c r="P40" s="6">
        <v>7.0661463909365798</v>
      </c>
      <c r="Q40" s="6" t="s">
        <v>85</v>
      </c>
      <c r="R40" t="b">
        <f t="shared" si="2"/>
        <v>0</v>
      </c>
      <c r="S40" t="b">
        <f t="shared" si="15"/>
        <v>0</v>
      </c>
      <c r="T40" t="b">
        <f t="shared" si="4"/>
        <v>0</v>
      </c>
      <c r="U40" t="b">
        <f>IF(AND(K42&gt;(I41*0.96),K42&lt;(I41*1.04)),TRUE,FALSE)</f>
        <v>0</v>
      </c>
      <c r="V40" s="6">
        <f t="shared" si="11"/>
        <v>9.7946923531884735</v>
      </c>
      <c r="W40" s="1">
        <f t="shared" si="24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5"/>
        <v>6.4645324905240358</v>
      </c>
      <c r="AD40" s="1">
        <f t="shared" si="26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6" t="s">
        <v>38</v>
      </c>
      <c r="I41" s="6">
        <v>14.28131486</v>
      </c>
      <c r="J41" s="17">
        <v>7.0727211472233904</v>
      </c>
      <c r="K41" s="6">
        <v>7.0661463909365798</v>
      </c>
      <c r="L41" s="6">
        <v>1</v>
      </c>
      <c r="N41" s="6">
        <v>1</v>
      </c>
      <c r="P41" s="6">
        <v>12.7235024712688</v>
      </c>
      <c r="Q41" s="6" t="s">
        <v>84</v>
      </c>
      <c r="R41" t="b">
        <f t="shared" si="2"/>
        <v>0</v>
      </c>
      <c r="S41" t="b">
        <f t="shared" si="15"/>
        <v>1</v>
      </c>
      <c r="T41" t="b">
        <f t="shared" si="4"/>
        <v>1</v>
      </c>
      <c r="U41" t="b">
        <f>IF(AND(K43&gt;(I42*0.96),K43&lt;(I42*1.04)),TRUE,FALSE)</f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7">((AC41-AD41)/2)*AH41+AD41</f>
        <v>5.7237795356958294</v>
      </c>
      <c r="AB41" s="1" t="s">
        <v>85</v>
      </c>
      <c r="AC41" s="1">
        <f t="shared" si="25"/>
        <v>6.4839410950448118</v>
      </c>
      <c r="AD41" s="1">
        <f t="shared" si="26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12.66935202</v>
      </c>
      <c r="J42" s="17">
        <v>12.7347355332025</v>
      </c>
      <c r="K42" s="6">
        <v>12.7235024712688</v>
      </c>
      <c r="L42" s="6">
        <v>6.86611740092268</v>
      </c>
      <c r="M42" s="6" t="s">
        <v>85</v>
      </c>
      <c r="N42" s="6">
        <v>1.4</v>
      </c>
      <c r="O42" s="6" t="s">
        <v>134</v>
      </c>
      <c r="P42" s="6">
        <v>1.17447019106409</v>
      </c>
      <c r="Q42" s="6" t="s">
        <v>77</v>
      </c>
      <c r="R42" t="b">
        <f t="shared" si="2"/>
        <v>1</v>
      </c>
      <c r="S42" t="b">
        <f t="shared" si="15"/>
        <v>1</v>
      </c>
      <c r="T42" t="b">
        <f t="shared" si="4"/>
        <v>1</v>
      </c>
      <c r="U42" t="b">
        <f>IF(AND(K44&gt;(I43*0.96),K44&lt;(I43*1.04)),TRUE,FALSE)</f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7"/>
        <v>9.7337144297017471</v>
      </c>
      <c r="AB42" s="1" t="s">
        <v>84</v>
      </c>
      <c r="AC42" s="1">
        <f t="shared" ref="AC42" si="28">(0.47*((AE42+AF42)^0.76)*(AF42^-0.1)*(AG42^-0.61)+1)</f>
        <v>10.986362537126647</v>
      </c>
      <c r="AD42" s="1">
        <f t="shared" ref="AD42" si="29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7">
        <v>8.1622653664568698</v>
      </c>
      <c r="K43" s="6">
        <v>11.289670302022101</v>
      </c>
      <c r="L43" s="6">
        <v>6.9713829853211697</v>
      </c>
      <c r="M43" s="6" t="s">
        <v>85</v>
      </c>
      <c r="N43" s="6">
        <v>1.4</v>
      </c>
      <c r="O43" s="6" t="s">
        <v>134</v>
      </c>
      <c r="P43" s="6">
        <v>1.1646290421054899</v>
      </c>
      <c r="Q43" s="6" t="s">
        <v>77</v>
      </c>
      <c r="R43" t="b">
        <f t="shared" si="2"/>
        <v>0</v>
      </c>
      <c r="S43" t="b">
        <f t="shared" si="15"/>
        <v>0</v>
      </c>
      <c r="T43" t="b">
        <f t="shared" si="4"/>
        <v>0</v>
      </c>
      <c r="U43" t="b">
        <f>IF(AND(K45&gt;(I44*0.96),K45&lt;(I44*1.04)),TRUE,FALSE)</f>
        <v>0</v>
      </c>
      <c r="V43" s="6">
        <f t="shared" si="11"/>
        <v>9.8893348190933121</v>
      </c>
      <c r="W43" s="1">
        <f t="shared" ref="W43:W46" si="30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1">(0.48*((AE43+AF43)^0.568)*(AF43^-0.037)*(AG43^-0.508)+1)</f>
        <v>6.4645324905240358</v>
      </c>
      <c r="AD43" s="1">
        <f t="shared" ref="AD43:AD46" si="32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7">
        <v>8.2873891773401098</v>
      </c>
      <c r="K44" s="6">
        <v>11.366705123683101</v>
      </c>
      <c r="L44" s="6">
        <v>6.8702259667374603</v>
      </c>
      <c r="M44" s="6" t="s">
        <v>85</v>
      </c>
      <c r="N44" s="6">
        <v>1.4</v>
      </c>
      <c r="O44" s="6" t="s">
        <v>134</v>
      </c>
      <c r="P44" s="6">
        <v>1.1740860835099001</v>
      </c>
      <c r="Q44" s="6" t="s">
        <v>77</v>
      </c>
      <c r="R44" t="b">
        <f t="shared" si="2"/>
        <v>0</v>
      </c>
      <c r="S44" t="b">
        <f t="shared" si="15"/>
        <v>0</v>
      </c>
      <c r="T44" t="b">
        <f t="shared" si="4"/>
        <v>0</v>
      </c>
      <c r="U44" t="b">
        <f>IF(AND(K46&gt;(I45*0.96),K46&lt;(I45*1.04)),TRUE,FALSE)</f>
        <v>0</v>
      </c>
      <c r="V44" s="6">
        <f t="shared" si="11"/>
        <v>9.8481993050851475</v>
      </c>
      <c r="W44" s="1">
        <f t="shared" si="30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1"/>
        <v>6.4645324905240358</v>
      </c>
      <c r="AD44" s="1">
        <f t="shared" si="32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7">
        <v>8.1671489828055801</v>
      </c>
      <c r="K45" s="6">
        <v>11.2927313773608</v>
      </c>
      <c r="L45" s="6">
        <v>6.9731511073631296</v>
      </c>
      <c r="M45" s="6" t="s">
        <v>85</v>
      </c>
      <c r="N45" s="6">
        <v>1.4</v>
      </c>
      <c r="O45" s="6" t="s">
        <v>134</v>
      </c>
      <c r="P45" s="6">
        <v>1.1644639427930199</v>
      </c>
      <c r="Q45" s="6" t="s">
        <v>77</v>
      </c>
      <c r="R45" t="b">
        <f t="shared" si="2"/>
        <v>0</v>
      </c>
      <c r="S45" t="b">
        <f t="shared" si="15"/>
        <v>0</v>
      </c>
      <c r="T45" t="b">
        <f t="shared" si="4"/>
        <v>0</v>
      </c>
      <c r="U45" t="b">
        <f>IF(AND(K47&gt;(I46*0.96),K47&lt;(I46*1.04)),TRUE,FALSE)</f>
        <v>0</v>
      </c>
      <c r="V45" s="6">
        <f t="shared" si="11"/>
        <v>9.888614537295279</v>
      </c>
      <c r="W45" s="1">
        <f t="shared" si="30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1"/>
        <v>6.4645324905240358</v>
      </c>
      <c r="AD45" s="1">
        <f t="shared" si="32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14.28131486</v>
      </c>
      <c r="J46" s="17">
        <v>8.2894908645779601</v>
      </c>
      <c r="K46" s="6">
        <v>11.3679762450402</v>
      </c>
      <c r="L46" s="6">
        <v>1</v>
      </c>
      <c r="N46" s="6">
        <v>1</v>
      </c>
      <c r="P46" s="6">
        <v>6.4826803485590103</v>
      </c>
      <c r="Q46" s="6" t="s">
        <v>84</v>
      </c>
      <c r="R46" t="b">
        <f t="shared" si="2"/>
        <v>0</v>
      </c>
      <c r="S46" t="b">
        <f t="shared" si="15"/>
        <v>0</v>
      </c>
      <c r="T46" t="b">
        <f t="shared" si="4"/>
        <v>0</v>
      </c>
      <c r="U46" t="b">
        <f>IF(AND(K48&gt;(I47*0.96),K48&lt;(I47*1.04)),TRUE,FALSE)</f>
        <v>0</v>
      </c>
      <c r="V46" s="6" t="e">
        <f t="shared" si="11"/>
        <v>#NUM!</v>
      </c>
      <c r="W46" s="1">
        <f t="shared" si="30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1"/>
        <v>6.4645324905240358</v>
      </c>
      <c r="AD46" s="1">
        <f t="shared" si="32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6.4564980309999997</v>
      </c>
      <c r="J47" s="17">
        <v>6.3423580204925596</v>
      </c>
      <c r="K47" s="6">
        <v>6.4826803485590103</v>
      </c>
      <c r="L47" s="6">
        <v>1</v>
      </c>
      <c r="N47" s="6">
        <v>1</v>
      </c>
      <c r="P47" s="6">
        <v>3.4175169505426402</v>
      </c>
      <c r="Q47" s="6" t="s">
        <v>85</v>
      </c>
      <c r="R47" t="b">
        <f t="shared" si="2"/>
        <v>1</v>
      </c>
      <c r="S47" t="b">
        <f t="shared" si="15"/>
        <v>1</v>
      </c>
      <c r="T47" t="b">
        <f t="shared" si="4"/>
        <v>1</v>
      </c>
      <c r="U47" t="b">
        <f>IF(AND(K49&gt;(I48*0.96),K49&lt;(I48*1.04)),TRUE,FALSE)</f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3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7">
        <v>3.3353253918572601</v>
      </c>
      <c r="K48" s="6">
        <v>3.4175169505426402</v>
      </c>
      <c r="L48" s="6">
        <v>1</v>
      </c>
      <c r="N48" s="6">
        <v>1</v>
      </c>
      <c r="P48" s="6">
        <v>3.4174569044796899</v>
      </c>
      <c r="Q48" s="6" t="s">
        <v>85</v>
      </c>
      <c r="R48" t="b">
        <f t="shared" si="2"/>
        <v>0</v>
      </c>
      <c r="S48" t="b">
        <f t="shared" si="15"/>
        <v>1</v>
      </c>
      <c r="T48" t="b">
        <f t="shared" si="4"/>
        <v>1</v>
      </c>
      <c r="U48" t="b">
        <f>IF(AND(K50&gt;(I49*0.96),K50&lt;(I49*1.04)),TRUE,FALSE)</f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3"/>
        <v>5.7484545823682645</v>
      </c>
      <c r="AB48" s="1" t="s">
        <v>85</v>
      </c>
      <c r="AC48" s="1">
        <f t="shared" ref="AC48" si="34">(0.47*((AE48+AF48)^0.76)*(AF48^-0.1)*(AG48^-0.61)+1)</f>
        <v>10.962409439206029</v>
      </c>
      <c r="AD48" s="1">
        <f t="shared" ref="AD48" si="35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7">
        <v>3.33526652996632</v>
      </c>
      <c r="K49" s="6">
        <v>3.4174569044796899</v>
      </c>
      <c r="L49" s="6">
        <v>1</v>
      </c>
      <c r="N49" s="6">
        <v>1</v>
      </c>
      <c r="P49" s="6">
        <v>3.4174268808880299</v>
      </c>
      <c r="Q49" s="6" t="s">
        <v>85</v>
      </c>
      <c r="R49" t="b">
        <f t="shared" si="2"/>
        <v>0</v>
      </c>
      <c r="S49" t="b">
        <f t="shared" si="15"/>
        <v>1</v>
      </c>
      <c r="T49" t="b">
        <f t="shared" si="4"/>
        <v>1</v>
      </c>
      <c r="U49" t="b">
        <f>IF(AND(K51&gt;(I50*0.96),K51&lt;(I50*1.04)),TRUE,FALSE)</f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3"/>
        <v>3.3134344285806616</v>
      </c>
      <c r="AB49" s="1" t="s">
        <v>85</v>
      </c>
      <c r="AC49" s="1">
        <f t="shared" ref="AC49:AC54" si="36">(0.48*((AE49+AF49)^0.568)*(AF49^-0.037)*(AG49^-0.508)+1)</f>
        <v>6.4847911523420212</v>
      </c>
      <c r="AD49" s="1">
        <f t="shared" ref="AD49:AD54" si="37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7">
        <v>3.33523709846237</v>
      </c>
      <c r="K50" s="6">
        <v>3.4174268808880299</v>
      </c>
      <c r="L50" s="6">
        <v>1</v>
      </c>
      <c r="N50" s="6">
        <v>1</v>
      </c>
      <c r="P50" s="6">
        <v>3.4173668325842201</v>
      </c>
      <c r="Q50" s="6" t="s">
        <v>85</v>
      </c>
      <c r="R50" t="b">
        <f t="shared" si="2"/>
        <v>0</v>
      </c>
      <c r="S50" t="b">
        <f t="shared" si="15"/>
        <v>1</v>
      </c>
      <c r="T50" t="b">
        <f t="shared" si="4"/>
        <v>1</v>
      </c>
      <c r="U50" t="b">
        <f>IF(AND(K52&gt;(I51*0.96),K52&lt;(I51*1.04)),TRUE,FALSE)</f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3"/>
        <v>3.3133891337238426</v>
      </c>
      <c r="AB50" s="1" t="s">
        <v>85</v>
      </c>
      <c r="AC50" s="1">
        <f t="shared" si="36"/>
        <v>6.4847061511214541</v>
      </c>
      <c r="AD50" s="1">
        <f t="shared" si="37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7">
        <v>3.3351782343373801</v>
      </c>
      <c r="K51" s="6">
        <v>3.4173668325842201</v>
      </c>
      <c r="L51" s="6">
        <v>1</v>
      </c>
      <c r="N51" s="6">
        <v>1</v>
      </c>
      <c r="P51" s="6">
        <v>3.4173067827863002</v>
      </c>
      <c r="Q51" s="6" t="s">
        <v>85</v>
      </c>
      <c r="R51" t="b">
        <f t="shared" si="2"/>
        <v>0</v>
      </c>
      <c r="S51" t="b">
        <f t="shared" si="15"/>
        <v>1</v>
      </c>
      <c r="T51" t="b">
        <f t="shared" si="4"/>
        <v>1</v>
      </c>
      <c r="U51" t="b">
        <f>IF(AND(K53&gt;(I52*0.96),K53&lt;(I52*1.04)),TRUE,FALSE)</f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3"/>
        <v>3.3132985418413128</v>
      </c>
      <c r="AB51" s="1" t="s">
        <v>85</v>
      </c>
      <c r="AC51" s="1">
        <f t="shared" si="36"/>
        <v>6.4845361456744959</v>
      </c>
      <c r="AD51" s="1">
        <f t="shared" si="37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7">
        <v>3.3351193687228302</v>
      </c>
      <c r="K52" s="6">
        <v>3.4173067827863002</v>
      </c>
      <c r="L52" s="6">
        <v>1</v>
      </c>
      <c r="N52" s="6">
        <v>1</v>
      </c>
      <c r="P52" s="6">
        <v>3.4172467314941302</v>
      </c>
      <c r="Q52" s="6" t="s">
        <v>85</v>
      </c>
      <c r="R52" t="b">
        <f t="shared" si="2"/>
        <v>0</v>
      </c>
      <c r="S52" t="b">
        <f t="shared" si="15"/>
        <v>1</v>
      </c>
      <c r="T52" t="b">
        <f t="shared" si="4"/>
        <v>1</v>
      </c>
      <c r="U52" t="b">
        <f>IF(AND(K54&gt;(I53*0.96),K54&lt;(I53*1.04)),TRUE,FALSE)</f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3"/>
        <v>3.3261868945004478</v>
      </c>
      <c r="AB52" s="1" t="s">
        <v>85</v>
      </c>
      <c r="AC52" s="1">
        <f t="shared" si="36"/>
        <v>6.4122692522103995</v>
      </c>
      <c r="AD52" s="1">
        <f t="shared" si="37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5.7759503460000001</v>
      </c>
      <c r="J53" s="17">
        <v>3.3350605016185599</v>
      </c>
      <c r="K53" s="6">
        <v>3.4172467314941302</v>
      </c>
      <c r="L53" s="6">
        <v>3.23924040807742</v>
      </c>
      <c r="M53" s="6" t="s">
        <v>85</v>
      </c>
      <c r="N53" s="6">
        <v>1.4</v>
      </c>
      <c r="O53" s="6" t="s">
        <v>134</v>
      </c>
      <c r="P53" s="6">
        <v>1.18641498066438</v>
      </c>
      <c r="Q53" s="6" t="s">
        <v>77</v>
      </c>
      <c r="R53" t="b">
        <f t="shared" si="2"/>
        <v>0</v>
      </c>
      <c r="S53" t="b">
        <f t="shared" si="15"/>
        <v>1</v>
      </c>
      <c r="T53" t="b">
        <f t="shared" si="4"/>
        <v>1</v>
      </c>
      <c r="U53" t="b">
        <f>IF(AND(K55&gt;(I54*0.96),K55&lt;(I54*1.04)),TRUE,FALSE)</f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3"/>
        <v>3.3131173493995316</v>
      </c>
      <c r="AB53" s="1" t="s">
        <v>85</v>
      </c>
      <c r="AC53" s="1">
        <f t="shared" si="36"/>
        <v>6.4841961227561598</v>
      </c>
      <c r="AD53" s="1">
        <f t="shared" si="37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5.3676602310000003</v>
      </c>
      <c r="J54" s="17">
        <v>1.66273244360269</v>
      </c>
      <c r="K54" s="6">
        <v>5.3803166845630397</v>
      </c>
      <c r="L54" s="6">
        <v>1</v>
      </c>
      <c r="N54" s="6">
        <v>1</v>
      </c>
      <c r="P54" s="6">
        <v>6.4844789299101402</v>
      </c>
      <c r="Q54" s="6" t="s">
        <v>84</v>
      </c>
      <c r="R54" t="b">
        <f t="shared" si="2"/>
        <v>0</v>
      </c>
      <c r="S54" t="b">
        <f t="shared" si="15"/>
        <v>0</v>
      </c>
      <c r="T54" t="b">
        <f t="shared" si="4"/>
        <v>0</v>
      </c>
      <c r="U54" t="b">
        <f>IF(AND(K56&gt;(I55*0.96),K56&lt;(I55*1.04)),TRUE,FALSE)</f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3"/>
        <v>2.8828346537241023</v>
      </c>
      <c r="AB54" s="1" t="s">
        <v>85</v>
      </c>
      <c r="AC54" s="1">
        <f t="shared" si="36"/>
        <v>7.1531255462034933</v>
      </c>
      <c r="AD54" s="1">
        <f t="shared" si="37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6.4564980309999997</v>
      </c>
      <c r="J55" s="17">
        <v>6.34413134372664</v>
      </c>
      <c r="K55" s="6">
        <v>6.4844789299101402</v>
      </c>
      <c r="L55" s="6">
        <v>3.2830775766067402</v>
      </c>
      <c r="M55" s="6" t="s">
        <v>85</v>
      </c>
      <c r="N55" s="6">
        <v>1.4</v>
      </c>
      <c r="O55" s="6" t="s">
        <v>134</v>
      </c>
      <c r="P55" s="6">
        <v>1.1789947934664</v>
      </c>
      <c r="Q55" s="6" t="s">
        <v>77</v>
      </c>
      <c r="R55" t="b">
        <f t="shared" si="2"/>
        <v>1</v>
      </c>
      <c r="S55" t="b">
        <f t="shared" si="15"/>
        <v>1</v>
      </c>
      <c r="T55" t="b">
        <f t="shared" si="4"/>
        <v>1</v>
      </c>
      <c r="U55" t="b">
        <f>IF(AND(K57&gt;(I56*0.96),K57&lt;(I56*1.04)),TRUE,FALSE)</f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3"/>
        <v>5.7553954644087533</v>
      </c>
      <c r="AB55" s="1" t="s">
        <v>84</v>
      </c>
      <c r="AC55" s="1">
        <f t="shared" ref="AC55" si="38">(0.47*((AE55+AF55)^0.76)*(AF55^-0.1)*(AG55^-0.61)+1)</f>
        <v>10.975627187678544</v>
      </c>
      <c r="AD55" s="1">
        <f t="shared" ref="AD55" si="39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7">
        <v>3.8046519044976699</v>
      </c>
      <c r="K56" s="6">
        <v>5.4190239171119101</v>
      </c>
      <c r="L56" s="6">
        <v>3.35355185967587</v>
      </c>
      <c r="M56" s="6" t="s">
        <v>85</v>
      </c>
      <c r="N56" s="6">
        <v>1.4</v>
      </c>
      <c r="O56" s="6" t="s">
        <v>134</v>
      </c>
      <c r="P56" s="6">
        <v>1.16686028934085</v>
      </c>
      <c r="Q56" s="6" t="s">
        <v>77</v>
      </c>
      <c r="R56" t="b">
        <f t="shared" si="2"/>
        <v>0</v>
      </c>
      <c r="S56" t="b">
        <f t="shared" si="15"/>
        <v>0</v>
      </c>
      <c r="T56" t="b">
        <f t="shared" si="4"/>
        <v>0</v>
      </c>
      <c r="U56" t="b">
        <f>IF(AND(K58&gt;(I57*0.96),K58&lt;(I57*1.04)),TRUE,FALSE)</f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7">
        <v>3.8867642680852601</v>
      </c>
      <c r="K57" s="6">
        <v>5.4783770906213398</v>
      </c>
      <c r="L57" s="6">
        <v>3.2932826724650299</v>
      </c>
      <c r="M57" s="6" t="s">
        <v>85</v>
      </c>
      <c r="N57" s="6">
        <v>1.4</v>
      </c>
      <c r="O57" s="6" t="s">
        <v>134</v>
      </c>
      <c r="P57" s="6">
        <v>1.1772507271698101</v>
      </c>
      <c r="Q57" s="6" t="s">
        <v>77</v>
      </c>
      <c r="R57" t="b">
        <f t="shared" si="2"/>
        <v>0</v>
      </c>
      <c r="S57" t="b">
        <f t="shared" si="15"/>
        <v>0</v>
      </c>
      <c r="T57" t="b">
        <f t="shared" si="4"/>
        <v>0</v>
      </c>
      <c r="U57" t="b">
        <f>IF(AND(K59&gt;(I58*0.96),K59&lt;(I58*1.04)),TRUE,FALSE)</f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7">
        <v>3.8165453425615801</v>
      </c>
      <c r="K58" s="6">
        <v>5.4278271893092702</v>
      </c>
      <c r="L58" s="6">
        <v>3.3775538398195399</v>
      </c>
      <c r="M58" s="6" t="s">
        <v>85</v>
      </c>
      <c r="N58" s="6">
        <v>1.4</v>
      </c>
      <c r="O58" s="6" t="s">
        <v>134</v>
      </c>
      <c r="P58" s="6">
        <v>1.1626938761843399</v>
      </c>
      <c r="Q58" s="6" t="s">
        <v>77</v>
      </c>
      <c r="R58" t="b">
        <f t="shared" si="2"/>
        <v>0</v>
      </c>
      <c r="S58" t="b">
        <f t="shared" si="15"/>
        <v>0</v>
      </c>
      <c r="T58" t="b">
        <f t="shared" si="4"/>
        <v>0</v>
      </c>
      <c r="U58" t="b">
        <f>IF(AND(K60&gt;(I59*0.96),K60&lt;(I59*1.04)),TRUE,FALSE)</f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5.7759503460000001</v>
      </c>
      <c r="J59" s="17">
        <v>3.91471915797174</v>
      </c>
      <c r="K59" s="6">
        <v>5.4978856324575398</v>
      </c>
      <c r="L59" s="6">
        <v>1</v>
      </c>
      <c r="N59" s="6">
        <v>1</v>
      </c>
      <c r="P59" s="6">
        <v>13.573629855041499</v>
      </c>
      <c r="Q59" s="6" t="s">
        <v>84</v>
      </c>
      <c r="R59" t="b">
        <f t="shared" si="2"/>
        <v>0</v>
      </c>
      <c r="S59" t="b">
        <f t="shared" si="15"/>
        <v>0</v>
      </c>
      <c r="T59" t="b">
        <f t="shared" si="4"/>
        <v>0</v>
      </c>
      <c r="U59" t="b">
        <f>IF(AND(K61&gt;(I60*0.96),K61&lt;(I60*1.04)),TRUE,FALSE)</f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12.66935202</v>
      </c>
      <c r="J60" s="17">
        <v>6.8541628521013598</v>
      </c>
      <c r="K60" s="6">
        <v>13.573629855041499</v>
      </c>
      <c r="L60" s="6">
        <v>7.0854380267129704</v>
      </c>
      <c r="M60" s="6" t="s">
        <v>85</v>
      </c>
      <c r="N60" s="6">
        <v>1.4</v>
      </c>
      <c r="O60" s="6" t="s">
        <v>134</v>
      </c>
      <c r="P60" s="6">
        <v>1.15401984194839</v>
      </c>
      <c r="Q60" s="6" t="s">
        <v>77</v>
      </c>
      <c r="R60" t="b">
        <f t="shared" si="2"/>
        <v>0</v>
      </c>
      <c r="S60" t="b">
        <f t="shared" si="15"/>
        <v>0</v>
      </c>
      <c r="T60" t="b">
        <f t="shared" si="4"/>
        <v>0</v>
      </c>
      <c r="U60" t="b">
        <f>IF(AND(K62&gt;(I61*0.96),K62&lt;(I61*1.04)),TRUE,FALSE)</f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7">
        <v>5.56191756887827</v>
      </c>
      <c r="K61" s="6">
        <v>11.4474305004114</v>
      </c>
      <c r="L61" s="6">
        <v>7.0853818549056999</v>
      </c>
      <c r="M61" s="6" t="s">
        <v>85</v>
      </c>
      <c r="N61" s="6">
        <v>1.4</v>
      </c>
      <c r="O61" s="6" t="s">
        <v>134</v>
      </c>
      <c r="P61" s="6">
        <v>1.1540250399991301</v>
      </c>
      <c r="Q61" s="6" t="s">
        <v>77</v>
      </c>
      <c r="R61" t="b">
        <f t="shared" si="2"/>
        <v>0</v>
      </c>
      <c r="S61" t="b">
        <f t="shared" si="15"/>
        <v>0</v>
      </c>
      <c r="T61" t="b">
        <f t="shared" si="4"/>
        <v>0</v>
      </c>
      <c r="U61" t="b">
        <f>IF(AND(K63&gt;(I62*0.96),K63&lt;(I62*1.04)),TRUE,FALSE)</f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7">
        <v>5.56186883650052</v>
      </c>
      <c r="K62" s="6">
        <v>11.447391309923299</v>
      </c>
      <c r="L62" s="6">
        <v>7.0853256826785804</v>
      </c>
      <c r="M62" s="6" t="s">
        <v>85</v>
      </c>
      <c r="N62" s="6">
        <v>1.4</v>
      </c>
      <c r="O62" s="6" t="s">
        <v>134</v>
      </c>
      <c r="P62" s="6">
        <v>1.15403023812167</v>
      </c>
      <c r="Q62" s="6" t="s">
        <v>77</v>
      </c>
      <c r="R62" t="b">
        <f t="shared" si="2"/>
        <v>0</v>
      </c>
      <c r="S62" t="b">
        <f t="shared" si="15"/>
        <v>0</v>
      </c>
      <c r="T62" t="b">
        <f t="shared" ref="T62:T64" si="40">OR(R62,S62)</f>
        <v>0</v>
      </c>
      <c r="U62" t="b">
        <f t="shared" ref="U62:U64" si="41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7">
        <v>5.56182010351454</v>
      </c>
      <c r="K63" s="6">
        <v>11.447352118651599</v>
      </c>
      <c r="L63" s="6">
        <v>7.0852133369647499</v>
      </c>
      <c r="M63" s="6" t="s">
        <v>85</v>
      </c>
      <c r="N63" s="6">
        <v>1.4</v>
      </c>
      <c r="O63" s="6" t="s">
        <v>134</v>
      </c>
      <c r="P63" s="6">
        <v>1.1540406345821199</v>
      </c>
      <c r="Q63" s="6" t="s">
        <v>77</v>
      </c>
      <c r="R63" t="b">
        <f t="shared" si="2"/>
        <v>0</v>
      </c>
      <c r="S63" t="b">
        <f t="shared" si="15"/>
        <v>0</v>
      </c>
      <c r="T63" t="b">
        <f t="shared" si="40"/>
        <v>0</v>
      </c>
      <c r="U63" t="b">
        <f t="shared" si="41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7">
        <v>5.5617226357177403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5"/>
        <v>0</v>
      </c>
      <c r="T64" t="b">
        <f t="shared" si="40"/>
        <v>0</v>
      </c>
      <c r="U64" t="b">
        <f t="shared" si="41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  <mergeCell ref="AH1:AH2"/>
    <mergeCell ref="AI1:AI2"/>
    <mergeCell ref="AJ1:AJ2"/>
    <mergeCell ref="AF1:AF2"/>
    <mergeCell ref="AG1:AG2"/>
    <mergeCell ref="Y1:Z2"/>
    <mergeCell ref="AA1:AB2"/>
    <mergeCell ref="AC1:AC2"/>
    <mergeCell ref="AD1:AD2"/>
    <mergeCell ref="AE1:AE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2023-03-14T03:15:52Z</dcterms:modified>
</cp:coreProperties>
</file>