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9AFD5509-AD13-4B0F-93A9-692DAF9C92FF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P3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8" i="2"/>
  <c r="R19" i="2"/>
  <c r="U3" i="2"/>
  <c r="S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U62" i="2"/>
  <c r="U63" i="2"/>
  <c r="U64" i="2"/>
  <c r="T3" i="2" l="1"/>
  <c r="T63" i="2"/>
  <c r="T64" i="2"/>
  <c r="T62" i="2"/>
  <c r="T23" i="2"/>
  <c r="S4" i="2" l="1"/>
  <c r="U4" i="2"/>
  <c r="S5" i="2"/>
  <c r="U5" i="2"/>
  <c r="S6" i="2"/>
  <c r="U6" i="2"/>
  <c r="S7" i="2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T14" i="2" s="1"/>
  <c r="U14" i="2"/>
  <c r="U15" i="2"/>
  <c r="S16" i="2"/>
  <c r="U16" i="2"/>
  <c r="S17" i="2"/>
  <c r="U17" i="2"/>
  <c r="S18" i="2"/>
  <c r="U18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T10" i="2" l="1"/>
  <c r="AA8" i="2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<sst xmlns="http://schemas.openxmlformats.org/spreadsheetml/2006/main" count="733" uniqueCount="163">
  <si>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</si>
  <si>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</si>
  <si>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</si>
  <si>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</si>
  <si>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</si>
  <si>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</si>
  <si>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</si>
  <si>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</si>
  <si>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</si>
  <si>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</si>
  <si>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</si>
  <si>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</si>
  <si>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</si>
  <si>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</si>
  <si>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</si>
  <si>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</si>
  <si>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</si>
  <si>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</si>
  <si>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</si>
  <si>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</si>
  <si>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</si>
  <si>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</si>
  <si>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</si>
  <si>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</si>
  <si>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</si>
  <si>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</si>
  <si>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</si>
  <si>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</si>
  <si>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</si>
  <si>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</si>
  <si>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</si>
  <si>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</si>
  <si>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</si>
  <si>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</si>
  <si>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</si>
  <si>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</si>
  <si>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</si>
  <si>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</si>
  <si>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</si>
  <si>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</si>
  <si>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</si>
  <si>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</si>
  <si>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</si>
  <si>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</si>
  <si>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</si>
  <si>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</si>
  <si>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</si>
  <si>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</si>
  <si>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</si>
  <si>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</si>
  <si>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</si>
  <si>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</si>
  <si>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</si>
  <si>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</si>
  <si>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</si>
  <si>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</si>
  <si>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</si>
  <si>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</si>
  <si>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</si>
  <si>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</si>
  <si>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</si>
  <si>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</si>
  <si>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</si>
  <si>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</si>
  <si>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</si>
  <si>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</si>
  <si>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</si>
  <si>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</si>
  <si>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</si>
  <si>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</si>
  <si>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</si>
  <si>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</si>
  <si>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</si>
  <si>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</si>
  <si>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</si>
  <si>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</si>
  <si>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</si>
  <si>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</si>
  <si>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</si>
  <si>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</si>
  <si>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</si>
  <si>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</si>
  <si>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</si>
  <si>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</si>
  <si>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</si>
  <si>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</si>
  <si>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</si>
  <si>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</si>
  <si>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</si>
  <si>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</si>
  <si>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</si>
  <si>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</si>
  <si>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</si>
  <si>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</si>
  <si>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</si>
  <si>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</si>
  <si>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</si>
  <si>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</si>
  <si>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</si>
  <si>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</si>
  <si>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</si>
  <si>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</si>
  <si>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</si>
  <si>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</si>
  <si>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</si>
  <si>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</si>
  <si>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</si>
  <si>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</si>
  <si>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</si>
  <si>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</si>
  <si>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</si>
  <si>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</si>
  <si>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</si>
  <si>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</si>
  <si>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</si>
  <si>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</si>
  <si>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</si>
  <si>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</si>
  <si>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</si>
  <si>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</si>
  <si>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</si>
  <si>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</si>
  <si>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</si>
  <si>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</si>
  <si>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</si>
  <si>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</si>
  <si>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</si>
  <si>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</si>
  <si>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</si>
  <si>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</si>
  <si>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</si>
  <si>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</si>
  <si>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</si>
  <si>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</si>
  <si>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</si>
  <si>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</si>
  <si>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</si>
  <si>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</si>
  <si>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</si>
  <si>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</si>
  <si>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</si>
  <si>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</si>
  <si>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</si>
  <si>
    <t>Q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</si>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</sst>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/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19" fillId="0" borderId="0" xfId="0" applyNumberFormat="1" applyFont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4" fillId="0" borderId="11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0" activePane="bottomLeft" state="frozen"/>
      <selection pane="bottomLeft" activeCell="N55" sqref="N55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3" t="s">
        <v>62</v>
      </c>
      <c r="B1" s="14" t="s">
        <v>63</v>
      </c>
      <c r="C1" s="14"/>
      <c r="D1" s="14"/>
      <c r="E1" s="14" t="s">
        <v>64</v>
      </c>
      <c r="F1" s="14"/>
      <c r="G1" s="14"/>
      <c r="H1" s="13" t="s">
        <v>65</v>
      </c>
      <c r="I1" s="15" t="s">
        <v>66</v>
      </c>
      <c r="J1" s="15" t="s">
        <v>67</v>
      </c>
      <c r="K1" s="15" t="s">
        <v>68</v>
      </c>
      <c r="L1" s="15" t="s">
        <v>69</v>
      </c>
      <c r="M1" s="13" t="s">
        <v>70</v>
      </c>
      <c r="N1" s="15" t="s">
        <v>71</v>
      </c>
      <c r="O1" s="15" t="s">
        <v>72</v>
      </c>
    </row>
    <row r="2" spans="1:17" x14ac:dyDescent="0.25">
      <c r="A2" s="13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3"/>
      <c r="I2" s="15"/>
      <c r="J2" s="15"/>
      <c r="K2" s="15"/>
      <c r="L2" s="15"/>
      <c r="M2" s="13"/>
      <c r="N2" s="15" t="s">
        <v>71</v>
      </c>
      <c r="O2" s="15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5" t="s">
        <v>76</v>
      </c>
      <c r="N35" s="15"/>
      <c r="O35" s="15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5"/>
      <c r="N36" s="15"/>
      <c r="O36" s="15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5"/>
      <c r="N37" s="15"/>
      <c r="O37" s="15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5"/>
      <c r="N38" s="15"/>
      <c r="O38" s="15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5"/>
      <c r="N39" s="15"/>
      <c r="O39" s="15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5"/>
      <c r="N40" s="15"/>
      <c r="O40" s="15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5"/>
      <c r="N41" s="15"/>
      <c r="O41" s="15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5"/>
      <c r="N42" s="15"/>
      <c r="O42" s="15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5"/>
      <c r="N43" s="15"/>
      <c r="O43" s="15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5"/>
      <c r="N44" s="15"/>
      <c r="O44" s="15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5"/>
      <c r="N45" s="15"/>
      <c r="O45" s="15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5"/>
      <c r="N46" s="15"/>
      <c r="O46" s="15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M35:O46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2" topLeftCell="A27" activePane="bottomLeft" state="frozen"/>
      <selection pane="bottomLeft" activeCell="Q44" sqref="Q44"/>
    </sheetView>
  </sheetViews>
  <sheetFormatPr defaultRowHeight="15" x14ac:dyDescent="0.25"/>
  <cols>
    <col min="1" max="7" width="9.140625" style="1"/>
    <col min="8" max="8" width="40" style="1" bestFit="1" customWidth="1"/>
    <col min="9" max="9" width="13.28515625" style="6" customWidth="1"/>
    <col min="10" max="10" width="9.140625" style="11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5" t="s">
        <v>62</v>
      </c>
      <c r="B1" s="18" t="s">
        <v>64</v>
      </c>
      <c r="C1" s="18"/>
      <c r="D1" s="18"/>
      <c r="E1" s="18" t="s">
        <v>63</v>
      </c>
      <c r="F1" s="18"/>
      <c r="G1" s="18"/>
      <c r="H1" s="15" t="s">
        <v>65</v>
      </c>
      <c r="I1" s="15" t="s">
        <v>78</v>
      </c>
      <c r="J1" s="16" t="s">
        <v>79</v>
      </c>
      <c r="K1" s="15" t="s">
        <v>80</v>
      </c>
      <c r="L1" s="15" t="s">
        <v>81</v>
      </c>
      <c r="M1" s="15"/>
      <c r="N1" s="15" t="s">
        <v>82</v>
      </c>
      <c r="O1" s="15"/>
      <c r="P1" s="15" t="s">
        <v>83</v>
      </c>
      <c r="Q1" s="15"/>
      <c r="R1" s="15" t="s">
        <v>139</v>
      </c>
      <c r="S1" s="15" t="s">
        <v>140</v>
      </c>
      <c r="T1" s="15" t="s">
        <v>141</v>
      </c>
      <c r="U1" s="15" t="s">
        <v>142</v>
      </c>
      <c r="V1" s="15" t="s">
        <v>129</v>
      </c>
      <c r="W1" s="15" t="s">
        <v>81</v>
      </c>
      <c r="X1" s="15"/>
      <c r="Y1" s="15" t="s">
        <v>82</v>
      </c>
      <c r="Z1" s="15"/>
      <c r="AA1" s="15" t="s">
        <v>83</v>
      </c>
      <c r="AB1" s="15"/>
      <c r="AC1" s="18" t="s">
        <v>132</v>
      </c>
      <c r="AD1" s="18" t="s">
        <v>133</v>
      </c>
      <c r="AE1" s="15" t="s">
        <v>135</v>
      </c>
      <c r="AF1" s="15" t="s">
        <v>136</v>
      </c>
      <c r="AG1" s="15" t="s">
        <v>130</v>
      </c>
      <c r="AH1" s="15" t="s">
        <v>131</v>
      </c>
      <c r="AI1" s="15" t="s">
        <v>137</v>
      </c>
      <c r="AJ1" s="15" t="s">
        <v>138</v>
      </c>
    </row>
    <row r="2" spans="1:38" s="7" customFormat="1" x14ac:dyDescent="0.25">
      <c r="A2" s="15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5"/>
      <c r="I2" s="15"/>
      <c r="J2" s="17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8"/>
      <c r="AD2" s="18"/>
      <c r="AE2" s="15"/>
      <c r="AF2" s="15"/>
      <c r="AG2" s="15"/>
      <c r="AH2" s="15"/>
      <c r="AI2" s="15"/>
      <c r="AJ2" s="15"/>
    </row>
    <row r="3" spans="1:38" x14ac:dyDescent="0.25">
      <c r="A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19" t="s">
        <v>144</v>
      </c>
      <c r="J3" s="20">
        <v>6.0199476271568706</v>
      </c>
      <c r="K3" s="19">
        <v>6.0347239054390647</v>
      </c>
      <c r="L3" s="12">
        <v>1</v>
      </c>
      <c r="M3" s="12"/>
      <c r="N3" s="12">
        <v>1</v>
      </c>
      <c r="O3" s="12"/>
      <c r="P3" s="12">
        <v>6.0347239054390647</v>
      </c>
      <c r="Q3" s="12" t="s">
        <v>84</v>
      </c>
      <c r="R3" t="b">
        <f>IF(AND(J3*0.95&lt;I3,J3*1.05&gt;I3),TRUE,FALSE)</f>
        <v>0</v>
      </c>
      <c r="S3" t="b">
        <f>IF(AND(K3&gt;(J3*0.96),K3&lt;(J3*1.04)),TRUE,FALSE)</f>
        <v>1</v>
      </c>
      <c r="T3" t="b">
        <f>OR(R3,S3)</f>
        <v>1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19" t="s">
        <v>145</v>
      </c>
      <c r="J4" s="20">
        <v>6.0279006269360114</v>
      </c>
      <c r="K4" s="19">
        <v>6.0574639434190463</v>
      </c>
      <c r="L4" s="12">
        <v>1</v>
      </c>
      <c r="M4" s="12"/>
      <c r="N4" s="12">
        <v>1</v>
      </c>
      <c r="O4" s="12"/>
      <c r="P4" s="12">
        <v>6.0574639434190463</v>
      </c>
      <c r="Q4" s="12" t="s">
        <v>84</v>
      </c>
      <c r="R4" t="b">
        <f t="shared" ref="R4:R64" si="2">IF(AND(J4*0.95&lt;I4,J4*1.05&gt;I4),TRUE,FALSE)</f>
        <v>0</v>
      </c>
      <c r="S4" t="b">
        <f t="shared" ref="S4:S24" si="3">IF(AND(K4&gt;(J4*0.96),K4&lt;(J4*1.04)),TRUE,FALSE)</f>
        <v>1</v>
      </c>
      <c r="T4" t="b">
        <f t="shared" ref="T4:T61" si="4">OR(R4,S4)</f>
        <v>1</v>
      </c>
      <c r="U4" t="b">
        <f t="shared" ref="U4:U21" si="5">IF(AND(K4&gt;(I4*0.96),K4&lt;(I4*1.04)),TRUE,FALSE)</f>
        <v>1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19" t="s">
        <v>146</v>
      </c>
      <c r="J5" s="20">
        <v>3.5740936448590732</v>
      </c>
      <c r="K5" s="19">
        <v>3.5916617075689481</v>
      </c>
      <c r="L5" s="12">
        <v>1</v>
      </c>
      <c r="M5" s="12"/>
      <c r="N5" s="12">
        <v>1</v>
      </c>
      <c r="O5" s="12"/>
      <c r="P5" s="12">
        <v>3.5916617075689481</v>
      </c>
      <c r="Q5" s="12" t="s">
        <v>85</v>
      </c>
      <c r="R5" t="b">
        <f t="shared" si="2"/>
        <v>0</v>
      </c>
      <c r="S5" t="b">
        <f t="shared" si="3"/>
        <v>1</v>
      </c>
      <c r="T5" t="b">
        <f t="shared" si="4"/>
        <v>1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19" t="s">
        <v>146</v>
      </c>
      <c r="J6" s="20">
        <v>3.573674303484033</v>
      </c>
      <c r="K6" s="19">
        <v>3.591241210082281</v>
      </c>
      <c r="L6" s="12">
        <v>1</v>
      </c>
      <c r="M6" s="12"/>
      <c r="N6" s="12">
        <v>1</v>
      </c>
      <c r="O6" s="12"/>
      <c r="P6" s="12">
        <v>3.591241210082281</v>
      </c>
      <c r="Q6" s="12" t="s">
        <v>85</v>
      </c>
      <c r="R6" t="b">
        <f t="shared" si="2"/>
        <v>0</v>
      </c>
      <c r="S6" t="b">
        <f t="shared" si="3"/>
        <v>1</v>
      </c>
      <c r="T6" t="b">
        <f t="shared" si="4"/>
        <v>1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19" t="s">
        <v>145</v>
      </c>
      <c r="J7" s="20">
        <v>6.7197336171756916</v>
      </c>
      <c r="K7" s="19">
        <v>6.7505673428578916</v>
      </c>
      <c r="L7" s="12">
        <v>1</v>
      </c>
      <c r="M7" s="12"/>
      <c r="N7" s="12">
        <v>1</v>
      </c>
      <c r="O7" s="12"/>
      <c r="P7" s="12">
        <v>6.7505673428578916</v>
      </c>
      <c r="Q7" s="12" t="s">
        <v>84</v>
      </c>
      <c r="R7" t="b">
        <f t="shared" si="2"/>
        <v>0</v>
      </c>
      <c r="S7" t="b">
        <f t="shared" si="3"/>
        <v>1</v>
      </c>
      <c r="T7" t="b">
        <f t="shared" si="4"/>
        <v>1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19" t="s">
        <v>145</v>
      </c>
      <c r="J8" s="20">
        <v>6.7209048573520596</v>
      </c>
      <c r="K8" s="19">
        <v>6.7517411952504034</v>
      </c>
      <c r="L8" s="12">
        <v>1</v>
      </c>
      <c r="M8" s="12"/>
      <c r="N8" s="12">
        <v>1</v>
      </c>
      <c r="O8" s="12"/>
      <c r="P8" s="12">
        <v>6.7517411952504034</v>
      </c>
      <c r="Q8" s="12" t="s">
        <v>84</v>
      </c>
      <c r="R8" t="b">
        <f t="shared" si="2"/>
        <v>0</v>
      </c>
      <c r="S8" t="b">
        <f t="shared" si="3"/>
        <v>1</v>
      </c>
      <c r="T8" t="b">
        <f t="shared" si="4"/>
        <v>1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19" t="s">
        <v>146</v>
      </c>
      <c r="J9" s="20">
        <v>3.8126523152973242</v>
      </c>
      <c r="K9" s="19">
        <v>3.830971561488953</v>
      </c>
      <c r="L9" s="12">
        <v>1</v>
      </c>
      <c r="M9" s="12"/>
      <c r="N9" s="12">
        <v>1</v>
      </c>
      <c r="O9" s="12"/>
      <c r="P9" s="12">
        <v>3.830971561488953</v>
      </c>
      <c r="Q9" s="12" t="s">
        <v>85</v>
      </c>
      <c r="R9" t="b">
        <f t="shared" si="2"/>
        <v>0</v>
      </c>
      <c r="S9" t="b">
        <f t="shared" si="3"/>
        <v>1</v>
      </c>
      <c r="T9" t="b">
        <f t="shared" si="4"/>
        <v>1</v>
      </c>
      <c r="U9" t="b">
        <f t="shared" si="5"/>
        <v>0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19" t="s">
        <v>146</v>
      </c>
      <c r="J10" s="20">
        <v>3.8125301393591968</v>
      </c>
      <c r="K10" s="19">
        <v>3.8308489630519751</v>
      </c>
      <c r="L10" s="12">
        <v>1</v>
      </c>
      <c r="M10" s="12"/>
      <c r="N10" s="12">
        <v>1</v>
      </c>
      <c r="O10" s="12"/>
      <c r="P10" s="12">
        <v>3.8308489630519751</v>
      </c>
      <c r="Q10" s="12" t="s">
        <v>85</v>
      </c>
      <c r="R10" t="b">
        <f t="shared" si="2"/>
        <v>0</v>
      </c>
      <c r="S10" t="b">
        <f t="shared" si="3"/>
        <v>1</v>
      </c>
      <c r="T10" t="b">
        <f t="shared" si="4"/>
        <v>1</v>
      </c>
      <c r="U10" t="b">
        <f t="shared" si="5"/>
        <v>0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19" t="s">
        <v>146</v>
      </c>
      <c r="J11" s="20">
        <v>3.7348636664836961</v>
      </c>
      <c r="K11" s="19">
        <v>3.7529206020014718</v>
      </c>
      <c r="L11" s="12">
        <v>1</v>
      </c>
      <c r="M11" s="12"/>
      <c r="N11" s="12">
        <v>1</v>
      </c>
      <c r="O11" s="12"/>
      <c r="P11" s="12">
        <v>3.7529206020014718</v>
      </c>
      <c r="Q11" s="12" t="s">
        <v>85</v>
      </c>
      <c r="R11" t="b">
        <f t="shared" si="2"/>
        <v>0</v>
      </c>
      <c r="S11" t="b">
        <f t="shared" si="3"/>
        <v>1</v>
      </c>
      <c r="T11" t="b">
        <f t="shared" si="4"/>
        <v>1</v>
      </c>
      <c r="U11" t="b">
        <f t="shared" si="5"/>
        <v>0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19" t="s">
        <v>146</v>
      </c>
      <c r="J12" s="20">
        <v>3.66073741120662</v>
      </c>
      <c r="K12" s="19">
        <v>3.678558666126416</v>
      </c>
      <c r="L12" s="12">
        <v>1</v>
      </c>
      <c r="M12" s="12"/>
      <c r="N12" s="12">
        <v>1</v>
      </c>
      <c r="O12" s="12"/>
      <c r="P12" s="12">
        <v>3.678558666126416</v>
      </c>
      <c r="Q12" s="12" t="s">
        <v>85</v>
      </c>
      <c r="R12" t="b">
        <f t="shared" si="2"/>
        <v>0</v>
      </c>
      <c r="S12" t="b">
        <f t="shared" si="3"/>
        <v>1</v>
      </c>
      <c r="T12" t="b">
        <f t="shared" si="4"/>
        <v>1</v>
      </c>
      <c r="U12" t="b">
        <f t="shared" si="5"/>
        <v>1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19" t="s">
        <v>146</v>
      </c>
      <c r="J13" s="20">
        <v>4.8679187972424858</v>
      </c>
      <c r="K13" s="19">
        <v>3.4944078355693282</v>
      </c>
      <c r="L13" s="12">
        <v>1</v>
      </c>
      <c r="M13" s="12"/>
      <c r="N13" s="12">
        <v>1</v>
      </c>
      <c r="O13" s="12"/>
      <c r="P13" s="12">
        <v>3.4944078355693282</v>
      </c>
      <c r="Q13" s="12" t="s">
        <v>85</v>
      </c>
      <c r="R13" t="b">
        <f t="shared" si="2"/>
        <v>0</v>
      </c>
      <c r="S13" t="b">
        <f t="shared" si="3"/>
        <v>0</v>
      </c>
      <c r="T13" t="b">
        <f t="shared" si="4"/>
        <v>0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19" t="s">
        <v>146</v>
      </c>
      <c r="J14" s="20">
        <v>4.7356353827009077</v>
      </c>
      <c r="K14" s="19">
        <v>3.399739191710359</v>
      </c>
      <c r="L14" s="12">
        <v>1</v>
      </c>
      <c r="M14" s="12"/>
      <c r="N14" s="12">
        <v>1</v>
      </c>
      <c r="O14" s="12"/>
      <c r="P14" s="12">
        <v>3.399739191710359</v>
      </c>
      <c r="Q14" s="12" t="s">
        <v>85</v>
      </c>
      <c r="R14" t="b">
        <f t="shared" si="2"/>
        <v>0</v>
      </c>
      <c r="S14" t="b">
        <f t="shared" si="3"/>
        <v>0</v>
      </c>
      <c r="T14" t="b">
        <f t="shared" si="4"/>
        <v>0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/>
      <c r="I15" s="21" t="s">
        <v>147</v>
      </c>
      <c r="J15" s="20">
        <v>5.8314242292919998</v>
      </c>
      <c r="K15" s="21">
        <v>5.9502994694984253</v>
      </c>
      <c r="L15" s="6">
        <v>1</v>
      </c>
      <c r="N15" s="6">
        <v>1</v>
      </c>
      <c r="P15" s="6">
        <v>5.9502994694984253</v>
      </c>
      <c r="Q15" s="6" t="s">
        <v>84</v>
      </c>
      <c r="R15" t="b">
        <f t="shared" si="2"/>
        <v>0</v>
      </c>
      <c r="S15" t="b">
        <f>IF(AND(K15&gt;(J15*0.96),K15&lt;(J15*1.04)),TRUE,FALSE)</f>
        <v>1</v>
      </c>
      <c r="T15" t="b">
        <f t="shared" si="4"/>
        <v>1</v>
      </c>
      <c r="U15" t="b">
        <f t="shared" si="5"/>
        <v>1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21" t="s">
        <v>147</v>
      </c>
      <c r="J16" s="20">
        <v>5.8339992416512683</v>
      </c>
      <c r="K16" s="21">
        <v>5.9528989736324274</v>
      </c>
      <c r="L16" s="6">
        <v>1</v>
      </c>
      <c r="N16" s="6">
        <v>1</v>
      </c>
      <c r="P16" s="6">
        <v>5.9528989736324274</v>
      </c>
      <c r="Q16" s="6" t="s">
        <v>84</v>
      </c>
      <c r="R16" t="b">
        <f t="shared" si="2"/>
        <v>0</v>
      </c>
      <c r="S16" t="b">
        <f t="shared" si="3"/>
        <v>1</v>
      </c>
      <c r="T16" t="b">
        <f t="shared" si="4"/>
        <v>1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21" t="s">
        <v>148</v>
      </c>
      <c r="J17" s="20">
        <v>8.387378797060526</v>
      </c>
      <c r="K17" s="21">
        <v>8.5595677335959515</v>
      </c>
      <c r="L17" s="6">
        <v>5.8744145116178839</v>
      </c>
      <c r="M17" s="6" t="s">
        <v>84</v>
      </c>
      <c r="N17" s="6">
        <v>1.2050000000000001</v>
      </c>
      <c r="O17" s="6" t="s">
        <v>143</v>
      </c>
      <c r="P17" s="6">
        <v>1.209205734201996</v>
      </c>
      <c r="Q17" s="6" t="s">
        <v>77</v>
      </c>
      <c r="R17" t="b">
        <f t="shared" si="2"/>
        <v>0</v>
      </c>
      <c r="S17" t="b">
        <f t="shared" si="3"/>
        <v>1</v>
      </c>
      <c r="T17" t="b">
        <f t="shared" si="4"/>
        <v>1</v>
      </c>
      <c r="U17" t="b">
        <f t="shared" si="5"/>
        <v>0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I18" s="21" t="s">
        <v>147</v>
      </c>
      <c r="J18" s="20">
        <v>6.3422625816849809</v>
      </c>
      <c r="K18" s="21">
        <v>6.4665024781756077</v>
      </c>
      <c r="L18" s="6">
        <v>1</v>
      </c>
      <c r="N18" s="6">
        <v>1</v>
      </c>
      <c r="P18" s="6">
        <v>6.4665024781756077</v>
      </c>
      <c r="Q18" s="6" t="s">
        <v>84</v>
      </c>
      <c r="R18" t="b">
        <f t="shared" si="2"/>
        <v>0</v>
      </c>
      <c r="S18" t="b">
        <f t="shared" si="3"/>
        <v>1</v>
      </c>
      <c r="T18" t="b">
        <f t="shared" si="4"/>
        <v>1</v>
      </c>
      <c r="U18" t="b">
        <f t="shared" si="5"/>
        <v>0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21" t="s">
        <v>149</v>
      </c>
      <c r="J19" s="20">
        <v>3.2668457555246611</v>
      </c>
      <c r="K19" s="21">
        <v>3.337446580728717</v>
      </c>
      <c r="L19" s="6">
        <v>1</v>
      </c>
      <c r="N19" s="6">
        <v>1</v>
      </c>
      <c r="P19" s="6">
        <v>3.337446580728717</v>
      </c>
      <c r="Q19" s="6" t="s">
        <v>85</v>
      </c>
      <c r="R19" t="b">
        <f t="shared" si="2"/>
        <v>0</v>
      </c>
      <c r="S19" t="b">
        <f t="shared" si="3"/>
        <v>1</v>
      </c>
      <c r="T19" t="b">
        <f t="shared" si="4"/>
        <v>1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21" t="s">
        <v>149</v>
      </c>
      <c r="J20" s="20">
        <v>3.2670248383156291</v>
      </c>
      <c r="K20" s="21">
        <v>3.337628373418847</v>
      </c>
      <c r="L20" s="6">
        <v>1</v>
      </c>
      <c r="N20" s="6">
        <v>1</v>
      </c>
      <c r="P20" s="6">
        <v>3.337628373418847</v>
      </c>
      <c r="Q20" s="6" t="s">
        <v>85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21" t="s">
        <v>149</v>
      </c>
      <c r="J21" s="20">
        <v>3.2670606527280071</v>
      </c>
      <c r="K21" s="21">
        <v>3.3376647298191262</v>
      </c>
      <c r="L21" s="6">
        <v>1</v>
      </c>
      <c r="N21" s="6">
        <v>1</v>
      </c>
      <c r="P21" s="6">
        <v>3.3376647298191262</v>
      </c>
      <c r="Q21" s="6" t="s">
        <v>85</v>
      </c>
      <c r="R21" t="b">
        <f t="shared" si="2"/>
        <v>0</v>
      </c>
      <c r="S21" t="b">
        <f t="shared" si="3"/>
        <v>1</v>
      </c>
      <c r="T21" t="b">
        <f t="shared" si="4"/>
        <v>1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I22" s="21" t="s">
        <v>149</v>
      </c>
      <c r="J22" s="20">
        <v>3.316389992860739</v>
      </c>
      <c r="K22" s="21">
        <v>3.387752926851924</v>
      </c>
      <c r="L22" s="6">
        <v>1</v>
      </c>
      <c r="N22" s="6">
        <v>1</v>
      </c>
      <c r="P22" s="6">
        <v>3.387752926851924</v>
      </c>
      <c r="Q22" s="6" t="s">
        <v>85</v>
      </c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21" t="s">
        <v>149</v>
      </c>
      <c r="J23" s="20">
        <v>3.3951809327818401</v>
      </c>
      <c r="K23" s="21">
        <v>3.467802487669791</v>
      </c>
      <c r="L23" s="6">
        <v>1</v>
      </c>
      <c r="N23" s="6">
        <v>1</v>
      </c>
      <c r="P23" s="6">
        <v>3.467802487669791</v>
      </c>
      <c r="Q23" s="6" t="s">
        <v>85</v>
      </c>
      <c r="R23" t="b">
        <f t="shared" si="2"/>
        <v>0</v>
      </c>
      <c r="S23" t="b">
        <f t="shared" si="3"/>
        <v>1</v>
      </c>
      <c r="T23" t="b">
        <f>OR(R23,S23)</f>
        <v>1</v>
      </c>
      <c r="U23" t="b">
        <f t="shared" ref="U23:U61" si="15">IF(AND(K25&gt;(I24*0.96),K25&lt;(I24*1.04)),TRUE,FALSE)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21" t="s">
        <v>150</v>
      </c>
      <c r="J24" s="20">
        <v>5.3618660586769504</v>
      </c>
      <c r="K24" s="21">
        <v>5.4795068896920736</v>
      </c>
      <c r="L24" s="6">
        <v>3.1948608877454139</v>
      </c>
      <c r="M24" s="6" t="s">
        <v>85</v>
      </c>
      <c r="N24" s="6">
        <v>1.4</v>
      </c>
      <c r="O24" s="6" t="s">
        <v>134</v>
      </c>
      <c r="P24" s="6">
        <v>1.2250716479236829</v>
      </c>
      <c r="Q24" s="6" t="s">
        <v>77</v>
      </c>
      <c r="R24" t="b">
        <f t="shared" si="2"/>
        <v>0</v>
      </c>
      <c r="S24" t="b">
        <f t="shared" si="3"/>
        <v>1</v>
      </c>
      <c r="T24" t="b">
        <f t="shared" si="4"/>
        <v>1</v>
      </c>
      <c r="U24" t="b">
        <f t="shared" si="15"/>
        <v>0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0" t="s">
        <v>21</v>
      </c>
      <c r="I25" s="21" t="s">
        <v>151</v>
      </c>
      <c r="J25" s="20">
        <v>5.4414242171098417</v>
      </c>
      <c r="K25" s="21">
        <v>5.559825910972414</v>
      </c>
      <c r="L25" s="6">
        <v>3.2674803435796038</v>
      </c>
      <c r="M25" s="6" t="s">
        <v>85</v>
      </c>
      <c r="N25" s="6">
        <v>1.4</v>
      </c>
      <c r="O25" s="6" t="s">
        <v>134</v>
      </c>
      <c r="P25" s="6">
        <v>1.21540263583422</v>
      </c>
      <c r="Q25" s="6" t="s">
        <v>77</v>
      </c>
      <c r="R25" t="b">
        <f t="shared" si="2"/>
        <v>0</v>
      </c>
      <c r="S25" t="b">
        <f>IF(AND(K25&gt;(J25*0.96),K25&lt;(J25*1.04)),TRUE,FALSE)</f>
        <v>1</v>
      </c>
      <c r="T25" t="b">
        <f t="shared" si="4"/>
        <v>1</v>
      </c>
      <c r="U25" t="b">
        <f t="shared" si="15"/>
        <v>0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 t="shared" ref="AA25:AA34" si="16"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21" t="s">
        <v>149</v>
      </c>
      <c r="J26" s="20">
        <v>3.3943754234233969</v>
      </c>
      <c r="K26" s="21">
        <v>3.4669838470385002</v>
      </c>
      <c r="L26" s="6">
        <v>1</v>
      </c>
      <c r="N26" s="6">
        <v>1</v>
      </c>
      <c r="P26" s="6">
        <v>3.4669838470385002</v>
      </c>
      <c r="Q26" s="6" t="s">
        <v>85</v>
      </c>
      <c r="R26" t="b">
        <f t="shared" si="2"/>
        <v>0</v>
      </c>
      <c r="S26" t="b">
        <f t="shared" ref="S26:S64" si="17">IF(AND(K26&gt;(J26*0.96),K26&lt;(J26*1.04)),TRUE,FALSE)</f>
        <v>1</v>
      </c>
      <c r="T26" t="b">
        <f t="shared" si="4"/>
        <v>1</v>
      </c>
      <c r="U26" t="b">
        <f t="shared" si="15"/>
        <v>1</v>
      </c>
      <c r="V26" s="6">
        <f t="shared" si="11"/>
        <v>6.0400196630780671</v>
      </c>
      <c r="W26" s="1">
        <f t="shared" ref="W26:W34" si="18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si="16"/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21" t="s">
        <v>149</v>
      </c>
      <c r="J27" s="20">
        <v>3.3138072697967829</v>
      </c>
      <c r="K27" s="21">
        <v>3.3851298821264679</v>
      </c>
      <c r="L27" s="6">
        <v>1</v>
      </c>
      <c r="N27" s="6">
        <v>1</v>
      </c>
      <c r="P27" s="6">
        <v>3.3851298821264679</v>
      </c>
      <c r="Q27" s="6" t="s">
        <v>85</v>
      </c>
      <c r="R27" t="b">
        <f t="shared" si="2"/>
        <v>0</v>
      </c>
      <c r="S27" t="b">
        <f t="shared" si="17"/>
        <v>1</v>
      </c>
      <c r="T27" t="b">
        <f t="shared" si="4"/>
        <v>1</v>
      </c>
      <c r="U27" t="b">
        <f t="shared" si="15"/>
        <v>1</v>
      </c>
      <c r="V27" s="6">
        <f t="shared" si="11"/>
        <v>6.0390612262979086</v>
      </c>
      <c r="W27" s="1">
        <f t="shared" si="18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21" t="s">
        <v>152</v>
      </c>
      <c r="J28" s="20">
        <v>5.3533701440450248</v>
      </c>
      <c r="K28" s="21">
        <v>5.4709335709422646</v>
      </c>
      <c r="L28" s="6">
        <v>3.1874189135373721</v>
      </c>
      <c r="M28" s="6" t="s">
        <v>85</v>
      </c>
      <c r="N28" s="6">
        <v>1.4</v>
      </c>
      <c r="O28" s="6" t="s">
        <v>134</v>
      </c>
      <c r="P28" s="6">
        <v>1.226010700047373</v>
      </c>
      <c r="Q28" s="6" t="s">
        <v>77</v>
      </c>
      <c r="R28" t="b">
        <f t="shared" si="2"/>
        <v>0</v>
      </c>
      <c r="S28" t="b">
        <f t="shared" si="17"/>
        <v>1</v>
      </c>
      <c r="T28" t="b">
        <f t="shared" si="4"/>
        <v>1</v>
      </c>
      <c r="U28" t="b">
        <f t="shared" si="15"/>
        <v>0</v>
      </c>
      <c r="V28" s="6">
        <f t="shared" si="11"/>
        <v>5.6222871977204711</v>
      </c>
      <c r="W28" s="1">
        <f t="shared" si="18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1.1448422801799016</v>
      </c>
      <c r="AB28" s="1" t="s">
        <v>77</v>
      </c>
      <c r="AC28" s="1">
        <f t="shared" ref="AC28:AC29" si="19">(0.48*((AE28+AF28)^0.568)*(AF28^-0.037)*(AG28^-0.508)+1)</f>
        <v>7.4559111373805758</v>
      </c>
      <c r="AD28" s="1">
        <f t="shared" ref="AD28:AD29" si="20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21" t="s">
        <v>153</v>
      </c>
      <c r="J29" s="20">
        <v>5.4288030651752228</v>
      </c>
      <c r="K29" s="21">
        <v>5.5470798008186897</v>
      </c>
      <c r="L29" s="6">
        <v>3.255591453469401</v>
      </c>
      <c r="M29" s="6" t="s">
        <v>85</v>
      </c>
      <c r="N29" s="6">
        <v>1.4</v>
      </c>
      <c r="O29" s="6" t="s">
        <v>134</v>
      </c>
      <c r="P29" s="6">
        <v>1.217044556836276</v>
      </c>
      <c r="Q29" s="6" t="s">
        <v>77</v>
      </c>
      <c r="R29" t="b">
        <f t="shared" si="2"/>
        <v>0</v>
      </c>
      <c r="S29" t="b">
        <f t="shared" si="17"/>
        <v>1</v>
      </c>
      <c r="T29" t="b">
        <f t="shared" si="4"/>
        <v>1</v>
      </c>
      <c r="U29" t="b">
        <f t="shared" si="15"/>
        <v>0</v>
      </c>
      <c r="V29" s="6">
        <f t="shared" si="11"/>
        <v>5.6205490826801476</v>
      </c>
      <c r="W29" s="1">
        <f t="shared" si="18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1.1444883552529102</v>
      </c>
      <c r="AB29" s="1" t="s">
        <v>77</v>
      </c>
      <c r="AC29" s="1">
        <f t="shared" si="19"/>
        <v>7.4559111373805758</v>
      </c>
      <c r="AD29" s="1">
        <f t="shared" si="20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21" t="s">
        <v>154</v>
      </c>
      <c r="J30" s="20">
        <v>5.4864987106900189</v>
      </c>
      <c r="K30" s="21">
        <v>5.6053594583185014</v>
      </c>
      <c r="L30" s="6">
        <v>3.3111517146764431</v>
      </c>
      <c r="M30" s="6" t="s">
        <v>85</v>
      </c>
      <c r="N30" s="6">
        <v>1.4</v>
      </c>
      <c r="O30" s="6" t="s">
        <v>134</v>
      </c>
      <c r="P30" s="6">
        <v>1.209195026240125</v>
      </c>
      <c r="Q30" s="6" t="s">
        <v>77</v>
      </c>
      <c r="R30" t="b">
        <f t="shared" si="2"/>
        <v>0</v>
      </c>
      <c r="S30" t="b">
        <f t="shared" si="17"/>
        <v>1</v>
      </c>
      <c r="T30" t="b">
        <f t="shared" si="4"/>
        <v>1</v>
      </c>
      <c r="U30" t="b">
        <f t="shared" si="15"/>
        <v>0</v>
      </c>
      <c r="V30" s="6">
        <f t="shared" si="11"/>
        <v>6.0402590480568445</v>
      </c>
      <c r="W30" s="1">
        <f t="shared" si="18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21" t="s">
        <v>155</v>
      </c>
      <c r="J31" s="20">
        <v>5.4869082719304272</v>
      </c>
      <c r="K31" s="21">
        <v>5.60577328166766</v>
      </c>
      <c r="L31" s="6">
        <v>3.3115574671718799</v>
      </c>
      <c r="M31" s="6" t="s">
        <v>85</v>
      </c>
      <c r="N31" s="6">
        <v>1.4</v>
      </c>
      <c r="O31" s="6" t="s">
        <v>134</v>
      </c>
      <c r="P31" s="6">
        <v>1.209136127732471</v>
      </c>
      <c r="Q31" s="6" t="s">
        <v>77</v>
      </c>
      <c r="R31" t="b">
        <f t="shared" si="2"/>
        <v>0</v>
      </c>
      <c r="S31" t="b">
        <f t="shared" si="17"/>
        <v>1</v>
      </c>
      <c r="T31" t="b">
        <f t="shared" si="4"/>
        <v>1</v>
      </c>
      <c r="U31" t="b">
        <f t="shared" si="15"/>
        <v>0</v>
      </c>
      <c r="V31" s="6">
        <f t="shared" si="11"/>
        <v>6.0402590480568445</v>
      </c>
      <c r="W31" s="1">
        <f t="shared" si="18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21" t="s">
        <v>156</v>
      </c>
      <c r="J32" s="20">
        <v>12.71618029302155</v>
      </c>
      <c r="K32" s="21">
        <v>12.70496006206699</v>
      </c>
      <c r="L32" s="6">
        <v>1</v>
      </c>
      <c r="N32" s="6">
        <v>1</v>
      </c>
      <c r="P32" s="6">
        <v>12.70496006206699</v>
      </c>
      <c r="Q32" s="6" t="s">
        <v>84</v>
      </c>
      <c r="R32" t="b">
        <f t="shared" si="2"/>
        <v>0</v>
      </c>
      <c r="S32" t="b">
        <f t="shared" si="17"/>
        <v>1</v>
      </c>
      <c r="T32" t="b">
        <f t="shared" si="4"/>
        <v>1</v>
      </c>
      <c r="U32" t="b">
        <f t="shared" si="15"/>
        <v>0</v>
      </c>
      <c r="V32" s="6">
        <f t="shared" si="11"/>
        <v>5.8969182008565397</v>
      </c>
      <c r="W32" s="1">
        <f t="shared" si="18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1.2007642160009437</v>
      </c>
      <c r="AB32" s="1" t="s">
        <v>77</v>
      </c>
      <c r="AC32" s="1">
        <f t="shared" ref="AC32:AC34" si="21">(0.48*((AE32+AF32)^0.568)*(AF32^-0.037)*(AG32^-0.508)+1)</f>
        <v>7.4559111373805758</v>
      </c>
      <c r="AD32" s="1">
        <f t="shared" ref="AD32:AD34" si="22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21" t="s">
        <v>157</v>
      </c>
      <c r="J33" s="20">
        <v>7.0727775106927471</v>
      </c>
      <c r="K33" s="21">
        <v>7.0662027070380962</v>
      </c>
      <c r="L33" s="6">
        <v>1</v>
      </c>
      <c r="N33" s="6">
        <v>1</v>
      </c>
      <c r="P33" s="6">
        <v>7.0662027070380962</v>
      </c>
      <c r="Q33" s="6" t="s">
        <v>85</v>
      </c>
      <c r="R33" t="b">
        <f t="shared" si="2"/>
        <v>0</v>
      </c>
      <c r="S33" t="b">
        <f t="shared" si="17"/>
        <v>1</v>
      </c>
      <c r="T33" t="b">
        <f t="shared" si="4"/>
        <v>1</v>
      </c>
      <c r="U33" t="b">
        <f t="shared" si="15"/>
        <v>0</v>
      </c>
      <c r="V33" s="6">
        <f t="shared" si="11"/>
        <v>5.7596769228972597</v>
      </c>
      <c r="W33" s="1">
        <f t="shared" si="18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1.172818361926216</v>
      </c>
      <c r="AB33" s="1" t="s">
        <v>77</v>
      </c>
      <c r="AC33" s="1">
        <f t="shared" si="21"/>
        <v>7.4559111373805758</v>
      </c>
      <c r="AD33" s="1">
        <f t="shared" si="22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21" t="s">
        <v>157</v>
      </c>
      <c r="J34" s="20">
        <v>7.0727775106927471</v>
      </c>
      <c r="K34" s="21">
        <v>7.0662027070380962</v>
      </c>
      <c r="L34" s="6">
        <v>1</v>
      </c>
      <c r="N34" s="6">
        <v>1</v>
      </c>
      <c r="P34" s="6">
        <v>7.0662027070380962</v>
      </c>
      <c r="Q34" s="6" t="s">
        <v>85</v>
      </c>
      <c r="R34" t="b">
        <f t="shared" si="2"/>
        <v>0</v>
      </c>
      <c r="S34" t="b">
        <f t="shared" si="17"/>
        <v>1</v>
      </c>
      <c r="T34" t="b">
        <f t="shared" si="4"/>
        <v>1</v>
      </c>
      <c r="U34" t="b">
        <f t="shared" si="15"/>
        <v>1</v>
      </c>
      <c r="V34" s="6">
        <f t="shared" si="11"/>
        <v>6.0208392301015188</v>
      </c>
      <c r="W34" s="1">
        <f t="shared" si="18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1.2259977248370955</v>
      </c>
      <c r="AB34" s="1" t="s">
        <v>77</v>
      </c>
      <c r="AC34" s="1">
        <f t="shared" si="21"/>
        <v>7.4559111373805758</v>
      </c>
      <c r="AD34" s="1">
        <f t="shared" si="22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21" t="s">
        <v>158</v>
      </c>
      <c r="J35" s="20">
        <v>11.20193836500685</v>
      </c>
      <c r="K35" s="21">
        <v>11.191467769693441</v>
      </c>
      <c r="L35" s="6">
        <v>6.7378353076264048</v>
      </c>
      <c r="M35" s="6" t="s">
        <v>85</v>
      </c>
      <c r="N35" s="6">
        <v>1.4</v>
      </c>
      <c r="O35" s="6" t="s">
        <v>134</v>
      </c>
      <c r="P35" s="6">
        <v>1.1864204428880749</v>
      </c>
      <c r="Q35" s="6" t="s">
        <v>77</v>
      </c>
      <c r="R35" t="b">
        <f t="shared" si="2"/>
        <v>0</v>
      </c>
      <c r="S35" t="b">
        <f t="shared" si="17"/>
        <v>1</v>
      </c>
      <c r="T35" t="b">
        <f t="shared" si="4"/>
        <v>1</v>
      </c>
      <c r="U35" t="b">
        <f t="shared" si="15"/>
        <v>1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3">((AC35-AD35)/2)*AH35+AD35</f>
        <v>9.6908779660412243</v>
      </c>
      <c r="AB35" s="1" t="s">
        <v>84</v>
      </c>
      <c r="AC35" s="1">
        <f t="shared" ref="AC35" si="24">(0.47*((AE35+AF35)^0.76)*(AF35^-0.1)*(AG35^-0.61)+1)</f>
        <v>10.938024682343984</v>
      </c>
      <c r="AD35" s="1">
        <f t="shared" ref="AD35" si="25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21" t="s">
        <v>158</v>
      </c>
      <c r="J36" s="20">
        <v>11.20193836500685</v>
      </c>
      <c r="K36" s="21">
        <v>11.191467769693441</v>
      </c>
      <c r="L36" s="6">
        <v>6.7378353076264048</v>
      </c>
      <c r="M36" s="6" t="s">
        <v>85</v>
      </c>
      <c r="N36" s="6">
        <v>1.4</v>
      </c>
      <c r="O36" s="6" t="s">
        <v>134</v>
      </c>
      <c r="P36" s="6">
        <v>1.1864204428880749</v>
      </c>
      <c r="Q36" s="6" t="s">
        <v>77</v>
      </c>
      <c r="R36" t="b">
        <f t="shared" si="2"/>
        <v>0</v>
      </c>
      <c r="S36" t="b">
        <f t="shared" si="17"/>
        <v>1</v>
      </c>
      <c r="T36" t="b">
        <f t="shared" si="4"/>
        <v>1</v>
      </c>
      <c r="U36" t="b">
        <f t="shared" si="15"/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3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21" t="s">
        <v>158</v>
      </c>
      <c r="J37" s="20">
        <v>11.20193836500685</v>
      </c>
      <c r="K37" s="21">
        <v>11.191467769693441</v>
      </c>
      <c r="L37" s="6">
        <v>6.7378353076264048</v>
      </c>
      <c r="M37" s="6" t="s">
        <v>85</v>
      </c>
      <c r="N37" s="6">
        <v>1.4</v>
      </c>
      <c r="O37" s="6" t="s">
        <v>134</v>
      </c>
      <c r="P37" s="6">
        <v>1.1864204428880749</v>
      </c>
      <c r="Q37" s="6" t="s">
        <v>77</v>
      </c>
      <c r="R37" t="b">
        <f t="shared" si="2"/>
        <v>0</v>
      </c>
      <c r="S37" t="b">
        <f t="shared" si="17"/>
        <v>1</v>
      </c>
      <c r="T37" t="b">
        <f t="shared" si="4"/>
        <v>1</v>
      </c>
      <c r="U37" t="b">
        <f t="shared" si="15"/>
        <v>0</v>
      </c>
      <c r="V37" s="6">
        <f t="shared" si="11"/>
        <v>5.723855026684439</v>
      </c>
      <c r="W37" s="1">
        <v>1</v>
      </c>
      <c r="Y37" s="1">
        <v>1</v>
      </c>
      <c r="AA37" s="1">
        <f t="shared" si="23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21" t="s">
        <v>157</v>
      </c>
      <c r="J38" s="20">
        <v>7.0727211472233993</v>
      </c>
      <c r="K38" s="21">
        <v>7.0661463909365834</v>
      </c>
      <c r="L38" s="6">
        <v>1</v>
      </c>
      <c r="N38" s="6">
        <v>1</v>
      </c>
      <c r="P38" s="6">
        <v>7.0661463909365834</v>
      </c>
      <c r="Q38" s="6" t="s">
        <v>85</v>
      </c>
      <c r="R38" t="b">
        <f t="shared" si="2"/>
        <v>0</v>
      </c>
      <c r="S38" t="b">
        <f t="shared" si="17"/>
        <v>1</v>
      </c>
      <c r="T38" t="b">
        <f t="shared" si="4"/>
        <v>1</v>
      </c>
      <c r="U38" t="b">
        <f t="shared" si="15"/>
        <v>0</v>
      </c>
      <c r="V38" s="6">
        <f t="shared" si="11"/>
        <v>9.7946923531884735</v>
      </c>
      <c r="W38" s="1">
        <f t="shared" ref="W38:W40" si="26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7">(0.48*((AE38+AF38)^0.568)*(AF38^-0.037)*(AG38^-0.508)+1)</f>
        <v>6.4645324905240358</v>
      </c>
      <c r="AD38" s="1">
        <f t="shared" ref="AD38:AD41" si="28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21" t="s">
        <v>156</v>
      </c>
      <c r="J39" s="20">
        <v>12.7347355332025</v>
      </c>
      <c r="K39" s="21">
        <v>12.72350247126888</v>
      </c>
      <c r="L39" s="6">
        <v>1</v>
      </c>
      <c r="N39" s="6">
        <v>1</v>
      </c>
      <c r="P39" s="6">
        <v>12.72350247126888</v>
      </c>
      <c r="Q39" s="6" t="s">
        <v>84</v>
      </c>
      <c r="R39" t="b">
        <f t="shared" si="2"/>
        <v>0</v>
      </c>
      <c r="S39" t="b">
        <f t="shared" si="17"/>
        <v>1</v>
      </c>
      <c r="T39" t="b">
        <f t="shared" si="4"/>
        <v>1</v>
      </c>
      <c r="U39" t="b">
        <f t="shared" si="15"/>
        <v>0</v>
      </c>
      <c r="V39" s="6">
        <f t="shared" si="11"/>
        <v>9.7946923531884735</v>
      </c>
      <c r="W39" s="1">
        <f t="shared" si="26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7"/>
        <v>6.4645324905240358</v>
      </c>
      <c r="AD39" s="1">
        <f t="shared" si="28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21" t="s">
        <v>157</v>
      </c>
      <c r="J40" s="20">
        <v>7.1954941765846412</v>
      </c>
      <c r="K40" s="21">
        <v>7.1888156410688682</v>
      </c>
      <c r="L40" s="6">
        <v>1</v>
      </c>
      <c r="N40" s="6">
        <v>1</v>
      </c>
      <c r="P40" s="6">
        <v>7.1888156410688682</v>
      </c>
      <c r="Q40" s="6" t="s">
        <v>85</v>
      </c>
      <c r="R40" t="b">
        <f t="shared" si="2"/>
        <v>0</v>
      </c>
      <c r="S40" t="b">
        <f t="shared" si="17"/>
        <v>1</v>
      </c>
      <c r="T40" t="b">
        <f t="shared" si="4"/>
        <v>1</v>
      </c>
      <c r="U40" t="b">
        <f t="shared" si="15"/>
        <v>0</v>
      </c>
      <c r="V40" s="6">
        <f t="shared" si="11"/>
        <v>9.7946923531884735</v>
      </c>
      <c r="W40" s="1">
        <f t="shared" si="26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7"/>
        <v>6.4645324905240358</v>
      </c>
      <c r="AD40" s="1">
        <f t="shared" si="28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0" t="s">
        <v>38</v>
      </c>
      <c r="I41" s="21" t="s">
        <v>157</v>
      </c>
      <c r="J41" s="20">
        <v>7.2964396434455541</v>
      </c>
      <c r="K41" s="21">
        <v>7.2896749511132084</v>
      </c>
      <c r="L41" s="6">
        <v>1</v>
      </c>
      <c r="N41" s="6">
        <v>1</v>
      </c>
      <c r="P41" s="6">
        <v>7.2896749511132084</v>
      </c>
      <c r="Q41" s="6" t="s">
        <v>85</v>
      </c>
      <c r="R41" t="b">
        <f t="shared" si="2"/>
        <v>0</v>
      </c>
      <c r="S41" t="b">
        <f t="shared" si="17"/>
        <v>1</v>
      </c>
      <c r="T41" t="b">
        <f t="shared" si="4"/>
        <v>1</v>
      </c>
      <c r="U41" t="b">
        <f t="shared" si="15"/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9">((AC41-AD41)/2)*AH41+AD41</f>
        <v>5.7237795356958294</v>
      </c>
      <c r="AB41" s="1" t="s">
        <v>85</v>
      </c>
      <c r="AC41" s="1">
        <f t="shared" si="27"/>
        <v>6.4839410950448118</v>
      </c>
      <c r="AD41" s="1">
        <f t="shared" si="28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21" t="s">
        <v>157</v>
      </c>
      <c r="J42" s="20">
        <v>7.199430881855327</v>
      </c>
      <c r="K42" s="21">
        <v>7.1927489997185994</v>
      </c>
      <c r="L42" s="6">
        <v>1</v>
      </c>
      <c r="N42" s="6">
        <v>1</v>
      </c>
      <c r="P42" s="6">
        <v>7.1927489997185994</v>
      </c>
      <c r="Q42" s="6" t="s">
        <v>85</v>
      </c>
      <c r="R42" t="b">
        <f t="shared" si="2"/>
        <v>0</v>
      </c>
      <c r="S42" t="b">
        <f t="shared" si="17"/>
        <v>1</v>
      </c>
      <c r="T42" t="b">
        <f t="shared" si="4"/>
        <v>1</v>
      </c>
      <c r="U42" t="b">
        <f t="shared" si="15"/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9"/>
        <v>9.7337144297017471</v>
      </c>
      <c r="AB42" s="1" t="s">
        <v>84</v>
      </c>
      <c r="AC42" s="1">
        <f t="shared" ref="AC42" si="30">(0.47*((AE42+AF42)^0.76)*(AF42^-0.1)*(AG42^-0.61)+1)</f>
        <v>10.986362537126647</v>
      </c>
      <c r="AD42" s="1">
        <f t="shared" ref="AD42" si="31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21" t="s">
        <v>157</v>
      </c>
      <c r="J43" s="22">
        <v>7.2981366333401674</v>
      </c>
      <c r="K43" s="21">
        <v>7.2913704867508748</v>
      </c>
      <c r="L43" s="6">
        <v>1</v>
      </c>
      <c r="N43" s="6">
        <v>1</v>
      </c>
      <c r="P43" s="6">
        <v>7.2913704867508748</v>
      </c>
      <c r="Q43" s="6" t="s">
        <v>85</v>
      </c>
      <c r="R43" t="b">
        <f t="shared" si="2"/>
        <v>0</v>
      </c>
      <c r="S43" t="b">
        <f t="shared" si="17"/>
        <v>1</v>
      </c>
      <c r="T43" t="b">
        <f t="shared" si="4"/>
        <v>1</v>
      </c>
      <c r="U43" t="b">
        <f t="shared" si="15"/>
        <v>0</v>
      </c>
      <c r="V43" s="6">
        <f t="shared" si="11"/>
        <v>9.8893348190933121</v>
      </c>
      <c r="W43" s="1">
        <f t="shared" ref="W43:W46" si="32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21" t="s">
        <v>159</v>
      </c>
      <c r="J44" s="22">
        <v>6.3423580204925631</v>
      </c>
      <c r="K44" s="21">
        <v>6.4826803485590112</v>
      </c>
      <c r="L44" s="6">
        <v>1</v>
      </c>
      <c r="N44" s="6">
        <v>1</v>
      </c>
      <c r="P44" s="6">
        <v>6.4826803485590112</v>
      </c>
      <c r="Q44" s="6" t="s">
        <v>84</v>
      </c>
      <c r="R44" t="b">
        <f t="shared" si="2"/>
        <v>0</v>
      </c>
      <c r="S44" t="b">
        <f t="shared" si="17"/>
        <v>1</v>
      </c>
      <c r="T44" t="b">
        <f t="shared" si="4"/>
        <v>1</v>
      </c>
      <c r="U44" t="b">
        <f t="shared" si="15"/>
        <v>0</v>
      </c>
      <c r="V44" s="6">
        <f t="shared" si="11"/>
        <v>9.8481993050851475</v>
      </c>
      <c r="W44" s="1">
        <f t="shared" si="32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21" t="s">
        <v>160</v>
      </c>
      <c r="J45" s="20">
        <v>3.335325391857265</v>
      </c>
      <c r="K45" s="21">
        <v>3.417516950542649</v>
      </c>
      <c r="L45" s="6">
        <v>1</v>
      </c>
      <c r="N45" s="6">
        <v>1</v>
      </c>
      <c r="P45" s="6">
        <v>3.417516950542649</v>
      </c>
      <c r="Q45" s="6" t="s">
        <v>85</v>
      </c>
      <c r="R45" t="b">
        <f t="shared" si="2"/>
        <v>0</v>
      </c>
      <c r="S45" t="b">
        <f t="shared" si="17"/>
        <v>1</v>
      </c>
      <c r="T45" t="b">
        <f t="shared" si="4"/>
        <v>1</v>
      </c>
      <c r="U45" t="b">
        <f t="shared" si="15"/>
        <v>0</v>
      </c>
      <c r="V45" s="6">
        <f t="shared" si="11"/>
        <v>9.888614537295279</v>
      </c>
      <c r="W45" s="1">
        <f t="shared" si="32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21" t="s">
        <v>160</v>
      </c>
      <c r="J46" s="20">
        <v>3.335266529966328</v>
      </c>
      <c r="K46" s="21">
        <v>3.4174569044796992</v>
      </c>
      <c r="L46" s="6">
        <v>1</v>
      </c>
      <c r="N46" s="6">
        <v>1</v>
      </c>
      <c r="P46" s="6">
        <v>3.4174569044796992</v>
      </c>
      <c r="Q46" s="6" t="s">
        <v>85</v>
      </c>
      <c r="R46" t="b">
        <f t="shared" si="2"/>
        <v>0</v>
      </c>
      <c r="S46" t="b">
        <f t="shared" si="17"/>
        <v>1</v>
      </c>
      <c r="T46" t="b">
        <f t="shared" si="4"/>
        <v>1</v>
      </c>
      <c r="U46" t="b">
        <f t="shared" si="15"/>
        <v>0</v>
      </c>
      <c r="V46" s="6" t="e">
        <f t="shared" si="11"/>
        <v>#NUM!</v>
      </c>
      <c r="W46" s="1">
        <f t="shared" si="32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21" t="s">
        <v>160</v>
      </c>
      <c r="J47" s="20">
        <v>3.3352370984623718</v>
      </c>
      <c r="K47" s="21">
        <v>3.417426880888033</v>
      </c>
      <c r="L47" s="6">
        <v>1</v>
      </c>
      <c r="N47" s="6">
        <v>1</v>
      </c>
      <c r="P47" s="6">
        <v>3.417426880888033</v>
      </c>
      <c r="Q47" s="6" t="s">
        <v>85</v>
      </c>
      <c r="R47" t="b">
        <f t="shared" si="2"/>
        <v>0</v>
      </c>
      <c r="S47" t="b">
        <f t="shared" si="17"/>
        <v>1</v>
      </c>
      <c r="T47" t="b">
        <f t="shared" si="4"/>
        <v>1</v>
      </c>
      <c r="U47" t="b">
        <f t="shared" si="15"/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21" t="s">
        <v>160</v>
      </c>
      <c r="J48" s="20">
        <v>3.335178234337389</v>
      </c>
      <c r="K48" s="21">
        <v>3.4173668325842228</v>
      </c>
      <c r="L48" s="6">
        <v>1</v>
      </c>
      <c r="N48" s="6">
        <v>1</v>
      </c>
      <c r="P48" s="6">
        <v>3.4173668325842228</v>
      </c>
      <c r="Q48" s="6" t="s">
        <v>85</v>
      </c>
      <c r="R48" t="b">
        <f t="shared" si="2"/>
        <v>0</v>
      </c>
      <c r="S48" t="b">
        <f t="shared" si="17"/>
        <v>1</v>
      </c>
      <c r="T48" t="b">
        <f t="shared" si="4"/>
        <v>1</v>
      </c>
      <c r="U48" t="b">
        <f t="shared" si="15"/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21" t="s">
        <v>160</v>
      </c>
      <c r="J49" s="20">
        <v>3.33511936872284</v>
      </c>
      <c r="K49" s="21">
        <v>3.4173067827863091</v>
      </c>
      <c r="L49" s="6">
        <v>1</v>
      </c>
      <c r="N49" s="6">
        <v>1</v>
      </c>
      <c r="P49" s="6">
        <v>3.4173067827863091</v>
      </c>
      <c r="Q49" s="6" t="s">
        <v>85</v>
      </c>
      <c r="R49" t="b">
        <f t="shared" si="2"/>
        <v>0</v>
      </c>
      <c r="S49" t="b">
        <f t="shared" si="17"/>
        <v>1</v>
      </c>
      <c r="T49" t="b">
        <f t="shared" si="4"/>
        <v>1</v>
      </c>
      <c r="U49" t="b">
        <f t="shared" si="15"/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21" t="s">
        <v>160</v>
      </c>
      <c r="J50" s="20">
        <v>3.335060501618567</v>
      </c>
      <c r="K50" s="21">
        <v>3.4172467314941311</v>
      </c>
      <c r="L50" s="6">
        <v>1</v>
      </c>
      <c r="N50" s="6">
        <v>1</v>
      </c>
      <c r="P50" s="6">
        <v>3.4172467314941311</v>
      </c>
      <c r="Q50" s="6" t="s">
        <v>85</v>
      </c>
      <c r="R50" t="b">
        <f t="shared" si="2"/>
        <v>0</v>
      </c>
      <c r="S50" t="b">
        <f t="shared" si="17"/>
        <v>1</v>
      </c>
      <c r="T50" t="b">
        <f t="shared" si="4"/>
        <v>1</v>
      </c>
      <c r="U50" t="b">
        <f t="shared" si="15"/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21" t="s">
        <v>161</v>
      </c>
      <c r="J51" s="20">
        <v>6.605379940342929</v>
      </c>
      <c r="K51" s="21">
        <v>5.3803166845630486</v>
      </c>
      <c r="L51" s="6">
        <v>3.2392404080774222</v>
      </c>
      <c r="M51" s="6" t="s">
        <v>85</v>
      </c>
      <c r="N51" s="6">
        <v>1.4</v>
      </c>
      <c r="O51" s="6" t="s">
        <v>134</v>
      </c>
      <c r="P51" s="6">
        <v>1.186414980664384</v>
      </c>
      <c r="Q51" s="6" t="s">
        <v>77</v>
      </c>
      <c r="R51" t="b">
        <f t="shared" si="2"/>
        <v>0</v>
      </c>
      <c r="S51" t="b">
        <f t="shared" si="17"/>
        <v>0</v>
      </c>
      <c r="T51" t="b">
        <f t="shared" si="4"/>
        <v>0</v>
      </c>
      <c r="U51" t="b">
        <f t="shared" si="15"/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21" t="s">
        <v>159</v>
      </c>
      <c r="J52" s="20">
        <v>6.3441313437266489</v>
      </c>
      <c r="K52" s="21">
        <v>6.4844789299101429</v>
      </c>
      <c r="L52" s="6">
        <v>1</v>
      </c>
      <c r="N52" s="6">
        <v>1</v>
      </c>
      <c r="P52" s="6">
        <v>6.4844789299101429</v>
      </c>
      <c r="Q52" s="6" t="s">
        <v>84</v>
      </c>
      <c r="R52" t="b">
        <f t="shared" si="2"/>
        <v>0</v>
      </c>
      <c r="S52" t="b">
        <f t="shared" si="17"/>
        <v>1</v>
      </c>
      <c r="T52" t="b">
        <f t="shared" si="4"/>
        <v>1</v>
      </c>
      <c r="U52" t="b">
        <f t="shared" si="15"/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21" t="s">
        <v>160</v>
      </c>
      <c r="J53" s="20">
        <v>3.3747253370365229</v>
      </c>
      <c r="K53" s="21">
        <v>3.457715109483301</v>
      </c>
      <c r="L53" s="6">
        <v>1</v>
      </c>
      <c r="N53" s="6">
        <v>1</v>
      </c>
      <c r="P53" s="6">
        <v>3.457715109483301</v>
      </c>
      <c r="Q53" s="6" t="s">
        <v>85</v>
      </c>
      <c r="R53" t="b">
        <f t="shared" si="2"/>
        <v>0</v>
      </c>
      <c r="S53" t="b">
        <f t="shared" si="17"/>
        <v>1</v>
      </c>
      <c r="T53" t="b">
        <f t="shared" si="4"/>
        <v>1</v>
      </c>
      <c r="U53" t="b">
        <f t="shared" si="15"/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21" t="s">
        <v>160</v>
      </c>
      <c r="J54" s="20">
        <v>3.4389489072320631</v>
      </c>
      <c r="K54" s="21">
        <v>3.523262296807538</v>
      </c>
      <c r="L54" s="6">
        <v>1</v>
      </c>
      <c r="N54" s="6">
        <v>1</v>
      </c>
      <c r="P54" s="6">
        <v>3.523262296807538</v>
      </c>
      <c r="Q54" s="6" t="s">
        <v>85</v>
      </c>
      <c r="R54" t="b">
        <f t="shared" si="2"/>
        <v>0</v>
      </c>
      <c r="S54" t="b">
        <f t="shared" si="17"/>
        <v>1</v>
      </c>
      <c r="T54" t="b">
        <f t="shared" si="4"/>
        <v>1</v>
      </c>
      <c r="U54" t="b">
        <f t="shared" si="15"/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21" t="s">
        <v>160</v>
      </c>
      <c r="J55" s="22">
        <v>3.38399901979014</v>
      </c>
      <c r="K55" s="21">
        <v>3.4671782434185499</v>
      </c>
      <c r="L55" s="6">
        <v>1</v>
      </c>
      <c r="N55" s="6">
        <v>1</v>
      </c>
      <c r="P55" s="6">
        <v>3.4671782434185499</v>
      </c>
      <c r="Q55" s="6" t="s">
        <v>85</v>
      </c>
      <c r="R55" t="b">
        <f t="shared" si="2"/>
        <v>0</v>
      </c>
      <c r="S55" t="b">
        <f t="shared" si="17"/>
        <v>1</v>
      </c>
      <c r="T55" t="b">
        <f t="shared" si="4"/>
        <v>1</v>
      </c>
      <c r="U55" t="b">
        <f t="shared" si="15"/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21" t="s">
        <v>160</v>
      </c>
      <c r="J56" s="20">
        <v>3.460911977372398</v>
      </c>
      <c r="K56" s="21">
        <v>3.5456839794453998</v>
      </c>
      <c r="L56" s="6">
        <v>1</v>
      </c>
      <c r="N56" s="6">
        <v>1</v>
      </c>
      <c r="P56" s="6">
        <v>3.5456839794453998</v>
      </c>
      <c r="Q56" s="6" t="s">
        <v>85</v>
      </c>
      <c r="R56" t="b">
        <f t="shared" si="2"/>
        <v>0</v>
      </c>
      <c r="S56" t="b">
        <f t="shared" si="17"/>
        <v>1</v>
      </c>
      <c r="T56" t="b">
        <f t="shared" si="4"/>
        <v>1</v>
      </c>
      <c r="U56" t="b">
        <f t="shared" si="15"/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21" t="s">
        <v>156</v>
      </c>
      <c r="J57" s="20">
        <v>13.58547032553132</v>
      </c>
      <c r="K57" s="21">
        <v>13.57362985504156</v>
      </c>
      <c r="L57" s="6">
        <v>1</v>
      </c>
      <c r="N57" s="6">
        <v>1</v>
      </c>
      <c r="P57" s="6">
        <v>13.57362985504156</v>
      </c>
      <c r="Q57" s="6" t="s">
        <v>84</v>
      </c>
      <c r="R57" t="b">
        <f t="shared" si="2"/>
        <v>0</v>
      </c>
      <c r="S57" t="b">
        <f t="shared" si="17"/>
        <v>1</v>
      </c>
      <c r="T57" t="b">
        <f t="shared" si="4"/>
        <v>1</v>
      </c>
      <c r="U57" t="b">
        <f t="shared" si="15"/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21" t="s">
        <v>162</v>
      </c>
      <c r="J58" s="20">
        <v>11.458079099939869</v>
      </c>
      <c r="K58" s="21">
        <v>11.447430500411469</v>
      </c>
      <c r="L58" s="6">
        <v>7.0854380267129766</v>
      </c>
      <c r="M58" s="6" t="s">
        <v>85</v>
      </c>
      <c r="N58" s="6">
        <v>1.4</v>
      </c>
      <c r="O58" s="6" t="s">
        <v>134</v>
      </c>
      <c r="P58" s="6">
        <v>1.154019841948398</v>
      </c>
      <c r="Q58" s="6" t="s">
        <v>77</v>
      </c>
      <c r="R58" t="b">
        <f t="shared" si="2"/>
        <v>0</v>
      </c>
      <c r="S58" t="b">
        <f t="shared" si="17"/>
        <v>1</v>
      </c>
      <c r="T58" t="b">
        <f t="shared" si="4"/>
        <v>1</v>
      </c>
      <c r="U58" t="b">
        <f t="shared" si="15"/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21" t="s">
        <v>162</v>
      </c>
      <c r="J59" s="20">
        <v>11.45803988093849</v>
      </c>
      <c r="K59" s="21">
        <v>11.44739130992336</v>
      </c>
      <c r="L59" s="6">
        <v>7.0853818549057017</v>
      </c>
      <c r="M59" s="6" t="s">
        <v>85</v>
      </c>
      <c r="N59" s="6">
        <v>1.4</v>
      </c>
      <c r="O59" s="6" t="s">
        <v>134</v>
      </c>
      <c r="P59" s="6">
        <v>1.1540250399991341</v>
      </c>
      <c r="Q59" s="6" t="s">
        <v>77</v>
      </c>
      <c r="R59" t="b">
        <f t="shared" si="2"/>
        <v>0</v>
      </c>
      <c r="S59" t="b">
        <f t="shared" si="17"/>
        <v>1</v>
      </c>
      <c r="T59" t="b">
        <f t="shared" si="4"/>
        <v>1</v>
      </c>
      <c r="U59" t="b">
        <f t="shared" si="15"/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21" t="s">
        <v>162</v>
      </c>
      <c r="J60" s="20">
        <v>11.458000661153299</v>
      </c>
      <c r="K60" s="21">
        <v>11.447352118651621</v>
      </c>
      <c r="L60" s="6">
        <v>7.0853256826785813</v>
      </c>
      <c r="M60" s="6" t="s">
        <v>85</v>
      </c>
      <c r="N60" s="6">
        <v>1.4</v>
      </c>
      <c r="O60" s="6" t="s">
        <v>134</v>
      </c>
      <c r="P60" s="6">
        <v>1.154030238121672</v>
      </c>
      <c r="Q60" s="6" t="s">
        <v>77</v>
      </c>
      <c r="R60" t="b">
        <f t="shared" si="2"/>
        <v>0</v>
      </c>
      <c r="S60" t="b">
        <f t="shared" si="17"/>
        <v>1</v>
      </c>
      <c r="T60" t="b">
        <f t="shared" si="4"/>
        <v>1</v>
      </c>
      <c r="U60" t="b">
        <f t="shared" si="15"/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21" t="s">
        <v>162</v>
      </c>
      <c r="J61" s="20">
        <v>11.45792221923101</v>
      </c>
      <c r="K61" s="21">
        <v>11.44727373375677</v>
      </c>
      <c r="L61" s="6">
        <v>7.0852133369647587</v>
      </c>
      <c r="M61" s="6" t="s">
        <v>85</v>
      </c>
      <c r="N61" s="6">
        <v>1.4</v>
      </c>
      <c r="O61" s="6" t="s">
        <v>134</v>
      </c>
      <c r="P61" s="6">
        <v>1.1540406345821259</v>
      </c>
      <c r="Q61" s="6" t="s">
        <v>77</v>
      </c>
      <c r="R61" t="b">
        <f t="shared" si="2"/>
        <v>0</v>
      </c>
      <c r="S61" t="b">
        <f t="shared" si="17"/>
        <v>1</v>
      </c>
      <c r="T61" t="b">
        <f t="shared" si="4"/>
        <v>1</v>
      </c>
      <c r="U61" t="b">
        <f t="shared" si="15"/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21">
        <v>10.862621069999999</v>
      </c>
      <c r="J62" s="20">
        <v>2.6623202224433902</v>
      </c>
      <c r="K62" s="21">
        <v>11.447391309923299</v>
      </c>
      <c r="L62" s="6">
        <v>7.0853818549056999</v>
      </c>
      <c r="M62" s="6" t="s">
        <v>85</v>
      </c>
      <c r="N62" s="6">
        <v>1.4</v>
      </c>
      <c r="O62" s="6" t="s">
        <v>134</v>
      </c>
      <c r="P62" s="6">
        <v>1.1540250399991301</v>
      </c>
      <c r="Q62" s="6" t="s">
        <v>77</v>
      </c>
      <c r="R62" t="b">
        <f t="shared" si="2"/>
        <v>0</v>
      </c>
      <c r="S62" t="b">
        <f t="shared" si="17"/>
        <v>0</v>
      </c>
      <c r="T62" t="b">
        <f t="shared" ref="T62:T64" si="42">OR(R62,S62)</f>
        <v>0</v>
      </c>
      <c r="U62" t="b">
        <f t="shared" ref="U62:U64" si="43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21">
        <v>10.862621069999999</v>
      </c>
      <c r="J63" s="20">
        <v>2.6623045547675601</v>
      </c>
      <c r="K63" s="21">
        <v>11.447352118651599</v>
      </c>
      <c r="L63" s="6">
        <v>7.0853256826785804</v>
      </c>
      <c r="M63" s="6" t="s">
        <v>85</v>
      </c>
      <c r="N63" s="6">
        <v>1.4</v>
      </c>
      <c r="O63" s="6" t="s">
        <v>134</v>
      </c>
      <c r="P63" s="6">
        <v>1.15403023812167</v>
      </c>
      <c r="Q63" s="6" t="s">
        <v>77</v>
      </c>
      <c r="R63" t="b">
        <f t="shared" si="2"/>
        <v>0</v>
      </c>
      <c r="S63" t="b">
        <f t="shared" si="17"/>
        <v>0</v>
      </c>
      <c r="T63" t="b">
        <f t="shared" si="42"/>
        <v>0</v>
      </c>
      <c r="U63" t="b">
        <f t="shared" si="43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21">
        <v>10.862621069999999</v>
      </c>
      <c r="J64" s="20">
        <v>2.6622732175108901</v>
      </c>
      <c r="K64" s="21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 t="shared" si="17"/>
        <v>0</v>
      </c>
      <c r="T64" t="b">
        <f t="shared" si="42"/>
        <v>0</v>
      </c>
      <c r="U64" t="b">
        <f t="shared" si="43"/>
        <v>0</v>
      </c>
      <c r="V64" s="3"/>
      <c r="AH64" s="1">
        <v>1.65</v>
      </c>
    </row>
    <row r="65" spans="33:36" x14ac:dyDescent="0.25">
      <c r="AG65" s="1">
        <v>1.65</v>
      </c>
      <c r="AH65"/>
      <c r="AJ65" s="1"/>
    </row>
    <row r="66" spans="33:36" x14ac:dyDescent="0.25">
      <c r="AG66" s="1">
        <v>1.65</v>
      </c>
      <c r="AH66"/>
      <c r="AJ66" s="1"/>
    </row>
    <row r="67" spans="33:36" x14ac:dyDescent="0.25">
      <c r="AG67" s="1">
        <v>1.65</v>
      </c>
      <c r="AH67"/>
      <c r="AJ67" s="1"/>
    </row>
    <row r="68" spans="33:36" x14ac:dyDescent="0.25">
      <c r="AG68" s="1">
        <v>1.65</v>
      </c>
      <c r="AH68"/>
      <c r="AJ68" s="1"/>
    </row>
    <row r="69" spans="33:36" x14ac:dyDescent="0.25">
      <c r="AG69" s="1">
        <v>0.54</v>
      </c>
      <c r="AH69"/>
      <c r="AJ69" s="1"/>
    </row>
    <row r="70" spans="33:36" x14ac:dyDescent="0.25">
      <c r="AG70" s="1">
        <v>1.65</v>
      </c>
      <c r="AH70"/>
      <c r="AJ70" s="1"/>
    </row>
  </sheetData>
  <mergeCells count="26">
    <mergeCell ref="Y1:Z2"/>
    <mergeCell ref="AA1:AB2"/>
    <mergeCell ref="AC1:AC2"/>
    <mergeCell ref="AD1:AD2"/>
    <mergeCell ref="AE1:AE2"/>
    <mergeCell ref="AH1:AH2"/>
    <mergeCell ref="AI1:AI2"/>
    <mergeCell ref="AJ1:AJ2"/>
    <mergeCell ref="AF1:AF2"/>
    <mergeCell ref="AG1:AG2"/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2023-06-06T15:46:54Z</dcterms:modified>
</cp:coreProperties>
</file>