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7945E4AE-6755-42BF-8C2A-7C246AC1CD05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9" i="14" l="1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D255" i="14"/>
  <c r="C255" i="14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O246" i="14"/>
  <c r="M246" i="14"/>
  <c r="G246" i="14"/>
  <c r="O245" i="14"/>
  <c r="M245" i="14"/>
  <c r="G245" i="14"/>
  <c r="O244" i="14"/>
  <c r="M244" i="14"/>
  <c r="G244" i="14"/>
  <c r="O243" i="14"/>
  <c r="M243" i="14"/>
  <c r="G243" i="14"/>
  <c r="O242" i="14"/>
  <c r="M242" i="14"/>
  <c r="G242" i="14"/>
  <c r="O241" i="14"/>
  <c r="M241" i="14"/>
  <c r="G241" i="14"/>
  <c r="O240" i="14"/>
  <c r="M240" i="14"/>
  <c r="G240" i="14"/>
  <c r="O239" i="14"/>
  <c r="M239" i="14"/>
  <c r="G239" i="14"/>
  <c r="C239" i="14"/>
  <c r="D239" i="14" s="1"/>
  <c r="O238" i="14"/>
  <c r="M238" i="14"/>
  <c r="G238" i="14"/>
  <c r="C238" i="14"/>
  <c r="O237" i="14"/>
  <c r="M237" i="14"/>
  <c r="G237" i="14"/>
  <c r="C237" i="14"/>
  <c r="O236" i="14"/>
  <c r="M236" i="14"/>
  <c r="G236" i="14"/>
  <c r="C236" i="14"/>
  <c r="O235" i="14"/>
  <c r="M235" i="14"/>
  <c r="G235" i="14"/>
  <c r="C235" i="14"/>
  <c r="O234" i="14"/>
  <c r="M234" i="14"/>
  <c r="G234" i="14"/>
  <c r="C234" i="14"/>
  <c r="O233" i="14"/>
  <c r="M233" i="14"/>
  <c r="G233" i="14"/>
  <c r="C233" i="14"/>
  <c r="O232" i="14"/>
  <c r="M232" i="14"/>
  <c r="G232" i="14"/>
  <c r="C232" i="14"/>
  <c r="O231" i="14"/>
  <c r="M231" i="14"/>
  <c r="G231" i="14"/>
  <c r="C231" i="14"/>
  <c r="O230" i="14"/>
  <c r="M230" i="14"/>
  <c r="G230" i="14"/>
  <c r="C230" i="14"/>
  <c r="O229" i="14"/>
  <c r="M229" i="14"/>
  <c r="G229" i="14"/>
  <c r="C229" i="14"/>
  <c r="O228" i="14"/>
  <c r="M228" i="14"/>
  <c r="G228" i="14"/>
  <c r="C228" i="14"/>
  <c r="O227" i="14"/>
  <c r="M227" i="14"/>
  <c r="G227" i="14"/>
  <c r="C227" i="14"/>
  <c r="O226" i="14"/>
  <c r="M226" i="14"/>
  <c r="G226" i="14"/>
  <c r="C226" i="14"/>
  <c r="O225" i="14"/>
  <c r="M225" i="14"/>
  <c r="G225" i="14"/>
  <c r="C225" i="14"/>
  <c r="O224" i="14"/>
  <c r="M224" i="14"/>
  <c r="G224" i="14"/>
  <c r="C224" i="14"/>
  <c r="O223" i="14"/>
  <c r="M223" i="14"/>
  <c r="G223" i="14"/>
  <c r="C223" i="14"/>
  <c r="O222" i="14"/>
  <c r="M222" i="14"/>
  <c r="G222" i="14"/>
  <c r="C222" i="14"/>
  <c r="O221" i="14"/>
  <c r="M221" i="14"/>
  <c r="G221" i="14"/>
  <c r="C221" i="14"/>
  <c r="O220" i="14"/>
  <c r="M220" i="14"/>
  <c r="G220" i="14"/>
  <c r="C220" i="14"/>
  <c r="O219" i="14"/>
  <c r="M219" i="14"/>
  <c r="G219" i="14"/>
  <c r="C219" i="14"/>
  <c r="O218" i="14"/>
  <c r="M218" i="14"/>
  <c r="G218" i="14"/>
  <c r="C218" i="14"/>
  <c r="O217" i="14"/>
  <c r="M217" i="14"/>
  <c r="G217" i="14"/>
  <c r="C217" i="14"/>
  <c r="O216" i="14"/>
  <c r="M216" i="14"/>
  <c r="G216" i="14"/>
  <c r="C216" i="14"/>
  <c r="O215" i="14"/>
  <c r="M215" i="14"/>
  <c r="G215" i="14"/>
  <c r="C215" i="14"/>
  <c r="O214" i="14"/>
  <c r="M214" i="14"/>
  <c r="G214" i="14"/>
  <c r="C214" i="14"/>
  <c r="O213" i="14"/>
  <c r="M213" i="14"/>
  <c r="G213" i="14"/>
  <c r="C213" i="14"/>
  <c r="O212" i="14"/>
  <c r="M212" i="14"/>
  <c r="G212" i="14"/>
  <c r="C212" i="14"/>
  <c r="O211" i="14"/>
  <c r="M211" i="14"/>
  <c r="G211" i="14"/>
  <c r="C211" i="14"/>
  <c r="O210" i="14"/>
  <c r="M210" i="14"/>
  <c r="G210" i="14"/>
  <c r="C210" i="14"/>
  <c r="O209" i="14"/>
  <c r="M209" i="14"/>
  <c r="G209" i="14"/>
  <c r="C209" i="14"/>
  <c r="O208" i="14"/>
  <c r="M208" i="14"/>
  <c r="G208" i="14"/>
  <c r="C208" i="14"/>
  <c r="O207" i="14"/>
  <c r="M207" i="14"/>
  <c r="G207" i="14"/>
  <c r="C207" i="14"/>
  <c r="O206" i="14"/>
  <c r="M206" i="14"/>
  <c r="G206" i="14"/>
  <c r="C206" i="14"/>
  <c r="O205" i="14"/>
  <c r="M205" i="14"/>
  <c r="G205" i="14"/>
  <c r="D205" i="14"/>
  <c r="C205" i="14"/>
  <c r="O204" i="14"/>
  <c r="M204" i="14"/>
  <c r="G204" i="14"/>
  <c r="C204" i="14"/>
  <c r="D204" i="14" s="1"/>
  <c r="O203" i="14"/>
  <c r="M203" i="14"/>
  <c r="G203" i="14"/>
  <c r="C203" i="14"/>
  <c r="D203" i="14" s="1"/>
  <c r="O202" i="14"/>
  <c r="M202" i="14"/>
  <c r="G202" i="14"/>
  <c r="C202" i="14"/>
  <c r="O201" i="14"/>
  <c r="M201" i="14"/>
  <c r="G201" i="14"/>
  <c r="C201" i="14"/>
  <c r="O200" i="14"/>
  <c r="M200" i="14"/>
  <c r="G200" i="14"/>
  <c r="C200" i="14"/>
  <c r="O199" i="14"/>
  <c r="M199" i="14"/>
  <c r="G199" i="14"/>
  <c r="C199" i="14"/>
  <c r="O198" i="14"/>
  <c r="M198" i="14"/>
  <c r="G198" i="14"/>
  <c r="C198" i="14"/>
  <c r="O197" i="14"/>
  <c r="M197" i="14"/>
  <c r="G197" i="14"/>
  <c r="C197" i="14"/>
  <c r="O196" i="14"/>
  <c r="M196" i="14"/>
  <c r="G196" i="14"/>
  <c r="C196" i="14"/>
  <c r="O195" i="14"/>
  <c r="M195" i="14"/>
  <c r="G195" i="14"/>
  <c r="C195" i="14"/>
  <c r="O194" i="14"/>
  <c r="M194" i="14"/>
  <c r="G194" i="14"/>
  <c r="C194" i="14"/>
  <c r="O193" i="14"/>
  <c r="M193" i="14"/>
  <c r="G193" i="14"/>
  <c r="C193" i="14"/>
  <c r="O192" i="14"/>
  <c r="M192" i="14"/>
  <c r="G192" i="14"/>
  <c r="C192" i="14"/>
  <c r="O191" i="14"/>
  <c r="M191" i="14"/>
  <c r="G191" i="14"/>
  <c r="C191" i="14"/>
  <c r="O190" i="14"/>
  <c r="M190" i="14"/>
  <c r="G190" i="14"/>
  <c r="D190" i="14"/>
  <c r="C190" i="14"/>
  <c r="O189" i="14"/>
  <c r="M189" i="14"/>
  <c r="G189" i="14"/>
  <c r="C189" i="14"/>
  <c r="O188" i="14"/>
  <c r="M188" i="14"/>
  <c r="G188" i="14"/>
  <c r="D188" i="14"/>
  <c r="C188" i="14"/>
  <c r="O187" i="14"/>
  <c r="M187" i="14"/>
  <c r="G187" i="14"/>
  <c r="C187" i="14"/>
  <c r="O186" i="14"/>
  <c r="M186" i="14"/>
  <c r="G186" i="14"/>
  <c r="C186" i="14"/>
  <c r="O185" i="14"/>
  <c r="M185" i="14"/>
  <c r="G185" i="14"/>
  <c r="C185" i="14"/>
  <c r="O184" i="14"/>
  <c r="M184" i="14"/>
  <c r="G184" i="14"/>
  <c r="D184" i="14"/>
  <c r="C184" i="14"/>
  <c r="O183" i="14"/>
  <c r="M183" i="14"/>
  <c r="G183" i="14"/>
  <c r="C183" i="14"/>
  <c r="O182" i="14"/>
  <c r="M182" i="14"/>
  <c r="G182" i="14"/>
  <c r="C182" i="14"/>
  <c r="O181" i="14"/>
  <c r="M181" i="14"/>
  <c r="G181" i="14"/>
  <c r="C181" i="14"/>
  <c r="O180" i="14"/>
  <c r="M180" i="14"/>
  <c r="G180" i="14"/>
  <c r="C180" i="14"/>
  <c r="O179" i="14"/>
  <c r="M179" i="14"/>
  <c r="G179" i="14"/>
  <c r="C179" i="14"/>
  <c r="O178" i="14"/>
  <c r="M178" i="14"/>
  <c r="G178" i="14"/>
  <c r="C178" i="14"/>
  <c r="D178" i="14" s="1"/>
  <c r="O177" i="14"/>
  <c r="M177" i="14"/>
  <c r="G177" i="14"/>
  <c r="C177" i="14"/>
  <c r="O176" i="14"/>
  <c r="M176" i="14"/>
  <c r="G176" i="14"/>
  <c r="C176" i="14"/>
  <c r="O175" i="14"/>
  <c r="M175" i="14"/>
  <c r="G175" i="14"/>
  <c r="C175" i="14"/>
  <c r="O174" i="14"/>
  <c r="M174" i="14"/>
  <c r="G174" i="14"/>
  <c r="C174" i="14"/>
  <c r="D174" i="14" s="1"/>
  <c r="O173" i="14"/>
  <c r="M173" i="14"/>
  <c r="G173" i="14"/>
  <c r="C173" i="14"/>
  <c r="O172" i="14"/>
  <c r="M172" i="14"/>
  <c r="G172" i="14"/>
  <c r="C172" i="14"/>
  <c r="O171" i="14"/>
  <c r="M171" i="14"/>
  <c r="G171" i="14"/>
  <c r="C171" i="14"/>
  <c r="O170" i="14"/>
  <c r="M170" i="14"/>
  <c r="G170" i="14"/>
  <c r="C170" i="14"/>
  <c r="O169" i="14"/>
  <c r="M169" i="14"/>
  <c r="G169" i="14"/>
  <c r="C169" i="14"/>
  <c r="O168" i="14"/>
  <c r="M168" i="14"/>
  <c r="G168" i="14"/>
  <c r="C168" i="14"/>
  <c r="O167" i="14"/>
  <c r="M167" i="14"/>
  <c r="G167" i="14"/>
  <c r="C167" i="14"/>
  <c r="O166" i="14"/>
  <c r="M166" i="14"/>
  <c r="G166" i="14"/>
  <c r="C166" i="14"/>
  <c r="O165" i="14"/>
  <c r="M165" i="14"/>
  <c r="G165" i="14"/>
  <c r="C165" i="14"/>
  <c r="O164" i="14"/>
  <c r="M164" i="14"/>
  <c r="G164" i="14"/>
  <c r="D164" i="14"/>
  <c r="C164" i="14"/>
  <c r="O163" i="14"/>
  <c r="M163" i="14"/>
  <c r="G163" i="14"/>
  <c r="D163" i="14"/>
  <c r="C163" i="14"/>
  <c r="O162" i="14"/>
  <c r="M162" i="14"/>
  <c r="G162" i="14"/>
  <c r="C162" i="14"/>
  <c r="O161" i="14"/>
  <c r="M161" i="14"/>
  <c r="G161" i="14"/>
  <c r="C161" i="14"/>
  <c r="O160" i="14"/>
  <c r="M160" i="14"/>
  <c r="G160" i="14"/>
  <c r="C160" i="14"/>
  <c r="O159" i="14"/>
  <c r="M159" i="14"/>
  <c r="G159" i="14"/>
  <c r="C159" i="14"/>
  <c r="O158" i="14"/>
  <c r="M158" i="14"/>
  <c r="G158" i="14"/>
  <c r="C158" i="14"/>
  <c r="O157" i="14"/>
  <c r="M157" i="14"/>
  <c r="G157" i="14"/>
  <c r="C157" i="14"/>
  <c r="O156" i="14"/>
  <c r="M156" i="14"/>
  <c r="G156" i="14"/>
  <c r="C156" i="14"/>
  <c r="O155" i="14"/>
  <c r="M155" i="14"/>
  <c r="G155" i="14"/>
  <c r="C155" i="14"/>
  <c r="O154" i="14"/>
  <c r="M154" i="14"/>
  <c r="G154" i="14"/>
  <c r="C154" i="14"/>
  <c r="O153" i="14"/>
  <c r="M153" i="14"/>
  <c r="G153" i="14"/>
  <c r="C153" i="14"/>
  <c r="O152" i="14"/>
  <c r="M152" i="14"/>
  <c r="G152" i="14"/>
  <c r="C152" i="14"/>
  <c r="O151" i="14"/>
  <c r="M151" i="14"/>
  <c r="G151" i="14"/>
  <c r="C151" i="14"/>
  <c r="D151" i="14" s="1"/>
  <c r="O150" i="14"/>
  <c r="M150" i="14"/>
  <c r="G150" i="14"/>
  <c r="D150" i="14"/>
  <c r="C150" i="14"/>
  <c r="O149" i="14"/>
  <c r="M149" i="14"/>
  <c r="G149" i="14"/>
  <c r="C149" i="14"/>
  <c r="O148" i="14"/>
  <c r="M148" i="14"/>
  <c r="G148" i="14"/>
  <c r="C148" i="14"/>
  <c r="D148" i="14" s="1"/>
  <c r="O147" i="14"/>
  <c r="M147" i="14"/>
  <c r="G147" i="14"/>
  <c r="C147" i="14"/>
  <c r="O146" i="14"/>
  <c r="M146" i="14"/>
  <c r="G146" i="14"/>
  <c r="C146" i="14"/>
  <c r="O145" i="14"/>
  <c r="M145" i="14"/>
  <c r="G145" i="14"/>
  <c r="C145" i="14"/>
  <c r="O144" i="14"/>
  <c r="M144" i="14"/>
  <c r="G144" i="14"/>
  <c r="C144" i="14"/>
  <c r="O143" i="14"/>
  <c r="M143" i="14"/>
  <c r="G143" i="14"/>
  <c r="C143" i="14"/>
  <c r="O142" i="14"/>
  <c r="M142" i="14"/>
  <c r="G142" i="14"/>
  <c r="C142" i="14"/>
  <c r="O141" i="14"/>
  <c r="M141" i="14"/>
  <c r="G141" i="14"/>
  <c r="C141" i="14"/>
  <c r="P140" i="14"/>
  <c r="O140" i="14"/>
  <c r="M140" i="14"/>
  <c r="G140" i="14"/>
  <c r="C140" i="14"/>
  <c r="D140" i="14" s="1"/>
  <c r="O139" i="14"/>
  <c r="M139" i="14"/>
  <c r="G139" i="14"/>
  <c r="C139" i="14"/>
  <c r="O138" i="14"/>
  <c r="M138" i="14"/>
  <c r="G138" i="14"/>
  <c r="C138" i="14"/>
  <c r="P137" i="14"/>
  <c r="O137" i="14"/>
  <c r="M137" i="14"/>
  <c r="G137" i="14"/>
  <c r="C137" i="14"/>
  <c r="P136" i="14"/>
  <c r="O136" i="14"/>
  <c r="M136" i="14"/>
  <c r="G136" i="14"/>
  <c r="C136" i="14"/>
  <c r="P135" i="14"/>
  <c r="O135" i="14"/>
  <c r="M135" i="14"/>
  <c r="G135" i="14"/>
  <c r="C135" i="14"/>
  <c r="P134" i="14"/>
  <c r="O134" i="14"/>
  <c r="M134" i="14"/>
  <c r="G134" i="14"/>
  <c r="C134" i="14"/>
  <c r="P133" i="14"/>
  <c r="O133" i="14"/>
  <c r="M133" i="14"/>
  <c r="G133" i="14"/>
  <c r="C133" i="14"/>
  <c r="P132" i="14"/>
  <c r="O132" i="14"/>
  <c r="M132" i="14"/>
  <c r="G132" i="14"/>
  <c r="C132" i="14"/>
  <c r="P131" i="14"/>
  <c r="O131" i="14"/>
  <c r="M131" i="14"/>
  <c r="G131" i="14"/>
  <c r="C131" i="14"/>
  <c r="O130" i="14"/>
  <c r="M130" i="14"/>
  <c r="G130" i="14"/>
  <c r="C130" i="14"/>
  <c r="D130" i="14" s="1"/>
  <c r="O129" i="14"/>
  <c r="M129" i="14"/>
  <c r="G129" i="14"/>
  <c r="C129" i="14"/>
  <c r="O128" i="14"/>
  <c r="M128" i="14"/>
  <c r="G128" i="14"/>
  <c r="C128" i="14"/>
  <c r="D128" i="14" s="1"/>
  <c r="O127" i="14"/>
  <c r="M127" i="14"/>
  <c r="G127" i="14"/>
  <c r="C127" i="14"/>
  <c r="O126" i="14"/>
  <c r="M126" i="14"/>
  <c r="G126" i="14"/>
  <c r="C126" i="14"/>
  <c r="O125" i="14"/>
  <c r="M125" i="14"/>
  <c r="G125" i="14"/>
  <c r="C125" i="14"/>
  <c r="O124" i="14"/>
  <c r="M124" i="14"/>
  <c r="G124" i="14"/>
  <c r="C124" i="14"/>
  <c r="O123" i="14"/>
  <c r="M123" i="14"/>
  <c r="G123" i="14"/>
  <c r="C123" i="14"/>
  <c r="O122" i="14"/>
  <c r="M122" i="14"/>
  <c r="G122" i="14"/>
  <c r="C122" i="14"/>
  <c r="O121" i="14"/>
  <c r="M121" i="14"/>
  <c r="G121" i="14"/>
  <c r="C121" i="14"/>
  <c r="O120" i="14"/>
  <c r="M120" i="14"/>
  <c r="G120" i="14"/>
  <c r="C120" i="14"/>
  <c r="O119" i="14"/>
  <c r="M119" i="14"/>
  <c r="G119" i="14"/>
  <c r="C119" i="14"/>
  <c r="D119" i="14" s="1"/>
  <c r="O118" i="14"/>
  <c r="M118" i="14"/>
  <c r="G118" i="14"/>
  <c r="C118" i="14"/>
  <c r="D118" i="14" s="1"/>
  <c r="O117" i="14"/>
  <c r="M117" i="14"/>
  <c r="G117" i="14"/>
  <c r="C117" i="14"/>
  <c r="D117" i="14" s="1"/>
  <c r="O116" i="14"/>
  <c r="M116" i="14"/>
  <c r="G116" i="14"/>
  <c r="D116" i="14"/>
  <c r="C116" i="14"/>
  <c r="O115" i="14"/>
  <c r="M115" i="14"/>
  <c r="G115" i="14"/>
  <c r="C115" i="14"/>
  <c r="O114" i="14"/>
  <c r="M114" i="14"/>
  <c r="G114" i="14"/>
  <c r="C114" i="14"/>
  <c r="D114" i="14" s="1"/>
  <c r="O113" i="14"/>
  <c r="M113" i="14"/>
  <c r="G113" i="14"/>
  <c r="C113" i="14"/>
  <c r="D113" i="14" s="1"/>
  <c r="O112" i="14"/>
  <c r="M112" i="14"/>
  <c r="G112" i="14"/>
  <c r="C112" i="14"/>
  <c r="O111" i="14"/>
  <c r="M111" i="14"/>
  <c r="G111" i="14"/>
  <c r="C111" i="14"/>
  <c r="O110" i="14"/>
  <c r="M110" i="14"/>
  <c r="G110" i="14"/>
  <c r="C110" i="14"/>
  <c r="O109" i="14"/>
  <c r="M109" i="14"/>
  <c r="G109" i="14"/>
  <c r="C109" i="14"/>
  <c r="O108" i="14"/>
  <c r="M108" i="14"/>
  <c r="G108" i="14"/>
  <c r="C108" i="14"/>
  <c r="O107" i="14"/>
  <c r="M107" i="14"/>
  <c r="G107" i="14"/>
  <c r="C107" i="14"/>
  <c r="O106" i="14"/>
  <c r="M106" i="14"/>
  <c r="G106" i="14"/>
  <c r="C106" i="14"/>
  <c r="O105" i="14"/>
  <c r="M105" i="14"/>
  <c r="G105" i="14"/>
  <c r="C105" i="14"/>
  <c r="O104" i="14"/>
  <c r="M104" i="14"/>
  <c r="G104" i="14"/>
  <c r="C104" i="14"/>
  <c r="O103" i="14"/>
  <c r="M103" i="14"/>
  <c r="G103" i="14"/>
  <c r="C103" i="14"/>
  <c r="O102" i="14"/>
  <c r="M102" i="14"/>
  <c r="G102" i="14"/>
  <c r="C102" i="14"/>
  <c r="O101" i="14"/>
  <c r="M101" i="14"/>
  <c r="G101" i="14"/>
  <c r="C101" i="14"/>
  <c r="D101" i="14" s="1"/>
  <c r="O100" i="14"/>
  <c r="M100" i="14"/>
  <c r="G100" i="14"/>
  <c r="C100" i="14"/>
  <c r="O99" i="14"/>
  <c r="M99" i="14"/>
  <c r="G99" i="14"/>
  <c r="C99" i="14"/>
  <c r="O98" i="14"/>
  <c r="M98" i="14"/>
  <c r="G98" i="14"/>
  <c r="C98" i="14"/>
  <c r="O97" i="14"/>
  <c r="M97" i="14"/>
  <c r="G97" i="14"/>
  <c r="C97" i="14"/>
  <c r="O96" i="14"/>
  <c r="M96" i="14"/>
  <c r="G96" i="14"/>
  <c r="C96" i="14"/>
  <c r="O95" i="14"/>
  <c r="M95" i="14"/>
  <c r="G95" i="14"/>
  <c r="C95" i="14"/>
  <c r="O94" i="14"/>
  <c r="M94" i="14"/>
  <c r="G94" i="14"/>
  <c r="C94" i="14"/>
  <c r="O93" i="14"/>
  <c r="M93" i="14"/>
  <c r="G93" i="14"/>
  <c r="C93" i="14"/>
  <c r="O92" i="14"/>
  <c r="M92" i="14"/>
  <c r="G92" i="14"/>
  <c r="C92" i="14"/>
  <c r="O91" i="14"/>
  <c r="M91" i="14"/>
  <c r="G91" i="14"/>
  <c r="C91" i="14"/>
  <c r="O90" i="14"/>
  <c r="M90" i="14"/>
  <c r="G90" i="14"/>
  <c r="C90" i="14"/>
  <c r="O89" i="14"/>
  <c r="M89" i="14"/>
  <c r="G89" i="14"/>
  <c r="C89" i="14"/>
  <c r="O88" i="14"/>
  <c r="M88" i="14"/>
  <c r="G88" i="14"/>
  <c r="C88" i="14"/>
  <c r="O87" i="14"/>
  <c r="M87" i="14"/>
  <c r="G87" i="14"/>
  <c r="C87" i="14"/>
  <c r="O86" i="14"/>
  <c r="M86" i="14"/>
  <c r="G86" i="14"/>
  <c r="C86" i="14"/>
  <c r="O85" i="14"/>
  <c r="M85" i="14"/>
  <c r="G85" i="14"/>
  <c r="C85" i="14"/>
  <c r="O84" i="14"/>
  <c r="M84" i="14"/>
  <c r="G84" i="14"/>
  <c r="C84" i="14"/>
  <c r="O83" i="14"/>
  <c r="M83" i="14"/>
  <c r="G83" i="14"/>
  <c r="C83" i="14"/>
  <c r="O82" i="14"/>
  <c r="M82" i="14"/>
  <c r="G82" i="14"/>
  <c r="C82" i="14"/>
  <c r="D82" i="14" s="1"/>
  <c r="O81" i="14"/>
  <c r="M81" i="14"/>
  <c r="G81" i="14"/>
  <c r="C81" i="14"/>
  <c r="O80" i="14"/>
  <c r="M80" i="14"/>
  <c r="G80" i="14"/>
  <c r="C80" i="14"/>
  <c r="O79" i="14"/>
  <c r="M79" i="14"/>
  <c r="G79" i="14"/>
  <c r="C79" i="14"/>
  <c r="O78" i="14"/>
  <c r="M78" i="14"/>
  <c r="G78" i="14"/>
  <c r="C78" i="14"/>
  <c r="O77" i="14"/>
  <c r="M77" i="14"/>
  <c r="G77" i="14"/>
  <c r="C77" i="14"/>
  <c r="D77" i="14" s="1"/>
  <c r="O76" i="14"/>
  <c r="M76" i="14"/>
  <c r="G76" i="14"/>
  <c r="C76" i="14"/>
  <c r="O75" i="14"/>
  <c r="M75" i="14"/>
  <c r="G75" i="14"/>
  <c r="C75" i="14"/>
  <c r="O74" i="14"/>
  <c r="M74" i="14"/>
  <c r="G74" i="14"/>
  <c r="C74" i="14"/>
  <c r="O73" i="14"/>
  <c r="M73" i="14"/>
  <c r="G73" i="14"/>
  <c r="D73" i="14"/>
  <c r="C73" i="14"/>
  <c r="O72" i="14"/>
  <c r="M72" i="14"/>
  <c r="G72" i="14"/>
  <c r="C72" i="14"/>
  <c r="O71" i="14"/>
  <c r="M71" i="14"/>
  <c r="G71" i="14"/>
  <c r="C71" i="14"/>
  <c r="O70" i="14"/>
  <c r="M70" i="14"/>
  <c r="G70" i="14"/>
  <c r="C70" i="14"/>
  <c r="D70" i="14" s="1"/>
  <c r="O69" i="14"/>
  <c r="M69" i="14"/>
  <c r="G69" i="14"/>
  <c r="C69" i="14"/>
  <c r="O68" i="14"/>
  <c r="M68" i="14"/>
  <c r="G68" i="14"/>
  <c r="C68" i="14"/>
  <c r="O67" i="14"/>
  <c r="M67" i="14"/>
  <c r="G67" i="14"/>
  <c r="C67" i="14"/>
  <c r="D67" i="14" s="1"/>
  <c r="O66" i="14"/>
  <c r="M66" i="14"/>
  <c r="G66" i="14"/>
  <c r="C66" i="14"/>
  <c r="O65" i="14"/>
  <c r="M65" i="14"/>
  <c r="G65" i="14"/>
  <c r="D65" i="14"/>
  <c r="C65" i="14"/>
  <c r="O64" i="14"/>
  <c r="M64" i="14"/>
  <c r="G64" i="14"/>
  <c r="C64" i="14"/>
  <c r="O63" i="14"/>
  <c r="M63" i="14"/>
  <c r="G63" i="14"/>
  <c r="C63" i="14"/>
  <c r="D63" i="14" s="1"/>
  <c r="O62" i="14"/>
  <c r="M62" i="14"/>
  <c r="G62" i="14"/>
  <c r="C62" i="14"/>
  <c r="D62" i="14" s="1"/>
  <c r="O61" i="14"/>
  <c r="M61" i="14"/>
  <c r="G61" i="14"/>
  <c r="D61" i="14"/>
  <c r="C61" i="14"/>
  <c r="O60" i="14"/>
  <c r="M60" i="14"/>
  <c r="G60" i="14"/>
  <c r="C60" i="14"/>
  <c r="O59" i="14"/>
  <c r="M59" i="14"/>
  <c r="G59" i="14"/>
  <c r="C59" i="14"/>
  <c r="O58" i="14"/>
  <c r="M58" i="14"/>
  <c r="G58" i="14"/>
  <c r="D58" i="14"/>
  <c r="C58" i="14"/>
  <c r="O57" i="14"/>
  <c r="M57" i="14"/>
  <c r="G57" i="14"/>
  <c r="C57" i="14"/>
  <c r="O56" i="14"/>
  <c r="M56" i="14"/>
  <c r="G56" i="14"/>
  <c r="C56" i="14"/>
  <c r="D56" i="14" s="1"/>
  <c r="O55" i="14"/>
  <c r="M55" i="14"/>
  <c r="G55" i="14"/>
  <c r="C55" i="14"/>
  <c r="O54" i="14"/>
  <c r="M54" i="14"/>
  <c r="G54" i="14"/>
  <c r="C54" i="14"/>
  <c r="O53" i="14"/>
  <c r="M53" i="14"/>
  <c r="G53" i="14"/>
  <c r="C53" i="14"/>
  <c r="D53" i="14" s="1"/>
  <c r="O52" i="14"/>
  <c r="M52" i="14"/>
  <c r="G52" i="14"/>
  <c r="C52" i="14"/>
  <c r="O51" i="14"/>
  <c r="M51" i="14"/>
  <c r="G51" i="14"/>
  <c r="C51" i="14"/>
  <c r="D51" i="14" s="1"/>
  <c r="O50" i="14"/>
  <c r="M50" i="14"/>
  <c r="G50" i="14"/>
  <c r="C50" i="14"/>
  <c r="O49" i="14"/>
  <c r="M49" i="14"/>
  <c r="G49" i="14"/>
  <c r="C49" i="14"/>
  <c r="O48" i="14"/>
  <c r="M48" i="14"/>
  <c r="G48" i="14"/>
  <c r="C48" i="14"/>
  <c r="O47" i="14"/>
  <c r="M47" i="14"/>
  <c r="G47" i="14"/>
  <c r="C47" i="14"/>
  <c r="O46" i="14"/>
  <c r="M46" i="14"/>
  <c r="G46" i="14"/>
  <c r="C46" i="14"/>
  <c r="D46" i="14" s="1"/>
  <c r="O45" i="14"/>
  <c r="M45" i="14"/>
  <c r="G45" i="14"/>
  <c r="C45" i="14"/>
  <c r="O44" i="14"/>
  <c r="M44" i="14"/>
  <c r="G44" i="14"/>
  <c r="D44" i="14"/>
  <c r="C44" i="14"/>
  <c r="O43" i="14"/>
  <c r="M43" i="14"/>
  <c r="G43" i="14"/>
  <c r="C43" i="14"/>
  <c r="D43" i="14" s="1"/>
  <c r="O42" i="14"/>
  <c r="M42" i="14"/>
  <c r="G42" i="14"/>
  <c r="C42" i="14"/>
  <c r="D42" i="14" s="1"/>
  <c r="O41" i="14"/>
  <c r="M41" i="14"/>
  <c r="G41" i="14"/>
  <c r="C41" i="14"/>
  <c r="O40" i="14"/>
  <c r="M40" i="14"/>
  <c r="G40" i="14"/>
  <c r="D40" i="14"/>
  <c r="C40" i="14"/>
  <c r="O39" i="14"/>
  <c r="M39" i="14"/>
  <c r="G39" i="14"/>
  <c r="C39" i="14"/>
  <c r="O38" i="14"/>
  <c r="M38" i="14"/>
  <c r="G38" i="14"/>
  <c r="C38" i="14"/>
  <c r="O37" i="14"/>
  <c r="M37" i="14"/>
  <c r="G37" i="14"/>
  <c r="C37" i="14"/>
  <c r="O36" i="14"/>
  <c r="M36" i="14"/>
  <c r="G36" i="14"/>
  <c r="C36" i="14"/>
  <c r="O35" i="14"/>
  <c r="M35" i="14"/>
  <c r="G35" i="14"/>
  <c r="C35" i="14"/>
  <c r="O34" i="14"/>
  <c r="M34" i="14"/>
  <c r="G34" i="14"/>
  <c r="C34" i="14"/>
  <c r="O33" i="14"/>
  <c r="M33" i="14"/>
  <c r="G33" i="14"/>
  <c r="C33" i="14"/>
  <c r="O32" i="14"/>
  <c r="M32" i="14"/>
  <c r="G32" i="14"/>
  <c r="C32" i="14"/>
  <c r="O31" i="14"/>
  <c r="M31" i="14"/>
  <c r="G31" i="14"/>
  <c r="C31" i="14"/>
  <c r="O30" i="14"/>
  <c r="M30" i="14"/>
  <c r="G30" i="14"/>
  <c r="C30" i="14"/>
  <c r="O29" i="14"/>
  <c r="M29" i="14"/>
  <c r="G29" i="14"/>
  <c r="C29" i="14"/>
  <c r="O28" i="14"/>
  <c r="M28" i="14"/>
  <c r="G28" i="14"/>
  <c r="C28" i="14"/>
  <c r="D28" i="14" s="1"/>
  <c r="O27" i="14"/>
  <c r="M27" i="14"/>
  <c r="G27" i="14"/>
  <c r="C27" i="14"/>
  <c r="D27" i="14" s="1"/>
  <c r="O26" i="14"/>
  <c r="M26" i="14"/>
  <c r="G26" i="14"/>
  <c r="C26" i="14"/>
  <c r="O25" i="14"/>
  <c r="M25" i="14"/>
  <c r="G25" i="14"/>
  <c r="C25" i="14"/>
  <c r="O24" i="14"/>
  <c r="M24" i="14"/>
  <c r="G24" i="14"/>
  <c r="C24" i="14"/>
  <c r="O23" i="14"/>
  <c r="M23" i="14"/>
  <c r="G23" i="14"/>
  <c r="C23" i="14"/>
  <c r="O22" i="14"/>
  <c r="M22" i="14"/>
  <c r="G22" i="14"/>
  <c r="C22" i="14"/>
  <c r="O21" i="14"/>
  <c r="M21" i="14"/>
  <c r="G21" i="14"/>
  <c r="C21" i="14"/>
  <c r="O20" i="14"/>
  <c r="M20" i="14"/>
  <c r="G20" i="14"/>
  <c r="C20" i="14"/>
  <c r="O19" i="14"/>
  <c r="M19" i="14"/>
  <c r="G19" i="14"/>
  <c r="C19" i="14"/>
  <c r="D19" i="14" s="1"/>
  <c r="O18" i="14"/>
  <c r="M18" i="14"/>
  <c r="G18" i="14"/>
  <c r="C18" i="14"/>
  <c r="D18" i="14" s="1"/>
  <c r="O17" i="14"/>
  <c r="M17" i="14"/>
  <c r="G17" i="14"/>
  <c r="C17" i="14"/>
  <c r="D17" i="14" s="1"/>
  <c r="O16" i="14"/>
  <c r="M16" i="14"/>
  <c r="G16" i="14"/>
  <c r="C16" i="14"/>
  <c r="D16" i="14" s="1"/>
  <c r="O15" i="14"/>
  <c r="M15" i="14"/>
  <c r="G15" i="14"/>
  <c r="C15" i="14"/>
  <c r="O14" i="14"/>
  <c r="M14" i="14"/>
  <c r="G14" i="14"/>
  <c r="C14" i="14"/>
  <c r="O13" i="14"/>
  <c r="M13" i="14"/>
  <c r="G13" i="14"/>
  <c r="C13" i="14"/>
  <c r="O12" i="14"/>
  <c r="M12" i="14"/>
  <c r="G12" i="14"/>
  <c r="C12" i="14"/>
  <c r="O11" i="14"/>
  <c r="M11" i="14"/>
  <c r="G11" i="14"/>
  <c r="C11" i="14"/>
  <c r="O10" i="14"/>
  <c r="M10" i="14"/>
  <c r="G10" i="14"/>
  <c r="C10" i="14"/>
  <c r="D10" i="14" s="1"/>
  <c r="O9" i="14"/>
  <c r="M9" i="14"/>
  <c r="G9" i="14"/>
  <c r="C9" i="14"/>
  <c r="D9" i="14" s="1"/>
  <c r="O8" i="14"/>
  <c r="M8" i="14"/>
  <c r="G8" i="14"/>
  <c r="C8" i="14"/>
  <c r="O7" i="14"/>
  <c r="M7" i="14"/>
  <c r="G7" i="14"/>
  <c r="C7" i="14"/>
  <c r="D112" i="4" l="1"/>
  <c r="D101" i="4"/>
  <c r="D100" i="4"/>
  <c r="M135" i="5" l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1" i="5"/>
  <c r="M12" i="5"/>
  <c r="M5" i="5"/>
  <c r="M6" i="5"/>
  <c r="M7" i="5"/>
  <c r="M8" i="5"/>
  <c r="M9" i="5"/>
  <c r="M10" i="5"/>
  <c r="M4" i="5"/>
  <c r="K7" i="5" l="1"/>
  <c r="E4" i="5" l="1"/>
  <c r="E5" i="5"/>
  <c r="E6" i="5"/>
  <c r="E7" i="5"/>
  <c r="F7" i="5" s="1"/>
  <c r="E8" i="5"/>
  <c r="F8" i="5" s="1"/>
  <c r="E9" i="5"/>
  <c r="F9" i="5" s="1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M2" i="14" l="1"/>
  <c r="P135" i="5"/>
  <c r="K135" i="5"/>
  <c r="P134" i="5"/>
  <c r="K134" i="5"/>
  <c r="P133" i="5"/>
  <c r="K133" i="5"/>
  <c r="P132" i="5"/>
  <c r="K132" i="5"/>
  <c r="P131" i="5"/>
  <c r="K131" i="5"/>
  <c r="P130" i="5"/>
  <c r="K130" i="5"/>
  <c r="P129" i="5"/>
  <c r="K129" i="5"/>
  <c r="P128" i="5"/>
  <c r="K128" i="5"/>
  <c r="P127" i="5"/>
  <c r="K127" i="5"/>
  <c r="P126" i="5"/>
  <c r="K126" i="5"/>
  <c r="P125" i="5"/>
  <c r="K125" i="5"/>
  <c r="P124" i="5"/>
  <c r="K124" i="5"/>
  <c r="P123" i="5"/>
  <c r="K123" i="5"/>
  <c r="P122" i="5"/>
  <c r="K122" i="5"/>
  <c r="P121" i="5"/>
  <c r="K121" i="5"/>
  <c r="P120" i="5"/>
  <c r="K120" i="5"/>
  <c r="P119" i="5"/>
  <c r="K119" i="5"/>
  <c r="P118" i="5"/>
  <c r="K118" i="5"/>
  <c r="P117" i="5"/>
  <c r="K117" i="5"/>
  <c r="P116" i="5"/>
  <c r="K116" i="5"/>
  <c r="P115" i="5"/>
  <c r="K115" i="5"/>
  <c r="P114" i="5"/>
  <c r="K114" i="5"/>
  <c r="P113" i="5"/>
  <c r="K113" i="5"/>
  <c r="P112" i="5"/>
  <c r="K112" i="5"/>
  <c r="P111" i="5"/>
  <c r="K111" i="5"/>
  <c r="L111" i="5" s="1"/>
  <c r="M111" i="5" s="1"/>
  <c r="P110" i="5"/>
  <c r="K110" i="5"/>
  <c r="L110" i="5" s="1"/>
  <c r="M110" i="5" s="1"/>
  <c r="P109" i="5"/>
  <c r="K109" i="5"/>
  <c r="L109" i="5" s="1"/>
  <c r="M109" i="5" s="1"/>
  <c r="P108" i="5"/>
  <c r="K108" i="5"/>
  <c r="L108" i="5" s="1"/>
  <c r="M108" i="5" s="1"/>
  <c r="P107" i="5"/>
  <c r="K107" i="5"/>
  <c r="L107" i="5" s="1"/>
  <c r="M107" i="5" s="1"/>
  <c r="P106" i="5"/>
  <c r="K106" i="5"/>
  <c r="L106" i="5" s="1"/>
  <c r="M106" i="5" s="1"/>
  <c r="P105" i="5"/>
  <c r="K105" i="5"/>
  <c r="L105" i="5" s="1"/>
  <c r="M105" i="5" s="1"/>
  <c r="P104" i="5"/>
  <c r="K104" i="5"/>
  <c r="L104" i="5" s="1"/>
  <c r="M104" i="5" s="1"/>
  <c r="P103" i="5"/>
  <c r="K103" i="5"/>
  <c r="P102" i="5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P6" i="5"/>
  <c r="K6" i="5"/>
  <c r="P5" i="5"/>
  <c r="K5" i="5"/>
  <c r="P4" i="5"/>
  <c r="K4" i="5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<sst xmlns="http://schemas.openxmlformats.org/spreadsheetml/2006/main" count="3293" uniqueCount="740">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</sst>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53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14" fontId="9" fillId="0" borderId="1" xfId="0" quotePrefix="1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wrapText="1"/>
    </xf>
    <xf numFmtId="49" fontId="5" fillId="0" borderId="1" xfId="0" applyNumberFormat="1" applyFont="1" applyFill="1" applyBorder="1" applyAlignment="1">
      <alignment horizontal="right" wrapText="1"/>
    </xf>
    <xf numFmtId="0" fontId="8" fillId="0" borderId="1" xfId="0" quotePrefix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1" xfId="2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9" fontId="5" fillId="0" borderId="1" xfId="0" quotePrefix="1" applyNumberFormat="1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/>
    </xf>
    <xf numFmtId="14" fontId="9" fillId="0" borderId="2" xfId="0" quotePrefix="1" applyNumberFormat="1" applyFont="1" applyFill="1" applyBorder="1" applyAlignment="1">
      <alignment horizontal="right"/>
    </xf>
    <xf numFmtId="1" fontId="6" fillId="0" borderId="2" xfId="0" applyNumberFormat="1" applyFont="1" applyFill="1" applyBorder="1" applyAlignment="1">
      <alignment horizontal="right"/>
    </xf>
    <xf numFmtId="0" fontId="9" fillId="0" borderId="2" xfId="0" applyFont="1" applyFill="1" applyBorder="1"/>
    <xf numFmtId="0" fontId="10" fillId="0" borderId="1" xfId="3" applyFont="1" applyFill="1" applyBorder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 wrapText="1"/>
    </xf>
    <xf numFmtId="2" fontId="5" fillId="0" borderId="1" xfId="0" applyNumberFormat="1" applyFont="1" applyFill="1" applyBorder="1" applyAlignment="1">
      <alignment horizontal="right" shrinkToFit="1"/>
    </xf>
    <xf numFmtId="39" fontId="8" fillId="0" borderId="1" xfId="1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shrinkToFit="1"/>
    </xf>
    <xf numFmtId="2" fontId="8" fillId="0" borderId="1" xfId="0" applyNumberFormat="1" applyFont="1" applyFill="1" applyBorder="1" applyAlignment="1">
      <alignment horizontal="right" wrapText="1"/>
    </xf>
    <xf numFmtId="167" fontId="8" fillId="0" borderId="1" xfId="0" applyNumberFormat="1" applyFont="1" applyFill="1" applyBorder="1" applyAlignment="1">
      <alignment horizontal="right" vertical="center" shrinkToFit="1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43" fontId="8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14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166" fontId="8" fillId="0" borderId="1" xfId="0" applyNumberFormat="1" applyFont="1" applyFill="1" applyBorder="1" applyAlignment="1">
      <alignment horizontal="left" shrinkToFit="1"/>
    </xf>
    <xf numFmtId="1" fontId="8" fillId="0" borderId="1" xfId="0" quotePrefix="1" applyNumberFormat="1" applyFont="1" applyFill="1" applyBorder="1" applyAlignment="1">
      <alignment horizontal="left" shrinkToFit="1"/>
    </xf>
    <xf numFmtId="0" fontId="8" fillId="0" borderId="1" xfId="0" applyFont="1" applyFill="1" applyBorder="1" applyAlignment="1" applyProtection="1">
      <alignment horizontal="left"/>
      <protection locked="0"/>
    </xf>
    <xf numFmtId="1" fontId="8" fillId="0" borderId="1" xfId="0" quotePrefix="1" applyNumberFormat="1" applyFont="1" applyFill="1" applyBorder="1" applyAlignment="1">
      <alignment horizontal="left"/>
    </xf>
    <xf numFmtId="0" fontId="8" fillId="0" borderId="1" xfId="0" quotePrefix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quotePrefix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" xfId="0" quotePrefix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1" fontId="8" fillId="0" borderId="1" xfId="0" quotePrefix="1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68" fontId="6" fillId="0" borderId="1" xfId="7" applyNumberFormat="1" applyFont="1" applyFill="1" applyBorder="1" applyAlignment="1">
      <alignment horizontal="right" vertical="center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tabSelected="1" zoomScaleNormal="100" workbookViewId="0">
      <pane ySplit="6" topLeftCell="A7" activePane="bottomLeft" state="frozen"/>
      <selection pane="bottomLeft" activeCell="J23" sqref="J23"/>
    </sheetView>
  </sheetViews>
  <sheetFormatPr defaultRowHeight="12.75"/>
  <cols>
    <col min="1" max="1" width="15.5703125" style="73" customWidth="1"/>
    <col min="2" max="2" width="18.28515625" style="73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74" bestFit="1" customWidth="1"/>
    <col min="7" max="7" width="8.85546875" style="75" bestFit="1" customWidth="1"/>
    <col min="8" max="8" width="30" style="76" customWidth="1"/>
    <col min="9" max="9" width="28" style="76" bestFit="1" customWidth="1"/>
    <col min="10" max="10" width="40.28515625" style="76" customWidth="1"/>
    <col min="11" max="11" width="5.5703125" style="77" customWidth="1"/>
    <col min="12" max="12" width="11.28515625" style="78" customWidth="1"/>
    <col min="13" max="13" width="12.7109375" style="78" customWidth="1"/>
    <col min="14" max="14" width="9.28515625" style="78" bestFit="1" customWidth="1"/>
    <col min="15" max="15" width="14" style="78" bestFit="1" customWidth="1"/>
    <col min="16" max="16" width="15.140625" style="1" bestFit="1" customWidth="1"/>
    <col min="17" max="17" width="15.140625" style="1" customWidth="1"/>
    <col min="18" max="18" width="13.85546875" style="80" customWidth="1"/>
    <col min="19" max="19" width="24" style="79" bestFit="1" customWidth="1"/>
    <col min="20" max="20" width="13.5703125" style="81" bestFit="1" customWidth="1"/>
    <col min="21" max="256" width="9.140625" style="76"/>
    <col min="257" max="257" width="17.42578125" style="76" customWidth="1"/>
    <col min="258" max="258" width="18.28515625" style="76" customWidth="1"/>
    <col min="259" max="259" width="11.85546875" style="76" bestFit="1" customWidth="1"/>
    <col min="260" max="260" width="17.42578125" style="76" customWidth="1"/>
    <col min="261" max="261" width="15.5703125" style="76" bestFit="1" customWidth="1"/>
    <col min="262" max="262" width="20.5703125" style="76" bestFit="1" customWidth="1"/>
    <col min="263" max="263" width="8.85546875" style="76" bestFit="1" customWidth="1"/>
    <col min="264" max="264" width="43.140625" style="76" bestFit="1" customWidth="1"/>
    <col min="265" max="265" width="28" style="76" bestFit="1" customWidth="1"/>
    <col min="266" max="266" width="22.42578125" style="76" customWidth="1"/>
    <col min="267" max="267" width="5.5703125" style="76" customWidth="1"/>
    <col min="268" max="268" width="11.28515625" style="76" customWidth="1"/>
    <col min="269" max="269" width="12.7109375" style="76" customWidth="1"/>
    <col min="270" max="270" width="15.140625" style="76" bestFit="1" customWidth="1"/>
    <col min="271" max="271" width="15.140625" style="76" customWidth="1"/>
    <col min="272" max="272" width="13.85546875" style="76" customWidth="1"/>
    <col min="273" max="273" width="8.85546875" style="76" customWidth="1"/>
    <col min="274" max="274" width="15.5703125" style="76" bestFit="1" customWidth="1"/>
    <col min="275" max="275" width="28.28515625" style="76" customWidth="1"/>
    <col min="276" max="276" width="36.140625" style="76" customWidth="1"/>
    <col min="277" max="512" width="9.140625" style="76"/>
    <col min="513" max="513" width="17.42578125" style="76" customWidth="1"/>
    <col min="514" max="514" width="18.28515625" style="76" customWidth="1"/>
    <col min="515" max="515" width="11.85546875" style="76" bestFit="1" customWidth="1"/>
    <col min="516" max="516" width="17.42578125" style="76" customWidth="1"/>
    <col min="517" max="517" width="15.5703125" style="76" bestFit="1" customWidth="1"/>
    <col min="518" max="518" width="20.5703125" style="76" bestFit="1" customWidth="1"/>
    <col min="519" max="519" width="8.85546875" style="76" bestFit="1" customWidth="1"/>
    <col min="520" max="520" width="43.140625" style="76" bestFit="1" customWidth="1"/>
    <col min="521" max="521" width="28" style="76" bestFit="1" customWidth="1"/>
    <col min="522" max="522" width="22.42578125" style="76" customWidth="1"/>
    <col min="523" max="523" width="5.5703125" style="76" customWidth="1"/>
    <col min="524" max="524" width="11.28515625" style="76" customWidth="1"/>
    <col min="525" max="525" width="12.7109375" style="76" customWidth="1"/>
    <col min="526" max="526" width="15.140625" style="76" bestFit="1" customWidth="1"/>
    <col min="527" max="527" width="15.140625" style="76" customWidth="1"/>
    <col min="528" max="528" width="13.85546875" style="76" customWidth="1"/>
    <col min="529" max="529" width="8.85546875" style="76" customWidth="1"/>
    <col min="530" max="530" width="15.5703125" style="76" bestFit="1" customWidth="1"/>
    <col min="531" max="531" width="28.28515625" style="76" customWidth="1"/>
    <col min="532" max="532" width="36.140625" style="76" customWidth="1"/>
    <col min="533" max="768" width="9.140625" style="76"/>
    <col min="769" max="769" width="17.42578125" style="76" customWidth="1"/>
    <col min="770" max="770" width="18.28515625" style="76" customWidth="1"/>
    <col min="771" max="771" width="11.85546875" style="76" bestFit="1" customWidth="1"/>
    <col min="772" max="772" width="17.42578125" style="76" customWidth="1"/>
    <col min="773" max="773" width="15.5703125" style="76" bestFit="1" customWidth="1"/>
    <col min="774" max="774" width="20.5703125" style="76" bestFit="1" customWidth="1"/>
    <col min="775" max="775" width="8.85546875" style="76" bestFit="1" customWidth="1"/>
    <col min="776" max="776" width="43.140625" style="76" bestFit="1" customWidth="1"/>
    <col min="777" max="777" width="28" style="76" bestFit="1" customWidth="1"/>
    <col min="778" max="778" width="22.42578125" style="76" customWidth="1"/>
    <col min="779" max="779" width="5.5703125" style="76" customWidth="1"/>
    <col min="780" max="780" width="11.28515625" style="76" customWidth="1"/>
    <col min="781" max="781" width="12.7109375" style="76" customWidth="1"/>
    <col min="782" max="782" width="15.140625" style="76" bestFit="1" customWidth="1"/>
    <col min="783" max="783" width="15.140625" style="76" customWidth="1"/>
    <col min="784" max="784" width="13.85546875" style="76" customWidth="1"/>
    <col min="785" max="785" width="8.85546875" style="76" customWidth="1"/>
    <col min="786" max="786" width="15.5703125" style="76" bestFit="1" customWidth="1"/>
    <col min="787" max="787" width="28.28515625" style="76" customWidth="1"/>
    <col min="788" max="788" width="36.140625" style="76" customWidth="1"/>
    <col min="789" max="1024" width="9.140625" style="76"/>
    <col min="1025" max="1025" width="17.42578125" style="76" customWidth="1"/>
    <col min="1026" max="1026" width="18.28515625" style="76" customWidth="1"/>
    <col min="1027" max="1027" width="11.85546875" style="76" bestFit="1" customWidth="1"/>
    <col min="1028" max="1028" width="17.42578125" style="76" customWidth="1"/>
    <col min="1029" max="1029" width="15.5703125" style="76" bestFit="1" customWidth="1"/>
    <col min="1030" max="1030" width="20.5703125" style="76" bestFit="1" customWidth="1"/>
    <col min="1031" max="1031" width="8.85546875" style="76" bestFit="1" customWidth="1"/>
    <col min="1032" max="1032" width="43.140625" style="76" bestFit="1" customWidth="1"/>
    <col min="1033" max="1033" width="28" style="76" bestFit="1" customWidth="1"/>
    <col min="1034" max="1034" width="22.42578125" style="76" customWidth="1"/>
    <col min="1035" max="1035" width="5.5703125" style="76" customWidth="1"/>
    <col min="1036" max="1036" width="11.28515625" style="76" customWidth="1"/>
    <col min="1037" max="1037" width="12.7109375" style="76" customWidth="1"/>
    <col min="1038" max="1038" width="15.140625" style="76" bestFit="1" customWidth="1"/>
    <col min="1039" max="1039" width="15.140625" style="76" customWidth="1"/>
    <col min="1040" max="1040" width="13.85546875" style="76" customWidth="1"/>
    <col min="1041" max="1041" width="8.85546875" style="76" customWidth="1"/>
    <col min="1042" max="1042" width="15.5703125" style="76" bestFit="1" customWidth="1"/>
    <col min="1043" max="1043" width="28.28515625" style="76" customWidth="1"/>
    <col min="1044" max="1044" width="36.140625" style="76" customWidth="1"/>
    <col min="1045" max="1280" width="9.140625" style="76"/>
    <col min="1281" max="1281" width="17.42578125" style="76" customWidth="1"/>
    <col min="1282" max="1282" width="18.28515625" style="76" customWidth="1"/>
    <col min="1283" max="1283" width="11.85546875" style="76" bestFit="1" customWidth="1"/>
    <col min="1284" max="1284" width="17.42578125" style="76" customWidth="1"/>
    <col min="1285" max="1285" width="15.5703125" style="76" bestFit="1" customWidth="1"/>
    <col min="1286" max="1286" width="20.5703125" style="76" bestFit="1" customWidth="1"/>
    <col min="1287" max="1287" width="8.85546875" style="76" bestFit="1" customWidth="1"/>
    <col min="1288" max="1288" width="43.140625" style="76" bestFit="1" customWidth="1"/>
    <col min="1289" max="1289" width="28" style="76" bestFit="1" customWidth="1"/>
    <col min="1290" max="1290" width="22.42578125" style="76" customWidth="1"/>
    <col min="1291" max="1291" width="5.5703125" style="76" customWidth="1"/>
    <col min="1292" max="1292" width="11.28515625" style="76" customWidth="1"/>
    <col min="1293" max="1293" width="12.7109375" style="76" customWidth="1"/>
    <col min="1294" max="1294" width="15.140625" style="76" bestFit="1" customWidth="1"/>
    <col min="1295" max="1295" width="15.140625" style="76" customWidth="1"/>
    <col min="1296" max="1296" width="13.85546875" style="76" customWidth="1"/>
    <col min="1297" max="1297" width="8.85546875" style="76" customWidth="1"/>
    <col min="1298" max="1298" width="15.5703125" style="76" bestFit="1" customWidth="1"/>
    <col min="1299" max="1299" width="28.28515625" style="76" customWidth="1"/>
    <col min="1300" max="1300" width="36.140625" style="76" customWidth="1"/>
    <col min="1301" max="1536" width="9.140625" style="76"/>
    <col min="1537" max="1537" width="17.42578125" style="76" customWidth="1"/>
    <col min="1538" max="1538" width="18.28515625" style="76" customWidth="1"/>
    <col min="1539" max="1539" width="11.85546875" style="76" bestFit="1" customWidth="1"/>
    <col min="1540" max="1540" width="17.42578125" style="76" customWidth="1"/>
    <col min="1541" max="1541" width="15.5703125" style="76" bestFit="1" customWidth="1"/>
    <col min="1542" max="1542" width="20.5703125" style="76" bestFit="1" customWidth="1"/>
    <col min="1543" max="1543" width="8.85546875" style="76" bestFit="1" customWidth="1"/>
    <col min="1544" max="1544" width="43.140625" style="76" bestFit="1" customWidth="1"/>
    <col min="1545" max="1545" width="28" style="76" bestFit="1" customWidth="1"/>
    <col min="1546" max="1546" width="22.42578125" style="76" customWidth="1"/>
    <col min="1547" max="1547" width="5.5703125" style="76" customWidth="1"/>
    <col min="1548" max="1548" width="11.28515625" style="76" customWidth="1"/>
    <col min="1549" max="1549" width="12.7109375" style="76" customWidth="1"/>
    <col min="1550" max="1550" width="15.140625" style="76" bestFit="1" customWidth="1"/>
    <col min="1551" max="1551" width="15.140625" style="76" customWidth="1"/>
    <col min="1552" max="1552" width="13.85546875" style="76" customWidth="1"/>
    <col min="1553" max="1553" width="8.85546875" style="76" customWidth="1"/>
    <col min="1554" max="1554" width="15.5703125" style="76" bestFit="1" customWidth="1"/>
    <col min="1555" max="1555" width="28.28515625" style="76" customWidth="1"/>
    <col min="1556" max="1556" width="36.140625" style="76" customWidth="1"/>
    <col min="1557" max="1792" width="9.140625" style="76"/>
    <col min="1793" max="1793" width="17.42578125" style="76" customWidth="1"/>
    <col min="1794" max="1794" width="18.28515625" style="76" customWidth="1"/>
    <col min="1795" max="1795" width="11.85546875" style="76" bestFit="1" customWidth="1"/>
    <col min="1796" max="1796" width="17.42578125" style="76" customWidth="1"/>
    <col min="1797" max="1797" width="15.5703125" style="76" bestFit="1" customWidth="1"/>
    <col min="1798" max="1798" width="20.5703125" style="76" bestFit="1" customWidth="1"/>
    <col min="1799" max="1799" width="8.85546875" style="76" bestFit="1" customWidth="1"/>
    <col min="1800" max="1800" width="43.140625" style="76" bestFit="1" customWidth="1"/>
    <col min="1801" max="1801" width="28" style="76" bestFit="1" customWidth="1"/>
    <col min="1802" max="1802" width="22.42578125" style="76" customWidth="1"/>
    <col min="1803" max="1803" width="5.5703125" style="76" customWidth="1"/>
    <col min="1804" max="1804" width="11.28515625" style="76" customWidth="1"/>
    <col min="1805" max="1805" width="12.7109375" style="76" customWidth="1"/>
    <col min="1806" max="1806" width="15.140625" style="76" bestFit="1" customWidth="1"/>
    <col min="1807" max="1807" width="15.140625" style="76" customWidth="1"/>
    <col min="1808" max="1808" width="13.85546875" style="76" customWidth="1"/>
    <col min="1809" max="1809" width="8.85546875" style="76" customWidth="1"/>
    <col min="1810" max="1810" width="15.5703125" style="76" bestFit="1" customWidth="1"/>
    <col min="1811" max="1811" width="28.28515625" style="76" customWidth="1"/>
    <col min="1812" max="1812" width="36.140625" style="76" customWidth="1"/>
    <col min="1813" max="2048" width="9.140625" style="76"/>
    <col min="2049" max="2049" width="17.42578125" style="76" customWidth="1"/>
    <col min="2050" max="2050" width="18.28515625" style="76" customWidth="1"/>
    <col min="2051" max="2051" width="11.85546875" style="76" bestFit="1" customWidth="1"/>
    <col min="2052" max="2052" width="17.42578125" style="76" customWidth="1"/>
    <col min="2053" max="2053" width="15.5703125" style="76" bestFit="1" customWidth="1"/>
    <col min="2054" max="2054" width="20.5703125" style="76" bestFit="1" customWidth="1"/>
    <col min="2055" max="2055" width="8.85546875" style="76" bestFit="1" customWidth="1"/>
    <col min="2056" max="2056" width="43.140625" style="76" bestFit="1" customWidth="1"/>
    <col min="2057" max="2057" width="28" style="76" bestFit="1" customWidth="1"/>
    <col min="2058" max="2058" width="22.42578125" style="76" customWidth="1"/>
    <col min="2059" max="2059" width="5.5703125" style="76" customWidth="1"/>
    <col min="2060" max="2060" width="11.28515625" style="76" customWidth="1"/>
    <col min="2061" max="2061" width="12.7109375" style="76" customWidth="1"/>
    <col min="2062" max="2062" width="15.140625" style="76" bestFit="1" customWidth="1"/>
    <col min="2063" max="2063" width="15.140625" style="76" customWidth="1"/>
    <col min="2064" max="2064" width="13.85546875" style="76" customWidth="1"/>
    <col min="2065" max="2065" width="8.85546875" style="76" customWidth="1"/>
    <col min="2066" max="2066" width="15.5703125" style="76" bestFit="1" customWidth="1"/>
    <col min="2067" max="2067" width="28.28515625" style="76" customWidth="1"/>
    <col min="2068" max="2068" width="36.140625" style="76" customWidth="1"/>
    <col min="2069" max="2304" width="9.140625" style="76"/>
    <col min="2305" max="2305" width="17.42578125" style="76" customWidth="1"/>
    <col min="2306" max="2306" width="18.28515625" style="76" customWidth="1"/>
    <col min="2307" max="2307" width="11.85546875" style="76" bestFit="1" customWidth="1"/>
    <col min="2308" max="2308" width="17.42578125" style="76" customWidth="1"/>
    <col min="2309" max="2309" width="15.5703125" style="76" bestFit="1" customWidth="1"/>
    <col min="2310" max="2310" width="20.5703125" style="76" bestFit="1" customWidth="1"/>
    <col min="2311" max="2311" width="8.85546875" style="76" bestFit="1" customWidth="1"/>
    <col min="2312" max="2312" width="43.140625" style="76" bestFit="1" customWidth="1"/>
    <col min="2313" max="2313" width="28" style="76" bestFit="1" customWidth="1"/>
    <col min="2314" max="2314" width="22.42578125" style="76" customWidth="1"/>
    <col min="2315" max="2315" width="5.5703125" style="76" customWidth="1"/>
    <col min="2316" max="2316" width="11.28515625" style="76" customWidth="1"/>
    <col min="2317" max="2317" width="12.7109375" style="76" customWidth="1"/>
    <col min="2318" max="2318" width="15.140625" style="76" bestFit="1" customWidth="1"/>
    <col min="2319" max="2319" width="15.140625" style="76" customWidth="1"/>
    <col min="2320" max="2320" width="13.85546875" style="76" customWidth="1"/>
    <col min="2321" max="2321" width="8.85546875" style="76" customWidth="1"/>
    <col min="2322" max="2322" width="15.5703125" style="76" bestFit="1" customWidth="1"/>
    <col min="2323" max="2323" width="28.28515625" style="76" customWidth="1"/>
    <col min="2324" max="2324" width="36.140625" style="76" customWidth="1"/>
    <col min="2325" max="2560" width="9.140625" style="76"/>
    <col min="2561" max="2561" width="17.42578125" style="76" customWidth="1"/>
    <col min="2562" max="2562" width="18.28515625" style="76" customWidth="1"/>
    <col min="2563" max="2563" width="11.85546875" style="76" bestFit="1" customWidth="1"/>
    <col min="2564" max="2564" width="17.42578125" style="76" customWidth="1"/>
    <col min="2565" max="2565" width="15.5703125" style="76" bestFit="1" customWidth="1"/>
    <col min="2566" max="2566" width="20.5703125" style="76" bestFit="1" customWidth="1"/>
    <col min="2567" max="2567" width="8.85546875" style="76" bestFit="1" customWidth="1"/>
    <col min="2568" max="2568" width="43.140625" style="76" bestFit="1" customWidth="1"/>
    <col min="2569" max="2569" width="28" style="76" bestFit="1" customWidth="1"/>
    <col min="2570" max="2570" width="22.42578125" style="76" customWidth="1"/>
    <col min="2571" max="2571" width="5.5703125" style="76" customWidth="1"/>
    <col min="2572" max="2572" width="11.28515625" style="76" customWidth="1"/>
    <col min="2573" max="2573" width="12.7109375" style="76" customWidth="1"/>
    <col min="2574" max="2574" width="15.140625" style="76" bestFit="1" customWidth="1"/>
    <col min="2575" max="2575" width="15.140625" style="76" customWidth="1"/>
    <col min="2576" max="2576" width="13.85546875" style="76" customWidth="1"/>
    <col min="2577" max="2577" width="8.85546875" style="76" customWidth="1"/>
    <col min="2578" max="2578" width="15.5703125" style="76" bestFit="1" customWidth="1"/>
    <col min="2579" max="2579" width="28.28515625" style="76" customWidth="1"/>
    <col min="2580" max="2580" width="36.140625" style="76" customWidth="1"/>
    <col min="2581" max="2816" width="9.140625" style="76"/>
    <col min="2817" max="2817" width="17.42578125" style="76" customWidth="1"/>
    <col min="2818" max="2818" width="18.28515625" style="76" customWidth="1"/>
    <col min="2819" max="2819" width="11.85546875" style="76" bestFit="1" customWidth="1"/>
    <col min="2820" max="2820" width="17.42578125" style="76" customWidth="1"/>
    <col min="2821" max="2821" width="15.5703125" style="76" bestFit="1" customWidth="1"/>
    <col min="2822" max="2822" width="20.5703125" style="76" bestFit="1" customWidth="1"/>
    <col min="2823" max="2823" width="8.85546875" style="76" bestFit="1" customWidth="1"/>
    <col min="2824" max="2824" width="43.140625" style="76" bestFit="1" customWidth="1"/>
    <col min="2825" max="2825" width="28" style="76" bestFit="1" customWidth="1"/>
    <col min="2826" max="2826" width="22.42578125" style="76" customWidth="1"/>
    <col min="2827" max="2827" width="5.5703125" style="76" customWidth="1"/>
    <col min="2828" max="2828" width="11.28515625" style="76" customWidth="1"/>
    <col min="2829" max="2829" width="12.7109375" style="76" customWidth="1"/>
    <col min="2830" max="2830" width="15.140625" style="76" bestFit="1" customWidth="1"/>
    <col min="2831" max="2831" width="15.140625" style="76" customWidth="1"/>
    <col min="2832" max="2832" width="13.85546875" style="76" customWidth="1"/>
    <col min="2833" max="2833" width="8.85546875" style="76" customWidth="1"/>
    <col min="2834" max="2834" width="15.5703125" style="76" bestFit="1" customWidth="1"/>
    <col min="2835" max="2835" width="28.28515625" style="76" customWidth="1"/>
    <col min="2836" max="2836" width="36.140625" style="76" customWidth="1"/>
    <col min="2837" max="3072" width="9.140625" style="76"/>
    <col min="3073" max="3073" width="17.42578125" style="76" customWidth="1"/>
    <col min="3074" max="3074" width="18.28515625" style="76" customWidth="1"/>
    <col min="3075" max="3075" width="11.85546875" style="76" bestFit="1" customWidth="1"/>
    <col min="3076" max="3076" width="17.42578125" style="76" customWidth="1"/>
    <col min="3077" max="3077" width="15.5703125" style="76" bestFit="1" customWidth="1"/>
    <col min="3078" max="3078" width="20.5703125" style="76" bestFit="1" customWidth="1"/>
    <col min="3079" max="3079" width="8.85546875" style="76" bestFit="1" customWidth="1"/>
    <col min="3080" max="3080" width="43.140625" style="76" bestFit="1" customWidth="1"/>
    <col min="3081" max="3081" width="28" style="76" bestFit="1" customWidth="1"/>
    <col min="3082" max="3082" width="22.42578125" style="76" customWidth="1"/>
    <col min="3083" max="3083" width="5.5703125" style="76" customWidth="1"/>
    <col min="3084" max="3084" width="11.28515625" style="76" customWidth="1"/>
    <col min="3085" max="3085" width="12.7109375" style="76" customWidth="1"/>
    <col min="3086" max="3086" width="15.140625" style="76" bestFit="1" customWidth="1"/>
    <col min="3087" max="3087" width="15.140625" style="76" customWidth="1"/>
    <col min="3088" max="3088" width="13.85546875" style="76" customWidth="1"/>
    <col min="3089" max="3089" width="8.85546875" style="76" customWidth="1"/>
    <col min="3090" max="3090" width="15.5703125" style="76" bestFit="1" customWidth="1"/>
    <col min="3091" max="3091" width="28.28515625" style="76" customWidth="1"/>
    <col min="3092" max="3092" width="36.140625" style="76" customWidth="1"/>
    <col min="3093" max="3328" width="9.140625" style="76"/>
    <col min="3329" max="3329" width="17.42578125" style="76" customWidth="1"/>
    <col min="3330" max="3330" width="18.28515625" style="76" customWidth="1"/>
    <col min="3331" max="3331" width="11.85546875" style="76" bestFit="1" customWidth="1"/>
    <col min="3332" max="3332" width="17.42578125" style="76" customWidth="1"/>
    <col min="3333" max="3333" width="15.5703125" style="76" bestFit="1" customWidth="1"/>
    <col min="3334" max="3334" width="20.5703125" style="76" bestFit="1" customWidth="1"/>
    <col min="3335" max="3335" width="8.85546875" style="76" bestFit="1" customWidth="1"/>
    <col min="3336" max="3336" width="43.140625" style="76" bestFit="1" customWidth="1"/>
    <col min="3337" max="3337" width="28" style="76" bestFit="1" customWidth="1"/>
    <col min="3338" max="3338" width="22.42578125" style="76" customWidth="1"/>
    <col min="3339" max="3339" width="5.5703125" style="76" customWidth="1"/>
    <col min="3340" max="3340" width="11.28515625" style="76" customWidth="1"/>
    <col min="3341" max="3341" width="12.7109375" style="76" customWidth="1"/>
    <col min="3342" max="3342" width="15.140625" style="76" bestFit="1" customWidth="1"/>
    <col min="3343" max="3343" width="15.140625" style="76" customWidth="1"/>
    <col min="3344" max="3344" width="13.85546875" style="76" customWidth="1"/>
    <col min="3345" max="3345" width="8.85546875" style="76" customWidth="1"/>
    <col min="3346" max="3346" width="15.5703125" style="76" bestFit="1" customWidth="1"/>
    <col min="3347" max="3347" width="28.28515625" style="76" customWidth="1"/>
    <col min="3348" max="3348" width="36.140625" style="76" customWidth="1"/>
    <col min="3349" max="3584" width="9.140625" style="76"/>
    <col min="3585" max="3585" width="17.42578125" style="76" customWidth="1"/>
    <col min="3586" max="3586" width="18.28515625" style="76" customWidth="1"/>
    <col min="3587" max="3587" width="11.85546875" style="76" bestFit="1" customWidth="1"/>
    <col min="3588" max="3588" width="17.42578125" style="76" customWidth="1"/>
    <col min="3589" max="3589" width="15.5703125" style="76" bestFit="1" customWidth="1"/>
    <col min="3590" max="3590" width="20.5703125" style="76" bestFit="1" customWidth="1"/>
    <col min="3591" max="3591" width="8.85546875" style="76" bestFit="1" customWidth="1"/>
    <col min="3592" max="3592" width="43.140625" style="76" bestFit="1" customWidth="1"/>
    <col min="3593" max="3593" width="28" style="76" bestFit="1" customWidth="1"/>
    <col min="3594" max="3594" width="22.42578125" style="76" customWidth="1"/>
    <col min="3595" max="3595" width="5.5703125" style="76" customWidth="1"/>
    <col min="3596" max="3596" width="11.28515625" style="76" customWidth="1"/>
    <col min="3597" max="3597" width="12.7109375" style="76" customWidth="1"/>
    <col min="3598" max="3598" width="15.140625" style="76" bestFit="1" customWidth="1"/>
    <col min="3599" max="3599" width="15.140625" style="76" customWidth="1"/>
    <col min="3600" max="3600" width="13.85546875" style="76" customWidth="1"/>
    <col min="3601" max="3601" width="8.85546875" style="76" customWidth="1"/>
    <col min="3602" max="3602" width="15.5703125" style="76" bestFit="1" customWidth="1"/>
    <col min="3603" max="3603" width="28.28515625" style="76" customWidth="1"/>
    <col min="3604" max="3604" width="36.140625" style="76" customWidth="1"/>
    <col min="3605" max="3840" width="9.140625" style="76"/>
    <col min="3841" max="3841" width="17.42578125" style="76" customWidth="1"/>
    <col min="3842" max="3842" width="18.28515625" style="76" customWidth="1"/>
    <col min="3843" max="3843" width="11.85546875" style="76" bestFit="1" customWidth="1"/>
    <col min="3844" max="3844" width="17.42578125" style="76" customWidth="1"/>
    <col min="3845" max="3845" width="15.5703125" style="76" bestFit="1" customWidth="1"/>
    <col min="3846" max="3846" width="20.5703125" style="76" bestFit="1" customWidth="1"/>
    <col min="3847" max="3847" width="8.85546875" style="76" bestFit="1" customWidth="1"/>
    <col min="3848" max="3848" width="43.140625" style="76" bestFit="1" customWidth="1"/>
    <col min="3849" max="3849" width="28" style="76" bestFit="1" customWidth="1"/>
    <col min="3850" max="3850" width="22.42578125" style="76" customWidth="1"/>
    <col min="3851" max="3851" width="5.5703125" style="76" customWidth="1"/>
    <col min="3852" max="3852" width="11.28515625" style="76" customWidth="1"/>
    <col min="3853" max="3853" width="12.7109375" style="76" customWidth="1"/>
    <col min="3854" max="3854" width="15.140625" style="76" bestFit="1" customWidth="1"/>
    <col min="3855" max="3855" width="15.140625" style="76" customWidth="1"/>
    <col min="3856" max="3856" width="13.85546875" style="76" customWidth="1"/>
    <col min="3857" max="3857" width="8.85546875" style="76" customWidth="1"/>
    <col min="3858" max="3858" width="15.5703125" style="76" bestFit="1" customWidth="1"/>
    <col min="3859" max="3859" width="28.28515625" style="76" customWidth="1"/>
    <col min="3860" max="3860" width="36.140625" style="76" customWidth="1"/>
    <col min="3861" max="4096" width="9.140625" style="76"/>
    <col min="4097" max="4097" width="17.42578125" style="76" customWidth="1"/>
    <col min="4098" max="4098" width="18.28515625" style="76" customWidth="1"/>
    <col min="4099" max="4099" width="11.85546875" style="76" bestFit="1" customWidth="1"/>
    <col min="4100" max="4100" width="17.42578125" style="76" customWidth="1"/>
    <col min="4101" max="4101" width="15.5703125" style="76" bestFit="1" customWidth="1"/>
    <col min="4102" max="4102" width="20.5703125" style="76" bestFit="1" customWidth="1"/>
    <col min="4103" max="4103" width="8.85546875" style="76" bestFit="1" customWidth="1"/>
    <col min="4104" max="4104" width="43.140625" style="76" bestFit="1" customWidth="1"/>
    <col min="4105" max="4105" width="28" style="76" bestFit="1" customWidth="1"/>
    <col min="4106" max="4106" width="22.42578125" style="76" customWidth="1"/>
    <col min="4107" max="4107" width="5.5703125" style="76" customWidth="1"/>
    <col min="4108" max="4108" width="11.28515625" style="76" customWidth="1"/>
    <col min="4109" max="4109" width="12.7109375" style="76" customWidth="1"/>
    <col min="4110" max="4110" width="15.140625" style="76" bestFit="1" customWidth="1"/>
    <col min="4111" max="4111" width="15.140625" style="76" customWidth="1"/>
    <col min="4112" max="4112" width="13.85546875" style="76" customWidth="1"/>
    <col min="4113" max="4113" width="8.85546875" style="76" customWidth="1"/>
    <col min="4114" max="4114" width="15.5703125" style="76" bestFit="1" customWidth="1"/>
    <col min="4115" max="4115" width="28.28515625" style="76" customWidth="1"/>
    <col min="4116" max="4116" width="36.140625" style="76" customWidth="1"/>
    <col min="4117" max="4352" width="9.140625" style="76"/>
    <col min="4353" max="4353" width="17.42578125" style="76" customWidth="1"/>
    <col min="4354" max="4354" width="18.28515625" style="76" customWidth="1"/>
    <col min="4355" max="4355" width="11.85546875" style="76" bestFit="1" customWidth="1"/>
    <col min="4356" max="4356" width="17.42578125" style="76" customWidth="1"/>
    <col min="4357" max="4357" width="15.5703125" style="76" bestFit="1" customWidth="1"/>
    <col min="4358" max="4358" width="20.5703125" style="76" bestFit="1" customWidth="1"/>
    <col min="4359" max="4359" width="8.85546875" style="76" bestFit="1" customWidth="1"/>
    <col min="4360" max="4360" width="43.140625" style="76" bestFit="1" customWidth="1"/>
    <col min="4361" max="4361" width="28" style="76" bestFit="1" customWidth="1"/>
    <col min="4362" max="4362" width="22.42578125" style="76" customWidth="1"/>
    <col min="4363" max="4363" width="5.5703125" style="76" customWidth="1"/>
    <col min="4364" max="4364" width="11.28515625" style="76" customWidth="1"/>
    <col min="4365" max="4365" width="12.7109375" style="76" customWidth="1"/>
    <col min="4366" max="4366" width="15.140625" style="76" bestFit="1" customWidth="1"/>
    <col min="4367" max="4367" width="15.140625" style="76" customWidth="1"/>
    <col min="4368" max="4368" width="13.85546875" style="76" customWidth="1"/>
    <col min="4369" max="4369" width="8.85546875" style="76" customWidth="1"/>
    <col min="4370" max="4370" width="15.5703125" style="76" bestFit="1" customWidth="1"/>
    <col min="4371" max="4371" width="28.28515625" style="76" customWidth="1"/>
    <col min="4372" max="4372" width="36.140625" style="76" customWidth="1"/>
    <col min="4373" max="4608" width="9.140625" style="76"/>
    <col min="4609" max="4609" width="17.42578125" style="76" customWidth="1"/>
    <col min="4610" max="4610" width="18.28515625" style="76" customWidth="1"/>
    <col min="4611" max="4611" width="11.85546875" style="76" bestFit="1" customWidth="1"/>
    <col min="4612" max="4612" width="17.42578125" style="76" customWidth="1"/>
    <col min="4613" max="4613" width="15.5703125" style="76" bestFit="1" customWidth="1"/>
    <col min="4614" max="4614" width="20.5703125" style="76" bestFit="1" customWidth="1"/>
    <col min="4615" max="4615" width="8.85546875" style="76" bestFit="1" customWidth="1"/>
    <col min="4616" max="4616" width="43.140625" style="76" bestFit="1" customWidth="1"/>
    <col min="4617" max="4617" width="28" style="76" bestFit="1" customWidth="1"/>
    <col min="4618" max="4618" width="22.42578125" style="76" customWidth="1"/>
    <col min="4619" max="4619" width="5.5703125" style="76" customWidth="1"/>
    <col min="4620" max="4620" width="11.28515625" style="76" customWidth="1"/>
    <col min="4621" max="4621" width="12.7109375" style="76" customWidth="1"/>
    <col min="4622" max="4622" width="15.140625" style="76" bestFit="1" customWidth="1"/>
    <col min="4623" max="4623" width="15.140625" style="76" customWidth="1"/>
    <col min="4624" max="4624" width="13.85546875" style="76" customWidth="1"/>
    <col min="4625" max="4625" width="8.85546875" style="76" customWidth="1"/>
    <col min="4626" max="4626" width="15.5703125" style="76" bestFit="1" customWidth="1"/>
    <col min="4627" max="4627" width="28.28515625" style="76" customWidth="1"/>
    <col min="4628" max="4628" width="36.140625" style="76" customWidth="1"/>
    <col min="4629" max="4864" width="9.140625" style="76"/>
    <col min="4865" max="4865" width="17.42578125" style="76" customWidth="1"/>
    <col min="4866" max="4866" width="18.28515625" style="76" customWidth="1"/>
    <col min="4867" max="4867" width="11.85546875" style="76" bestFit="1" customWidth="1"/>
    <col min="4868" max="4868" width="17.42578125" style="76" customWidth="1"/>
    <col min="4869" max="4869" width="15.5703125" style="76" bestFit="1" customWidth="1"/>
    <col min="4870" max="4870" width="20.5703125" style="76" bestFit="1" customWidth="1"/>
    <col min="4871" max="4871" width="8.85546875" style="76" bestFit="1" customWidth="1"/>
    <col min="4872" max="4872" width="43.140625" style="76" bestFit="1" customWidth="1"/>
    <col min="4873" max="4873" width="28" style="76" bestFit="1" customWidth="1"/>
    <col min="4874" max="4874" width="22.42578125" style="76" customWidth="1"/>
    <col min="4875" max="4875" width="5.5703125" style="76" customWidth="1"/>
    <col min="4876" max="4876" width="11.28515625" style="76" customWidth="1"/>
    <col min="4877" max="4877" width="12.7109375" style="76" customWidth="1"/>
    <col min="4878" max="4878" width="15.140625" style="76" bestFit="1" customWidth="1"/>
    <col min="4879" max="4879" width="15.140625" style="76" customWidth="1"/>
    <col min="4880" max="4880" width="13.85546875" style="76" customWidth="1"/>
    <col min="4881" max="4881" width="8.85546875" style="76" customWidth="1"/>
    <col min="4882" max="4882" width="15.5703125" style="76" bestFit="1" customWidth="1"/>
    <col min="4883" max="4883" width="28.28515625" style="76" customWidth="1"/>
    <col min="4884" max="4884" width="36.140625" style="76" customWidth="1"/>
    <col min="4885" max="5120" width="9.140625" style="76"/>
    <col min="5121" max="5121" width="17.42578125" style="76" customWidth="1"/>
    <col min="5122" max="5122" width="18.28515625" style="76" customWidth="1"/>
    <col min="5123" max="5123" width="11.85546875" style="76" bestFit="1" customWidth="1"/>
    <col min="5124" max="5124" width="17.42578125" style="76" customWidth="1"/>
    <col min="5125" max="5125" width="15.5703125" style="76" bestFit="1" customWidth="1"/>
    <col min="5126" max="5126" width="20.5703125" style="76" bestFit="1" customWidth="1"/>
    <col min="5127" max="5127" width="8.85546875" style="76" bestFit="1" customWidth="1"/>
    <col min="5128" max="5128" width="43.140625" style="76" bestFit="1" customWidth="1"/>
    <col min="5129" max="5129" width="28" style="76" bestFit="1" customWidth="1"/>
    <col min="5130" max="5130" width="22.42578125" style="76" customWidth="1"/>
    <col min="5131" max="5131" width="5.5703125" style="76" customWidth="1"/>
    <col min="5132" max="5132" width="11.28515625" style="76" customWidth="1"/>
    <col min="5133" max="5133" width="12.7109375" style="76" customWidth="1"/>
    <col min="5134" max="5134" width="15.140625" style="76" bestFit="1" customWidth="1"/>
    <col min="5135" max="5135" width="15.140625" style="76" customWidth="1"/>
    <col min="5136" max="5136" width="13.85546875" style="76" customWidth="1"/>
    <col min="5137" max="5137" width="8.85546875" style="76" customWidth="1"/>
    <col min="5138" max="5138" width="15.5703125" style="76" bestFit="1" customWidth="1"/>
    <col min="5139" max="5139" width="28.28515625" style="76" customWidth="1"/>
    <col min="5140" max="5140" width="36.140625" style="76" customWidth="1"/>
    <col min="5141" max="5376" width="9.140625" style="76"/>
    <col min="5377" max="5377" width="17.42578125" style="76" customWidth="1"/>
    <col min="5378" max="5378" width="18.28515625" style="76" customWidth="1"/>
    <col min="5379" max="5379" width="11.85546875" style="76" bestFit="1" customWidth="1"/>
    <col min="5380" max="5380" width="17.42578125" style="76" customWidth="1"/>
    <col min="5381" max="5381" width="15.5703125" style="76" bestFit="1" customWidth="1"/>
    <col min="5382" max="5382" width="20.5703125" style="76" bestFit="1" customWidth="1"/>
    <col min="5383" max="5383" width="8.85546875" style="76" bestFit="1" customWidth="1"/>
    <col min="5384" max="5384" width="43.140625" style="76" bestFit="1" customWidth="1"/>
    <col min="5385" max="5385" width="28" style="76" bestFit="1" customWidth="1"/>
    <col min="5386" max="5386" width="22.42578125" style="76" customWidth="1"/>
    <col min="5387" max="5387" width="5.5703125" style="76" customWidth="1"/>
    <col min="5388" max="5388" width="11.28515625" style="76" customWidth="1"/>
    <col min="5389" max="5389" width="12.7109375" style="76" customWidth="1"/>
    <col min="5390" max="5390" width="15.140625" style="76" bestFit="1" customWidth="1"/>
    <col min="5391" max="5391" width="15.140625" style="76" customWidth="1"/>
    <col min="5392" max="5392" width="13.85546875" style="76" customWidth="1"/>
    <col min="5393" max="5393" width="8.85546875" style="76" customWidth="1"/>
    <col min="5394" max="5394" width="15.5703125" style="76" bestFit="1" customWidth="1"/>
    <col min="5395" max="5395" width="28.28515625" style="76" customWidth="1"/>
    <col min="5396" max="5396" width="36.140625" style="76" customWidth="1"/>
    <col min="5397" max="5632" width="9.140625" style="76"/>
    <col min="5633" max="5633" width="17.42578125" style="76" customWidth="1"/>
    <col min="5634" max="5634" width="18.28515625" style="76" customWidth="1"/>
    <col min="5635" max="5635" width="11.85546875" style="76" bestFit="1" customWidth="1"/>
    <col min="5636" max="5636" width="17.42578125" style="76" customWidth="1"/>
    <col min="5637" max="5637" width="15.5703125" style="76" bestFit="1" customWidth="1"/>
    <col min="5638" max="5638" width="20.5703125" style="76" bestFit="1" customWidth="1"/>
    <col min="5639" max="5639" width="8.85546875" style="76" bestFit="1" customWidth="1"/>
    <col min="5640" max="5640" width="43.140625" style="76" bestFit="1" customWidth="1"/>
    <col min="5641" max="5641" width="28" style="76" bestFit="1" customWidth="1"/>
    <col min="5642" max="5642" width="22.42578125" style="76" customWidth="1"/>
    <col min="5643" max="5643" width="5.5703125" style="76" customWidth="1"/>
    <col min="5644" max="5644" width="11.28515625" style="76" customWidth="1"/>
    <col min="5645" max="5645" width="12.7109375" style="76" customWidth="1"/>
    <col min="5646" max="5646" width="15.140625" style="76" bestFit="1" customWidth="1"/>
    <col min="5647" max="5647" width="15.140625" style="76" customWidth="1"/>
    <col min="5648" max="5648" width="13.85546875" style="76" customWidth="1"/>
    <col min="5649" max="5649" width="8.85546875" style="76" customWidth="1"/>
    <col min="5650" max="5650" width="15.5703125" style="76" bestFit="1" customWidth="1"/>
    <col min="5651" max="5651" width="28.28515625" style="76" customWidth="1"/>
    <col min="5652" max="5652" width="36.140625" style="76" customWidth="1"/>
    <col min="5653" max="5888" width="9.140625" style="76"/>
    <col min="5889" max="5889" width="17.42578125" style="76" customWidth="1"/>
    <col min="5890" max="5890" width="18.28515625" style="76" customWidth="1"/>
    <col min="5891" max="5891" width="11.85546875" style="76" bestFit="1" customWidth="1"/>
    <col min="5892" max="5892" width="17.42578125" style="76" customWidth="1"/>
    <col min="5893" max="5893" width="15.5703125" style="76" bestFit="1" customWidth="1"/>
    <col min="5894" max="5894" width="20.5703125" style="76" bestFit="1" customWidth="1"/>
    <col min="5895" max="5895" width="8.85546875" style="76" bestFit="1" customWidth="1"/>
    <col min="5896" max="5896" width="43.140625" style="76" bestFit="1" customWidth="1"/>
    <col min="5897" max="5897" width="28" style="76" bestFit="1" customWidth="1"/>
    <col min="5898" max="5898" width="22.42578125" style="76" customWidth="1"/>
    <col min="5899" max="5899" width="5.5703125" style="76" customWidth="1"/>
    <col min="5900" max="5900" width="11.28515625" style="76" customWidth="1"/>
    <col min="5901" max="5901" width="12.7109375" style="76" customWidth="1"/>
    <col min="5902" max="5902" width="15.140625" style="76" bestFit="1" customWidth="1"/>
    <col min="5903" max="5903" width="15.140625" style="76" customWidth="1"/>
    <col min="5904" max="5904" width="13.85546875" style="76" customWidth="1"/>
    <col min="5905" max="5905" width="8.85546875" style="76" customWidth="1"/>
    <col min="5906" max="5906" width="15.5703125" style="76" bestFit="1" customWidth="1"/>
    <col min="5907" max="5907" width="28.28515625" style="76" customWidth="1"/>
    <col min="5908" max="5908" width="36.140625" style="76" customWidth="1"/>
    <col min="5909" max="6144" width="9.140625" style="76"/>
    <col min="6145" max="6145" width="17.42578125" style="76" customWidth="1"/>
    <col min="6146" max="6146" width="18.28515625" style="76" customWidth="1"/>
    <col min="6147" max="6147" width="11.85546875" style="76" bestFit="1" customWidth="1"/>
    <col min="6148" max="6148" width="17.42578125" style="76" customWidth="1"/>
    <col min="6149" max="6149" width="15.5703125" style="76" bestFit="1" customWidth="1"/>
    <col min="6150" max="6150" width="20.5703125" style="76" bestFit="1" customWidth="1"/>
    <col min="6151" max="6151" width="8.85546875" style="76" bestFit="1" customWidth="1"/>
    <col min="6152" max="6152" width="43.140625" style="76" bestFit="1" customWidth="1"/>
    <col min="6153" max="6153" width="28" style="76" bestFit="1" customWidth="1"/>
    <col min="6154" max="6154" width="22.42578125" style="76" customWidth="1"/>
    <col min="6155" max="6155" width="5.5703125" style="76" customWidth="1"/>
    <col min="6156" max="6156" width="11.28515625" style="76" customWidth="1"/>
    <col min="6157" max="6157" width="12.7109375" style="76" customWidth="1"/>
    <col min="6158" max="6158" width="15.140625" style="76" bestFit="1" customWidth="1"/>
    <col min="6159" max="6159" width="15.140625" style="76" customWidth="1"/>
    <col min="6160" max="6160" width="13.85546875" style="76" customWidth="1"/>
    <col min="6161" max="6161" width="8.85546875" style="76" customWidth="1"/>
    <col min="6162" max="6162" width="15.5703125" style="76" bestFit="1" customWidth="1"/>
    <col min="6163" max="6163" width="28.28515625" style="76" customWidth="1"/>
    <col min="6164" max="6164" width="36.140625" style="76" customWidth="1"/>
    <col min="6165" max="6400" width="9.140625" style="76"/>
    <col min="6401" max="6401" width="17.42578125" style="76" customWidth="1"/>
    <col min="6402" max="6402" width="18.28515625" style="76" customWidth="1"/>
    <col min="6403" max="6403" width="11.85546875" style="76" bestFit="1" customWidth="1"/>
    <col min="6404" max="6404" width="17.42578125" style="76" customWidth="1"/>
    <col min="6405" max="6405" width="15.5703125" style="76" bestFit="1" customWidth="1"/>
    <col min="6406" max="6406" width="20.5703125" style="76" bestFit="1" customWidth="1"/>
    <col min="6407" max="6407" width="8.85546875" style="76" bestFit="1" customWidth="1"/>
    <col min="6408" max="6408" width="43.140625" style="76" bestFit="1" customWidth="1"/>
    <col min="6409" max="6409" width="28" style="76" bestFit="1" customWidth="1"/>
    <col min="6410" max="6410" width="22.42578125" style="76" customWidth="1"/>
    <col min="6411" max="6411" width="5.5703125" style="76" customWidth="1"/>
    <col min="6412" max="6412" width="11.28515625" style="76" customWidth="1"/>
    <col min="6413" max="6413" width="12.7109375" style="76" customWidth="1"/>
    <col min="6414" max="6414" width="15.140625" style="76" bestFit="1" customWidth="1"/>
    <col min="6415" max="6415" width="15.140625" style="76" customWidth="1"/>
    <col min="6416" max="6416" width="13.85546875" style="76" customWidth="1"/>
    <col min="6417" max="6417" width="8.85546875" style="76" customWidth="1"/>
    <col min="6418" max="6418" width="15.5703125" style="76" bestFit="1" customWidth="1"/>
    <col min="6419" max="6419" width="28.28515625" style="76" customWidth="1"/>
    <col min="6420" max="6420" width="36.140625" style="76" customWidth="1"/>
    <col min="6421" max="6656" width="9.140625" style="76"/>
    <col min="6657" max="6657" width="17.42578125" style="76" customWidth="1"/>
    <col min="6658" max="6658" width="18.28515625" style="76" customWidth="1"/>
    <col min="6659" max="6659" width="11.85546875" style="76" bestFit="1" customWidth="1"/>
    <col min="6660" max="6660" width="17.42578125" style="76" customWidth="1"/>
    <col min="6661" max="6661" width="15.5703125" style="76" bestFit="1" customWidth="1"/>
    <col min="6662" max="6662" width="20.5703125" style="76" bestFit="1" customWidth="1"/>
    <col min="6663" max="6663" width="8.85546875" style="76" bestFit="1" customWidth="1"/>
    <col min="6664" max="6664" width="43.140625" style="76" bestFit="1" customWidth="1"/>
    <col min="6665" max="6665" width="28" style="76" bestFit="1" customWidth="1"/>
    <col min="6666" max="6666" width="22.42578125" style="76" customWidth="1"/>
    <col min="6667" max="6667" width="5.5703125" style="76" customWidth="1"/>
    <col min="6668" max="6668" width="11.28515625" style="76" customWidth="1"/>
    <col min="6669" max="6669" width="12.7109375" style="76" customWidth="1"/>
    <col min="6670" max="6670" width="15.140625" style="76" bestFit="1" customWidth="1"/>
    <col min="6671" max="6671" width="15.140625" style="76" customWidth="1"/>
    <col min="6672" max="6672" width="13.85546875" style="76" customWidth="1"/>
    <col min="6673" max="6673" width="8.85546875" style="76" customWidth="1"/>
    <col min="6674" max="6674" width="15.5703125" style="76" bestFit="1" customWidth="1"/>
    <col min="6675" max="6675" width="28.28515625" style="76" customWidth="1"/>
    <col min="6676" max="6676" width="36.140625" style="76" customWidth="1"/>
    <col min="6677" max="6912" width="9.140625" style="76"/>
    <col min="6913" max="6913" width="17.42578125" style="76" customWidth="1"/>
    <col min="6914" max="6914" width="18.28515625" style="76" customWidth="1"/>
    <col min="6915" max="6915" width="11.85546875" style="76" bestFit="1" customWidth="1"/>
    <col min="6916" max="6916" width="17.42578125" style="76" customWidth="1"/>
    <col min="6917" max="6917" width="15.5703125" style="76" bestFit="1" customWidth="1"/>
    <col min="6918" max="6918" width="20.5703125" style="76" bestFit="1" customWidth="1"/>
    <col min="6919" max="6919" width="8.85546875" style="76" bestFit="1" customWidth="1"/>
    <col min="6920" max="6920" width="43.140625" style="76" bestFit="1" customWidth="1"/>
    <col min="6921" max="6921" width="28" style="76" bestFit="1" customWidth="1"/>
    <col min="6922" max="6922" width="22.42578125" style="76" customWidth="1"/>
    <col min="6923" max="6923" width="5.5703125" style="76" customWidth="1"/>
    <col min="6924" max="6924" width="11.28515625" style="76" customWidth="1"/>
    <col min="6925" max="6925" width="12.7109375" style="76" customWidth="1"/>
    <col min="6926" max="6926" width="15.140625" style="76" bestFit="1" customWidth="1"/>
    <col min="6927" max="6927" width="15.140625" style="76" customWidth="1"/>
    <col min="6928" max="6928" width="13.85546875" style="76" customWidth="1"/>
    <col min="6929" max="6929" width="8.85546875" style="76" customWidth="1"/>
    <col min="6930" max="6930" width="15.5703125" style="76" bestFit="1" customWidth="1"/>
    <col min="6931" max="6931" width="28.28515625" style="76" customWidth="1"/>
    <col min="6932" max="6932" width="36.140625" style="76" customWidth="1"/>
    <col min="6933" max="7168" width="9.140625" style="76"/>
    <col min="7169" max="7169" width="17.42578125" style="76" customWidth="1"/>
    <col min="7170" max="7170" width="18.28515625" style="76" customWidth="1"/>
    <col min="7171" max="7171" width="11.85546875" style="76" bestFit="1" customWidth="1"/>
    <col min="7172" max="7172" width="17.42578125" style="76" customWidth="1"/>
    <col min="7173" max="7173" width="15.5703125" style="76" bestFit="1" customWidth="1"/>
    <col min="7174" max="7174" width="20.5703125" style="76" bestFit="1" customWidth="1"/>
    <col min="7175" max="7175" width="8.85546875" style="76" bestFit="1" customWidth="1"/>
    <col min="7176" max="7176" width="43.140625" style="76" bestFit="1" customWidth="1"/>
    <col min="7177" max="7177" width="28" style="76" bestFit="1" customWidth="1"/>
    <col min="7178" max="7178" width="22.42578125" style="76" customWidth="1"/>
    <col min="7179" max="7179" width="5.5703125" style="76" customWidth="1"/>
    <col min="7180" max="7180" width="11.28515625" style="76" customWidth="1"/>
    <col min="7181" max="7181" width="12.7109375" style="76" customWidth="1"/>
    <col min="7182" max="7182" width="15.140625" style="76" bestFit="1" customWidth="1"/>
    <col min="7183" max="7183" width="15.140625" style="76" customWidth="1"/>
    <col min="7184" max="7184" width="13.85546875" style="76" customWidth="1"/>
    <col min="7185" max="7185" width="8.85546875" style="76" customWidth="1"/>
    <col min="7186" max="7186" width="15.5703125" style="76" bestFit="1" customWidth="1"/>
    <col min="7187" max="7187" width="28.28515625" style="76" customWidth="1"/>
    <col min="7188" max="7188" width="36.140625" style="76" customWidth="1"/>
    <col min="7189" max="7424" width="9.140625" style="76"/>
    <col min="7425" max="7425" width="17.42578125" style="76" customWidth="1"/>
    <col min="7426" max="7426" width="18.28515625" style="76" customWidth="1"/>
    <col min="7427" max="7427" width="11.85546875" style="76" bestFit="1" customWidth="1"/>
    <col min="7428" max="7428" width="17.42578125" style="76" customWidth="1"/>
    <col min="7429" max="7429" width="15.5703125" style="76" bestFit="1" customWidth="1"/>
    <col min="7430" max="7430" width="20.5703125" style="76" bestFit="1" customWidth="1"/>
    <col min="7431" max="7431" width="8.85546875" style="76" bestFit="1" customWidth="1"/>
    <col min="7432" max="7432" width="43.140625" style="76" bestFit="1" customWidth="1"/>
    <col min="7433" max="7433" width="28" style="76" bestFit="1" customWidth="1"/>
    <col min="7434" max="7434" width="22.42578125" style="76" customWidth="1"/>
    <col min="7435" max="7435" width="5.5703125" style="76" customWidth="1"/>
    <col min="7436" max="7436" width="11.28515625" style="76" customWidth="1"/>
    <col min="7437" max="7437" width="12.7109375" style="76" customWidth="1"/>
    <col min="7438" max="7438" width="15.140625" style="76" bestFit="1" customWidth="1"/>
    <col min="7439" max="7439" width="15.140625" style="76" customWidth="1"/>
    <col min="7440" max="7440" width="13.85546875" style="76" customWidth="1"/>
    <col min="7441" max="7441" width="8.85546875" style="76" customWidth="1"/>
    <col min="7442" max="7442" width="15.5703125" style="76" bestFit="1" customWidth="1"/>
    <col min="7443" max="7443" width="28.28515625" style="76" customWidth="1"/>
    <col min="7444" max="7444" width="36.140625" style="76" customWidth="1"/>
    <col min="7445" max="7680" width="9.140625" style="76"/>
    <col min="7681" max="7681" width="17.42578125" style="76" customWidth="1"/>
    <col min="7682" max="7682" width="18.28515625" style="76" customWidth="1"/>
    <col min="7683" max="7683" width="11.85546875" style="76" bestFit="1" customWidth="1"/>
    <col min="7684" max="7684" width="17.42578125" style="76" customWidth="1"/>
    <col min="7685" max="7685" width="15.5703125" style="76" bestFit="1" customWidth="1"/>
    <col min="7686" max="7686" width="20.5703125" style="76" bestFit="1" customWidth="1"/>
    <col min="7687" max="7687" width="8.85546875" style="76" bestFit="1" customWidth="1"/>
    <col min="7688" max="7688" width="43.140625" style="76" bestFit="1" customWidth="1"/>
    <col min="7689" max="7689" width="28" style="76" bestFit="1" customWidth="1"/>
    <col min="7690" max="7690" width="22.42578125" style="76" customWidth="1"/>
    <col min="7691" max="7691" width="5.5703125" style="76" customWidth="1"/>
    <col min="7692" max="7692" width="11.28515625" style="76" customWidth="1"/>
    <col min="7693" max="7693" width="12.7109375" style="76" customWidth="1"/>
    <col min="7694" max="7694" width="15.140625" style="76" bestFit="1" customWidth="1"/>
    <col min="7695" max="7695" width="15.140625" style="76" customWidth="1"/>
    <col min="7696" max="7696" width="13.85546875" style="76" customWidth="1"/>
    <col min="7697" max="7697" width="8.85546875" style="76" customWidth="1"/>
    <col min="7698" max="7698" width="15.5703125" style="76" bestFit="1" customWidth="1"/>
    <col min="7699" max="7699" width="28.28515625" style="76" customWidth="1"/>
    <col min="7700" max="7700" width="36.140625" style="76" customWidth="1"/>
    <col min="7701" max="7936" width="9.140625" style="76"/>
    <col min="7937" max="7937" width="17.42578125" style="76" customWidth="1"/>
    <col min="7938" max="7938" width="18.28515625" style="76" customWidth="1"/>
    <col min="7939" max="7939" width="11.85546875" style="76" bestFit="1" customWidth="1"/>
    <col min="7940" max="7940" width="17.42578125" style="76" customWidth="1"/>
    <col min="7941" max="7941" width="15.5703125" style="76" bestFit="1" customWidth="1"/>
    <col min="7942" max="7942" width="20.5703125" style="76" bestFit="1" customWidth="1"/>
    <col min="7943" max="7943" width="8.85546875" style="76" bestFit="1" customWidth="1"/>
    <col min="7944" max="7944" width="43.140625" style="76" bestFit="1" customWidth="1"/>
    <col min="7945" max="7945" width="28" style="76" bestFit="1" customWidth="1"/>
    <col min="7946" max="7946" width="22.42578125" style="76" customWidth="1"/>
    <col min="7947" max="7947" width="5.5703125" style="76" customWidth="1"/>
    <col min="7948" max="7948" width="11.28515625" style="76" customWidth="1"/>
    <col min="7949" max="7949" width="12.7109375" style="76" customWidth="1"/>
    <col min="7950" max="7950" width="15.140625" style="76" bestFit="1" customWidth="1"/>
    <col min="7951" max="7951" width="15.140625" style="76" customWidth="1"/>
    <col min="7952" max="7952" width="13.85546875" style="76" customWidth="1"/>
    <col min="7953" max="7953" width="8.85546875" style="76" customWidth="1"/>
    <col min="7954" max="7954" width="15.5703125" style="76" bestFit="1" customWidth="1"/>
    <col min="7955" max="7955" width="28.28515625" style="76" customWidth="1"/>
    <col min="7956" max="7956" width="36.140625" style="76" customWidth="1"/>
    <col min="7957" max="8192" width="9.140625" style="76"/>
    <col min="8193" max="8193" width="17.42578125" style="76" customWidth="1"/>
    <col min="8194" max="8194" width="18.28515625" style="76" customWidth="1"/>
    <col min="8195" max="8195" width="11.85546875" style="76" bestFit="1" customWidth="1"/>
    <col min="8196" max="8196" width="17.42578125" style="76" customWidth="1"/>
    <col min="8197" max="8197" width="15.5703125" style="76" bestFit="1" customWidth="1"/>
    <col min="8198" max="8198" width="20.5703125" style="76" bestFit="1" customWidth="1"/>
    <col min="8199" max="8199" width="8.85546875" style="76" bestFit="1" customWidth="1"/>
    <col min="8200" max="8200" width="43.140625" style="76" bestFit="1" customWidth="1"/>
    <col min="8201" max="8201" width="28" style="76" bestFit="1" customWidth="1"/>
    <col min="8202" max="8202" width="22.42578125" style="76" customWidth="1"/>
    <col min="8203" max="8203" width="5.5703125" style="76" customWidth="1"/>
    <col min="8204" max="8204" width="11.28515625" style="76" customWidth="1"/>
    <col min="8205" max="8205" width="12.7109375" style="76" customWidth="1"/>
    <col min="8206" max="8206" width="15.140625" style="76" bestFit="1" customWidth="1"/>
    <col min="8207" max="8207" width="15.140625" style="76" customWidth="1"/>
    <col min="8208" max="8208" width="13.85546875" style="76" customWidth="1"/>
    <col min="8209" max="8209" width="8.85546875" style="76" customWidth="1"/>
    <col min="8210" max="8210" width="15.5703125" style="76" bestFit="1" customWidth="1"/>
    <col min="8211" max="8211" width="28.28515625" style="76" customWidth="1"/>
    <col min="8212" max="8212" width="36.140625" style="76" customWidth="1"/>
    <col min="8213" max="8448" width="9.140625" style="76"/>
    <col min="8449" max="8449" width="17.42578125" style="76" customWidth="1"/>
    <col min="8450" max="8450" width="18.28515625" style="76" customWidth="1"/>
    <col min="8451" max="8451" width="11.85546875" style="76" bestFit="1" customWidth="1"/>
    <col min="8452" max="8452" width="17.42578125" style="76" customWidth="1"/>
    <col min="8453" max="8453" width="15.5703125" style="76" bestFit="1" customWidth="1"/>
    <col min="8454" max="8454" width="20.5703125" style="76" bestFit="1" customWidth="1"/>
    <col min="8455" max="8455" width="8.85546875" style="76" bestFit="1" customWidth="1"/>
    <col min="8456" max="8456" width="43.140625" style="76" bestFit="1" customWidth="1"/>
    <col min="8457" max="8457" width="28" style="76" bestFit="1" customWidth="1"/>
    <col min="8458" max="8458" width="22.42578125" style="76" customWidth="1"/>
    <col min="8459" max="8459" width="5.5703125" style="76" customWidth="1"/>
    <col min="8460" max="8460" width="11.28515625" style="76" customWidth="1"/>
    <col min="8461" max="8461" width="12.7109375" style="76" customWidth="1"/>
    <col min="8462" max="8462" width="15.140625" style="76" bestFit="1" customWidth="1"/>
    <col min="8463" max="8463" width="15.140625" style="76" customWidth="1"/>
    <col min="8464" max="8464" width="13.85546875" style="76" customWidth="1"/>
    <col min="8465" max="8465" width="8.85546875" style="76" customWidth="1"/>
    <col min="8466" max="8466" width="15.5703125" style="76" bestFit="1" customWidth="1"/>
    <col min="8467" max="8467" width="28.28515625" style="76" customWidth="1"/>
    <col min="8468" max="8468" width="36.140625" style="76" customWidth="1"/>
    <col min="8469" max="8704" width="9.140625" style="76"/>
    <col min="8705" max="8705" width="17.42578125" style="76" customWidth="1"/>
    <col min="8706" max="8706" width="18.28515625" style="76" customWidth="1"/>
    <col min="8707" max="8707" width="11.85546875" style="76" bestFit="1" customWidth="1"/>
    <col min="8708" max="8708" width="17.42578125" style="76" customWidth="1"/>
    <col min="8709" max="8709" width="15.5703125" style="76" bestFit="1" customWidth="1"/>
    <col min="8710" max="8710" width="20.5703125" style="76" bestFit="1" customWidth="1"/>
    <col min="8711" max="8711" width="8.85546875" style="76" bestFit="1" customWidth="1"/>
    <col min="8712" max="8712" width="43.140625" style="76" bestFit="1" customWidth="1"/>
    <col min="8713" max="8713" width="28" style="76" bestFit="1" customWidth="1"/>
    <col min="8714" max="8714" width="22.42578125" style="76" customWidth="1"/>
    <col min="8715" max="8715" width="5.5703125" style="76" customWidth="1"/>
    <col min="8716" max="8716" width="11.28515625" style="76" customWidth="1"/>
    <col min="8717" max="8717" width="12.7109375" style="76" customWidth="1"/>
    <col min="8718" max="8718" width="15.140625" style="76" bestFit="1" customWidth="1"/>
    <col min="8719" max="8719" width="15.140625" style="76" customWidth="1"/>
    <col min="8720" max="8720" width="13.85546875" style="76" customWidth="1"/>
    <col min="8721" max="8721" width="8.85546875" style="76" customWidth="1"/>
    <col min="8722" max="8722" width="15.5703125" style="76" bestFit="1" customWidth="1"/>
    <col min="8723" max="8723" width="28.28515625" style="76" customWidth="1"/>
    <col min="8724" max="8724" width="36.140625" style="76" customWidth="1"/>
    <col min="8725" max="8960" width="9.140625" style="76"/>
    <col min="8961" max="8961" width="17.42578125" style="76" customWidth="1"/>
    <col min="8962" max="8962" width="18.28515625" style="76" customWidth="1"/>
    <col min="8963" max="8963" width="11.85546875" style="76" bestFit="1" customWidth="1"/>
    <col min="8964" max="8964" width="17.42578125" style="76" customWidth="1"/>
    <col min="8965" max="8965" width="15.5703125" style="76" bestFit="1" customWidth="1"/>
    <col min="8966" max="8966" width="20.5703125" style="76" bestFit="1" customWidth="1"/>
    <col min="8967" max="8967" width="8.85546875" style="76" bestFit="1" customWidth="1"/>
    <col min="8968" max="8968" width="43.140625" style="76" bestFit="1" customWidth="1"/>
    <col min="8969" max="8969" width="28" style="76" bestFit="1" customWidth="1"/>
    <col min="8970" max="8970" width="22.42578125" style="76" customWidth="1"/>
    <col min="8971" max="8971" width="5.5703125" style="76" customWidth="1"/>
    <col min="8972" max="8972" width="11.28515625" style="76" customWidth="1"/>
    <col min="8973" max="8973" width="12.7109375" style="76" customWidth="1"/>
    <col min="8974" max="8974" width="15.140625" style="76" bestFit="1" customWidth="1"/>
    <col min="8975" max="8975" width="15.140625" style="76" customWidth="1"/>
    <col min="8976" max="8976" width="13.85546875" style="76" customWidth="1"/>
    <col min="8977" max="8977" width="8.85546875" style="76" customWidth="1"/>
    <col min="8978" max="8978" width="15.5703125" style="76" bestFit="1" customWidth="1"/>
    <col min="8979" max="8979" width="28.28515625" style="76" customWidth="1"/>
    <col min="8980" max="8980" width="36.140625" style="76" customWidth="1"/>
    <col min="8981" max="9216" width="9.140625" style="76"/>
    <col min="9217" max="9217" width="17.42578125" style="76" customWidth="1"/>
    <col min="9218" max="9218" width="18.28515625" style="76" customWidth="1"/>
    <col min="9219" max="9219" width="11.85546875" style="76" bestFit="1" customWidth="1"/>
    <col min="9220" max="9220" width="17.42578125" style="76" customWidth="1"/>
    <col min="9221" max="9221" width="15.5703125" style="76" bestFit="1" customWidth="1"/>
    <col min="9222" max="9222" width="20.5703125" style="76" bestFit="1" customWidth="1"/>
    <col min="9223" max="9223" width="8.85546875" style="76" bestFit="1" customWidth="1"/>
    <col min="9224" max="9224" width="43.140625" style="76" bestFit="1" customWidth="1"/>
    <col min="9225" max="9225" width="28" style="76" bestFit="1" customWidth="1"/>
    <col min="9226" max="9226" width="22.42578125" style="76" customWidth="1"/>
    <col min="9227" max="9227" width="5.5703125" style="76" customWidth="1"/>
    <col min="9228" max="9228" width="11.28515625" style="76" customWidth="1"/>
    <col min="9229" max="9229" width="12.7109375" style="76" customWidth="1"/>
    <col min="9230" max="9230" width="15.140625" style="76" bestFit="1" customWidth="1"/>
    <col min="9231" max="9231" width="15.140625" style="76" customWidth="1"/>
    <col min="9232" max="9232" width="13.85546875" style="76" customWidth="1"/>
    <col min="9233" max="9233" width="8.85546875" style="76" customWidth="1"/>
    <col min="9234" max="9234" width="15.5703125" style="76" bestFit="1" customWidth="1"/>
    <col min="9235" max="9235" width="28.28515625" style="76" customWidth="1"/>
    <col min="9236" max="9236" width="36.140625" style="76" customWidth="1"/>
    <col min="9237" max="9472" width="9.140625" style="76"/>
    <col min="9473" max="9473" width="17.42578125" style="76" customWidth="1"/>
    <col min="9474" max="9474" width="18.28515625" style="76" customWidth="1"/>
    <col min="9475" max="9475" width="11.85546875" style="76" bestFit="1" customWidth="1"/>
    <col min="9476" max="9476" width="17.42578125" style="76" customWidth="1"/>
    <col min="9477" max="9477" width="15.5703125" style="76" bestFit="1" customWidth="1"/>
    <col min="9478" max="9478" width="20.5703125" style="76" bestFit="1" customWidth="1"/>
    <col min="9479" max="9479" width="8.85546875" style="76" bestFit="1" customWidth="1"/>
    <col min="9480" max="9480" width="43.140625" style="76" bestFit="1" customWidth="1"/>
    <col min="9481" max="9481" width="28" style="76" bestFit="1" customWidth="1"/>
    <col min="9482" max="9482" width="22.42578125" style="76" customWidth="1"/>
    <col min="9483" max="9483" width="5.5703125" style="76" customWidth="1"/>
    <col min="9484" max="9484" width="11.28515625" style="76" customWidth="1"/>
    <col min="9485" max="9485" width="12.7109375" style="76" customWidth="1"/>
    <col min="9486" max="9486" width="15.140625" style="76" bestFit="1" customWidth="1"/>
    <col min="9487" max="9487" width="15.140625" style="76" customWidth="1"/>
    <col min="9488" max="9488" width="13.85546875" style="76" customWidth="1"/>
    <col min="9489" max="9489" width="8.85546875" style="76" customWidth="1"/>
    <col min="9490" max="9490" width="15.5703125" style="76" bestFit="1" customWidth="1"/>
    <col min="9491" max="9491" width="28.28515625" style="76" customWidth="1"/>
    <col min="9492" max="9492" width="36.140625" style="76" customWidth="1"/>
    <col min="9493" max="9728" width="9.140625" style="76"/>
    <col min="9729" max="9729" width="17.42578125" style="76" customWidth="1"/>
    <col min="9730" max="9730" width="18.28515625" style="76" customWidth="1"/>
    <col min="9731" max="9731" width="11.85546875" style="76" bestFit="1" customWidth="1"/>
    <col min="9732" max="9732" width="17.42578125" style="76" customWidth="1"/>
    <col min="9733" max="9733" width="15.5703125" style="76" bestFit="1" customWidth="1"/>
    <col min="9734" max="9734" width="20.5703125" style="76" bestFit="1" customWidth="1"/>
    <col min="9735" max="9735" width="8.85546875" style="76" bestFit="1" customWidth="1"/>
    <col min="9736" max="9736" width="43.140625" style="76" bestFit="1" customWidth="1"/>
    <col min="9737" max="9737" width="28" style="76" bestFit="1" customWidth="1"/>
    <col min="9738" max="9738" width="22.42578125" style="76" customWidth="1"/>
    <col min="9739" max="9739" width="5.5703125" style="76" customWidth="1"/>
    <col min="9740" max="9740" width="11.28515625" style="76" customWidth="1"/>
    <col min="9741" max="9741" width="12.7109375" style="76" customWidth="1"/>
    <col min="9742" max="9742" width="15.140625" style="76" bestFit="1" customWidth="1"/>
    <col min="9743" max="9743" width="15.140625" style="76" customWidth="1"/>
    <col min="9744" max="9744" width="13.85546875" style="76" customWidth="1"/>
    <col min="9745" max="9745" width="8.85546875" style="76" customWidth="1"/>
    <col min="9746" max="9746" width="15.5703125" style="76" bestFit="1" customWidth="1"/>
    <col min="9747" max="9747" width="28.28515625" style="76" customWidth="1"/>
    <col min="9748" max="9748" width="36.140625" style="76" customWidth="1"/>
    <col min="9749" max="9984" width="9.140625" style="76"/>
    <col min="9985" max="9985" width="17.42578125" style="76" customWidth="1"/>
    <col min="9986" max="9986" width="18.28515625" style="76" customWidth="1"/>
    <col min="9987" max="9987" width="11.85546875" style="76" bestFit="1" customWidth="1"/>
    <col min="9988" max="9988" width="17.42578125" style="76" customWidth="1"/>
    <col min="9989" max="9989" width="15.5703125" style="76" bestFit="1" customWidth="1"/>
    <col min="9990" max="9990" width="20.5703125" style="76" bestFit="1" customWidth="1"/>
    <col min="9991" max="9991" width="8.85546875" style="76" bestFit="1" customWidth="1"/>
    <col min="9992" max="9992" width="43.140625" style="76" bestFit="1" customWidth="1"/>
    <col min="9993" max="9993" width="28" style="76" bestFit="1" customWidth="1"/>
    <col min="9994" max="9994" width="22.42578125" style="76" customWidth="1"/>
    <col min="9995" max="9995" width="5.5703125" style="76" customWidth="1"/>
    <col min="9996" max="9996" width="11.28515625" style="76" customWidth="1"/>
    <col min="9997" max="9997" width="12.7109375" style="76" customWidth="1"/>
    <col min="9998" max="9998" width="15.140625" style="76" bestFit="1" customWidth="1"/>
    <col min="9999" max="9999" width="15.140625" style="76" customWidth="1"/>
    <col min="10000" max="10000" width="13.85546875" style="76" customWidth="1"/>
    <col min="10001" max="10001" width="8.85546875" style="76" customWidth="1"/>
    <col min="10002" max="10002" width="15.5703125" style="76" bestFit="1" customWidth="1"/>
    <col min="10003" max="10003" width="28.28515625" style="76" customWidth="1"/>
    <col min="10004" max="10004" width="36.140625" style="76" customWidth="1"/>
    <col min="10005" max="10240" width="9.140625" style="76"/>
    <col min="10241" max="10241" width="17.42578125" style="76" customWidth="1"/>
    <col min="10242" max="10242" width="18.28515625" style="76" customWidth="1"/>
    <col min="10243" max="10243" width="11.85546875" style="76" bestFit="1" customWidth="1"/>
    <col min="10244" max="10244" width="17.42578125" style="76" customWidth="1"/>
    <col min="10245" max="10245" width="15.5703125" style="76" bestFit="1" customWidth="1"/>
    <col min="10246" max="10246" width="20.5703125" style="76" bestFit="1" customWidth="1"/>
    <col min="10247" max="10247" width="8.85546875" style="76" bestFit="1" customWidth="1"/>
    <col min="10248" max="10248" width="43.140625" style="76" bestFit="1" customWidth="1"/>
    <col min="10249" max="10249" width="28" style="76" bestFit="1" customWidth="1"/>
    <col min="10250" max="10250" width="22.42578125" style="76" customWidth="1"/>
    <col min="10251" max="10251" width="5.5703125" style="76" customWidth="1"/>
    <col min="10252" max="10252" width="11.28515625" style="76" customWidth="1"/>
    <col min="10253" max="10253" width="12.7109375" style="76" customWidth="1"/>
    <col min="10254" max="10254" width="15.140625" style="76" bestFit="1" customWidth="1"/>
    <col min="10255" max="10255" width="15.140625" style="76" customWidth="1"/>
    <col min="10256" max="10256" width="13.85546875" style="76" customWidth="1"/>
    <col min="10257" max="10257" width="8.85546875" style="76" customWidth="1"/>
    <col min="10258" max="10258" width="15.5703125" style="76" bestFit="1" customWidth="1"/>
    <col min="10259" max="10259" width="28.28515625" style="76" customWidth="1"/>
    <col min="10260" max="10260" width="36.140625" style="76" customWidth="1"/>
    <col min="10261" max="10496" width="9.140625" style="76"/>
    <col min="10497" max="10497" width="17.42578125" style="76" customWidth="1"/>
    <col min="10498" max="10498" width="18.28515625" style="76" customWidth="1"/>
    <col min="10499" max="10499" width="11.85546875" style="76" bestFit="1" customWidth="1"/>
    <col min="10500" max="10500" width="17.42578125" style="76" customWidth="1"/>
    <col min="10501" max="10501" width="15.5703125" style="76" bestFit="1" customWidth="1"/>
    <col min="10502" max="10502" width="20.5703125" style="76" bestFit="1" customWidth="1"/>
    <col min="10503" max="10503" width="8.85546875" style="76" bestFit="1" customWidth="1"/>
    <col min="10504" max="10504" width="43.140625" style="76" bestFit="1" customWidth="1"/>
    <col min="10505" max="10505" width="28" style="76" bestFit="1" customWidth="1"/>
    <col min="10506" max="10506" width="22.42578125" style="76" customWidth="1"/>
    <col min="10507" max="10507" width="5.5703125" style="76" customWidth="1"/>
    <col min="10508" max="10508" width="11.28515625" style="76" customWidth="1"/>
    <col min="10509" max="10509" width="12.7109375" style="76" customWidth="1"/>
    <col min="10510" max="10510" width="15.140625" style="76" bestFit="1" customWidth="1"/>
    <col min="10511" max="10511" width="15.140625" style="76" customWidth="1"/>
    <col min="10512" max="10512" width="13.85546875" style="76" customWidth="1"/>
    <col min="10513" max="10513" width="8.85546875" style="76" customWidth="1"/>
    <col min="10514" max="10514" width="15.5703125" style="76" bestFit="1" customWidth="1"/>
    <col min="10515" max="10515" width="28.28515625" style="76" customWidth="1"/>
    <col min="10516" max="10516" width="36.140625" style="76" customWidth="1"/>
    <col min="10517" max="10752" width="9.140625" style="76"/>
    <col min="10753" max="10753" width="17.42578125" style="76" customWidth="1"/>
    <col min="10754" max="10754" width="18.28515625" style="76" customWidth="1"/>
    <col min="10755" max="10755" width="11.85546875" style="76" bestFit="1" customWidth="1"/>
    <col min="10756" max="10756" width="17.42578125" style="76" customWidth="1"/>
    <col min="10757" max="10757" width="15.5703125" style="76" bestFit="1" customWidth="1"/>
    <col min="10758" max="10758" width="20.5703125" style="76" bestFit="1" customWidth="1"/>
    <col min="10759" max="10759" width="8.85546875" style="76" bestFit="1" customWidth="1"/>
    <col min="10760" max="10760" width="43.140625" style="76" bestFit="1" customWidth="1"/>
    <col min="10761" max="10761" width="28" style="76" bestFit="1" customWidth="1"/>
    <col min="10762" max="10762" width="22.42578125" style="76" customWidth="1"/>
    <col min="10763" max="10763" width="5.5703125" style="76" customWidth="1"/>
    <col min="10764" max="10764" width="11.28515625" style="76" customWidth="1"/>
    <col min="10765" max="10765" width="12.7109375" style="76" customWidth="1"/>
    <col min="10766" max="10766" width="15.140625" style="76" bestFit="1" customWidth="1"/>
    <col min="10767" max="10767" width="15.140625" style="76" customWidth="1"/>
    <col min="10768" max="10768" width="13.85546875" style="76" customWidth="1"/>
    <col min="10769" max="10769" width="8.85546875" style="76" customWidth="1"/>
    <col min="10770" max="10770" width="15.5703125" style="76" bestFit="1" customWidth="1"/>
    <col min="10771" max="10771" width="28.28515625" style="76" customWidth="1"/>
    <col min="10772" max="10772" width="36.140625" style="76" customWidth="1"/>
    <col min="10773" max="11008" width="9.140625" style="76"/>
    <col min="11009" max="11009" width="17.42578125" style="76" customWidth="1"/>
    <col min="11010" max="11010" width="18.28515625" style="76" customWidth="1"/>
    <col min="11011" max="11011" width="11.85546875" style="76" bestFit="1" customWidth="1"/>
    <col min="11012" max="11012" width="17.42578125" style="76" customWidth="1"/>
    <col min="11013" max="11013" width="15.5703125" style="76" bestFit="1" customWidth="1"/>
    <col min="11014" max="11014" width="20.5703125" style="76" bestFit="1" customWidth="1"/>
    <col min="11015" max="11015" width="8.85546875" style="76" bestFit="1" customWidth="1"/>
    <col min="11016" max="11016" width="43.140625" style="76" bestFit="1" customWidth="1"/>
    <col min="11017" max="11017" width="28" style="76" bestFit="1" customWidth="1"/>
    <col min="11018" max="11018" width="22.42578125" style="76" customWidth="1"/>
    <col min="11019" max="11019" width="5.5703125" style="76" customWidth="1"/>
    <col min="11020" max="11020" width="11.28515625" style="76" customWidth="1"/>
    <col min="11021" max="11021" width="12.7109375" style="76" customWidth="1"/>
    <col min="11022" max="11022" width="15.140625" style="76" bestFit="1" customWidth="1"/>
    <col min="11023" max="11023" width="15.140625" style="76" customWidth="1"/>
    <col min="11024" max="11024" width="13.85546875" style="76" customWidth="1"/>
    <col min="11025" max="11025" width="8.85546875" style="76" customWidth="1"/>
    <col min="11026" max="11026" width="15.5703125" style="76" bestFit="1" customWidth="1"/>
    <col min="11027" max="11027" width="28.28515625" style="76" customWidth="1"/>
    <col min="11028" max="11028" width="36.140625" style="76" customWidth="1"/>
    <col min="11029" max="11264" width="9.140625" style="76"/>
    <col min="11265" max="11265" width="17.42578125" style="76" customWidth="1"/>
    <col min="11266" max="11266" width="18.28515625" style="76" customWidth="1"/>
    <col min="11267" max="11267" width="11.85546875" style="76" bestFit="1" customWidth="1"/>
    <col min="11268" max="11268" width="17.42578125" style="76" customWidth="1"/>
    <col min="11269" max="11269" width="15.5703125" style="76" bestFit="1" customWidth="1"/>
    <col min="11270" max="11270" width="20.5703125" style="76" bestFit="1" customWidth="1"/>
    <col min="11271" max="11271" width="8.85546875" style="76" bestFit="1" customWidth="1"/>
    <col min="11272" max="11272" width="43.140625" style="76" bestFit="1" customWidth="1"/>
    <col min="11273" max="11273" width="28" style="76" bestFit="1" customWidth="1"/>
    <col min="11274" max="11274" width="22.42578125" style="76" customWidth="1"/>
    <col min="11275" max="11275" width="5.5703125" style="76" customWidth="1"/>
    <col min="11276" max="11276" width="11.28515625" style="76" customWidth="1"/>
    <col min="11277" max="11277" width="12.7109375" style="76" customWidth="1"/>
    <col min="11278" max="11278" width="15.140625" style="76" bestFit="1" customWidth="1"/>
    <col min="11279" max="11279" width="15.140625" style="76" customWidth="1"/>
    <col min="11280" max="11280" width="13.85546875" style="76" customWidth="1"/>
    <col min="11281" max="11281" width="8.85546875" style="76" customWidth="1"/>
    <col min="11282" max="11282" width="15.5703125" style="76" bestFit="1" customWidth="1"/>
    <col min="11283" max="11283" width="28.28515625" style="76" customWidth="1"/>
    <col min="11284" max="11284" width="36.140625" style="76" customWidth="1"/>
    <col min="11285" max="11520" width="9.140625" style="76"/>
    <col min="11521" max="11521" width="17.42578125" style="76" customWidth="1"/>
    <col min="11522" max="11522" width="18.28515625" style="76" customWidth="1"/>
    <col min="11523" max="11523" width="11.85546875" style="76" bestFit="1" customWidth="1"/>
    <col min="11524" max="11524" width="17.42578125" style="76" customWidth="1"/>
    <col min="11525" max="11525" width="15.5703125" style="76" bestFit="1" customWidth="1"/>
    <col min="11526" max="11526" width="20.5703125" style="76" bestFit="1" customWidth="1"/>
    <col min="11527" max="11527" width="8.85546875" style="76" bestFit="1" customWidth="1"/>
    <col min="11528" max="11528" width="43.140625" style="76" bestFit="1" customWidth="1"/>
    <col min="11529" max="11529" width="28" style="76" bestFit="1" customWidth="1"/>
    <col min="11530" max="11530" width="22.42578125" style="76" customWidth="1"/>
    <col min="11531" max="11531" width="5.5703125" style="76" customWidth="1"/>
    <col min="11532" max="11532" width="11.28515625" style="76" customWidth="1"/>
    <col min="11533" max="11533" width="12.7109375" style="76" customWidth="1"/>
    <col min="11534" max="11534" width="15.140625" style="76" bestFit="1" customWidth="1"/>
    <col min="11535" max="11535" width="15.140625" style="76" customWidth="1"/>
    <col min="11536" max="11536" width="13.85546875" style="76" customWidth="1"/>
    <col min="11537" max="11537" width="8.85546875" style="76" customWidth="1"/>
    <col min="11538" max="11538" width="15.5703125" style="76" bestFit="1" customWidth="1"/>
    <col min="11539" max="11539" width="28.28515625" style="76" customWidth="1"/>
    <col min="11540" max="11540" width="36.140625" style="76" customWidth="1"/>
    <col min="11541" max="11776" width="9.140625" style="76"/>
    <col min="11777" max="11777" width="17.42578125" style="76" customWidth="1"/>
    <col min="11778" max="11778" width="18.28515625" style="76" customWidth="1"/>
    <col min="11779" max="11779" width="11.85546875" style="76" bestFit="1" customWidth="1"/>
    <col min="11780" max="11780" width="17.42578125" style="76" customWidth="1"/>
    <col min="11781" max="11781" width="15.5703125" style="76" bestFit="1" customWidth="1"/>
    <col min="11782" max="11782" width="20.5703125" style="76" bestFit="1" customWidth="1"/>
    <col min="11783" max="11783" width="8.85546875" style="76" bestFit="1" customWidth="1"/>
    <col min="11784" max="11784" width="43.140625" style="76" bestFit="1" customWidth="1"/>
    <col min="11785" max="11785" width="28" style="76" bestFit="1" customWidth="1"/>
    <col min="11786" max="11786" width="22.42578125" style="76" customWidth="1"/>
    <col min="11787" max="11787" width="5.5703125" style="76" customWidth="1"/>
    <col min="11788" max="11788" width="11.28515625" style="76" customWidth="1"/>
    <col min="11789" max="11789" width="12.7109375" style="76" customWidth="1"/>
    <col min="11790" max="11790" width="15.140625" style="76" bestFit="1" customWidth="1"/>
    <col min="11791" max="11791" width="15.140625" style="76" customWidth="1"/>
    <col min="11792" max="11792" width="13.85546875" style="76" customWidth="1"/>
    <col min="11793" max="11793" width="8.85546875" style="76" customWidth="1"/>
    <col min="11794" max="11794" width="15.5703125" style="76" bestFit="1" customWidth="1"/>
    <col min="11795" max="11795" width="28.28515625" style="76" customWidth="1"/>
    <col min="11796" max="11796" width="36.140625" style="76" customWidth="1"/>
    <col min="11797" max="12032" width="9.140625" style="76"/>
    <col min="12033" max="12033" width="17.42578125" style="76" customWidth="1"/>
    <col min="12034" max="12034" width="18.28515625" style="76" customWidth="1"/>
    <col min="12035" max="12035" width="11.85546875" style="76" bestFit="1" customWidth="1"/>
    <col min="12036" max="12036" width="17.42578125" style="76" customWidth="1"/>
    <col min="12037" max="12037" width="15.5703125" style="76" bestFit="1" customWidth="1"/>
    <col min="12038" max="12038" width="20.5703125" style="76" bestFit="1" customWidth="1"/>
    <col min="12039" max="12039" width="8.85546875" style="76" bestFit="1" customWidth="1"/>
    <col min="12040" max="12040" width="43.140625" style="76" bestFit="1" customWidth="1"/>
    <col min="12041" max="12041" width="28" style="76" bestFit="1" customWidth="1"/>
    <col min="12042" max="12042" width="22.42578125" style="76" customWidth="1"/>
    <col min="12043" max="12043" width="5.5703125" style="76" customWidth="1"/>
    <col min="12044" max="12044" width="11.28515625" style="76" customWidth="1"/>
    <col min="12045" max="12045" width="12.7109375" style="76" customWidth="1"/>
    <col min="12046" max="12046" width="15.140625" style="76" bestFit="1" customWidth="1"/>
    <col min="12047" max="12047" width="15.140625" style="76" customWidth="1"/>
    <col min="12048" max="12048" width="13.85546875" style="76" customWidth="1"/>
    <col min="12049" max="12049" width="8.85546875" style="76" customWidth="1"/>
    <col min="12050" max="12050" width="15.5703125" style="76" bestFit="1" customWidth="1"/>
    <col min="12051" max="12051" width="28.28515625" style="76" customWidth="1"/>
    <col min="12052" max="12052" width="36.140625" style="76" customWidth="1"/>
    <col min="12053" max="12288" width="9.140625" style="76"/>
    <col min="12289" max="12289" width="17.42578125" style="76" customWidth="1"/>
    <col min="12290" max="12290" width="18.28515625" style="76" customWidth="1"/>
    <col min="12291" max="12291" width="11.85546875" style="76" bestFit="1" customWidth="1"/>
    <col min="12292" max="12292" width="17.42578125" style="76" customWidth="1"/>
    <col min="12293" max="12293" width="15.5703125" style="76" bestFit="1" customWidth="1"/>
    <col min="12294" max="12294" width="20.5703125" style="76" bestFit="1" customWidth="1"/>
    <col min="12295" max="12295" width="8.85546875" style="76" bestFit="1" customWidth="1"/>
    <col min="12296" max="12296" width="43.140625" style="76" bestFit="1" customWidth="1"/>
    <col min="12297" max="12297" width="28" style="76" bestFit="1" customWidth="1"/>
    <col min="12298" max="12298" width="22.42578125" style="76" customWidth="1"/>
    <col min="12299" max="12299" width="5.5703125" style="76" customWidth="1"/>
    <col min="12300" max="12300" width="11.28515625" style="76" customWidth="1"/>
    <col min="12301" max="12301" width="12.7109375" style="76" customWidth="1"/>
    <col min="12302" max="12302" width="15.140625" style="76" bestFit="1" customWidth="1"/>
    <col min="12303" max="12303" width="15.140625" style="76" customWidth="1"/>
    <col min="12304" max="12304" width="13.85546875" style="76" customWidth="1"/>
    <col min="12305" max="12305" width="8.85546875" style="76" customWidth="1"/>
    <col min="12306" max="12306" width="15.5703125" style="76" bestFit="1" customWidth="1"/>
    <col min="12307" max="12307" width="28.28515625" style="76" customWidth="1"/>
    <col min="12308" max="12308" width="36.140625" style="76" customWidth="1"/>
    <col min="12309" max="12544" width="9.140625" style="76"/>
    <col min="12545" max="12545" width="17.42578125" style="76" customWidth="1"/>
    <col min="12546" max="12546" width="18.28515625" style="76" customWidth="1"/>
    <col min="12547" max="12547" width="11.85546875" style="76" bestFit="1" customWidth="1"/>
    <col min="12548" max="12548" width="17.42578125" style="76" customWidth="1"/>
    <col min="12549" max="12549" width="15.5703125" style="76" bestFit="1" customWidth="1"/>
    <col min="12550" max="12550" width="20.5703125" style="76" bestFit="1" customWidth="1"/>
    <col min="12551" max="12551" width="8.85546875" style="76" bestFit="1" customWidth="1"/>
    <col min="12552" max="12552" width="43.140625" style="76" bestFit="1" customWidth="1"/>
    <col min="12553" max="12553" width="28" style="76" bestFit="1" customWidth="1"/>
    <col min="12554" max="12554" width="22.42578125" style="76" customWidth="1"/>
    <col min="12555" max="12555" width="5.5703125" style="76" customWidth="1"/>
    <col min="12556" max="12556" width="11.28515625" style="76" customWidth="1"/>
    <col min="12557" max="12557" width="12.7109375" style="76" customWidth="1"/>
    <col min="12558" max="12558" width="15.140625" style="76" bestFit="1" customWidth="1"/>
    <col min="12559" max="12559" width="15.140625" style="76" customWidth="1"/>
    <col min="12560" max="12560" width="13.85546875" style="76" customWidth="1"/>
    <col min="12561" max="12561" width="8.85546875" style="76" customWidth="1"/>
    <col min="12562" max="12562" width="15.5703125" style="76" bestFit="1" customWidth="1"/>
    <col min="12563" max="12563" width="28.28515625" style="76" customWidth="1"/>
    <col min="12564" max="12564" width="36.140625" style="76" customWidth="1"/>
    <col min="12565" max="12800" width="9.140625" style="76"/>
    <col min="12801" max="12801" width="17.42578125" style="76" customWidth="1"/>
    <col min="12802" max="12802" width="18.28515625" style="76" customWidth="1"/>
    <col min="12803" max="12803" width="11.85546875" style="76" bestFit="1" customWidth="1"/>
    <col min="12804" max="12804" width="17.42578125" style="76" customWidth="1"/>
    <col min="12805" max="12805" width="15.5703125" style="76" bestFit="1" customWidth="1"/>
    <col min="12806" max="12806" width="20.5703125" style="76" bestFit="1" customWidth="1"/>
    <col min="12807" max="12807" width="8.85546875" style="76" bestFit="1" customWidth="1"/>
    <col min="12808" max="12808" width="43.140625" style="76" bestFit="1" customWidth="1"/>
    <col min="12809" max="12809" width="28" style="76" bestFit="1" customWidth="1"/>
    <col min="12810" max="12810" width="22.42578125" style="76" customWidth="1"/>
    <col min="12811" max="12811" width="5.5703125" style="76" customWidth="1"/>
    <col min="12812" max="12812" width="11.28515625" style="76" customWidth="1"/>
    <col min="12813" max="12813" width="12.7109375" style="76" customWidth="1"/>
    <col min="12814" max="12814" width="15.140625" style="76" bestFit="1" customWidth="1"/>
    <col min="12815" max="12815" width="15.140625" style="76" customWidth="1"/>
    <col min="12816" max="12816" width="13.85546875" style="76" customWidth="1"/>
    <col min="12817" max="12817" width="8.85546875" style="76" customWidth="1"/>
    <col min="12818" max="12818" width="15.5703125" style="76" bestFit="1" customWidth="1"/>
    <col min="12819" max="12819" width="28.28515625" style="76" customWidth="1"/>
    <col min="12820" max="12820" width="36.140625" style="76" customWidth="1"/>
    <col min="12821" max="13056" width="9.140625" style="76"/>
    <col min="13057" max="13057" width="17.42578125" style="76" customWidth="1"/>
    <col min="13058" max="13058" width="18.28515625" style="76" customWidth="1"/>
    <col min="13059" max="13059" width="11.85546875" style="76" bestFit="1" customWidth="1"/>
    <col min="13060" max="13060" width="17.42578125" style="76" customWidth="1"/>
    <col min="13061" max="13061" width="15.5703125" style="76" bestFit="1" customWidth="1"/>
    <col min="13062" max="13062" width="20.5703125" style="76" bestFit="1" customWidth="1"/>
    <col min="13063" max="13063" width="8.85546875" style="76" bestFit="1" customWidth="1"/>
    <col min="13064" max="13064" width="43.140625" style="76" bestFit="1" customWidth="1"/>
    <col min="13065" max="13065" width="28" style="76" bestFit="1" customWidth="1"/>
    <col min="13066" max="13066" width="22.42578125" style="76" customWidth="1"/>
    <col min="13067" max="13067" width="5.5703125" style="76" customWidth="1"/>
    <col min="13068" max="13068" width="11.28515625" style="76" customWidth="1"/>
    <col min="13069" max="13069" width="12.7109375" style="76" customWidth="1"/>
    <col min="13070" max="13070" width="15.140625" style="76" bestFit="1" customWidth="1"/>
    <col min="13071" max="13071" width="15.140625" style="76" customWidth="1"/>
    <col min="13072" max="13072" width="13.85546875" style="76" customWidth="1"/>
    <col min="13073" max="13073" width="8.85546875" style="76" customWidth="1"/>
    <col min="13074" max="13074" width="15.5703125" style="76" bestFit="1" customWidth="1"/>
    <col min="13075" max="13075" width="28.28515625" style="76" customWidth="1"/>
    <col min="13076" max="13076" width="36.140625" style="76" customWidth="1"/>
    <col min="13077" max="13312" width="9.140625" style="76"/>
    <col min="13313" max="13313" width="17.42578125" style="76" customWidth="1"/>
    <col min="13314" max="13314" width="18.28515625" style="76" customWidth="1"/>
    <col min="13315" max="13315" width="11.85546875" style="76" bestFit="1" customWidth="1"/>
    <col min="13316" max="13316" width="17.42578125" style="76" customWidth="1"/>
    <col min="13317" max="13317" width="15.5703125" style="76" bestFit="1" customWidth="1"/>
    <col min="13318" max="13318" width="20.5703125" style="76" bestFit="1" customWidth="1"/>
    <col min="13319" max="13319" width="8.85546875" style="76" bestFit="1" customWidth="1"/>
    <col min="13320" max="13320" width="43.140625" style="76" bestFit="1" customWidth="1"/>
    <col min="13321" max="13321" width="28" style="76" bestFit="1" customWidth="1"/>
    <col min="13322" max="13322" width="22.42578125" style="76" customWidth="1"/>
    <col min="13323" max="13323" width="5.5703125" style="76" customWidth="1"/>
    <col min="13324" max="13324" width="11.28515625" style="76" customWidth="1"/>
    <col min="13325" max="13325" width="12.7109375" style="76" customWidth="1"/>
    <col min="13326" max="13326" width="15.140625" style="76" bestFit="1" customWidth="1"/>
    <col min="13327" max="13327" width="15.140625" style="76" customWidth="1"/>
    <col min="13328" max="13328" width="13.85546875" style="76" customWidth="1"/>
    <col min="13329" max="13329" width="8.85546875" style="76" customWidth="1"/>
    <col min="13330" max="13330" width="15.5703125" style="76" bestFit="1" customWidth="1"/>
    <col min="13331" max="13331" width="28.28515625" style="76" customWidth="1"/>
    <col min="13332" max="13332" width="36.140625" style="76" customWidth="1"/>
    <col min="13333" max="13568" width="9.140625" style="76"/>
    <col min="13569" max="13569" width="17.42578125" style="76" customWidth="1"/>
    <col min="13570" max="13570" width="18.28515625" style="76" customWidth="1"/>
    <col min="13571" max="13571" width="11.85546875" style="76" bestFit="1" customWidth="1"/>
    <col min="13572" max="13572" width="17.42578125" style="76" customWidth="1"/>
    <col min="13573" max="13573" width="15.5703125" style="76" bestFit="1" customWidth="1"/>
    <col min="13574" max="13574" width="20.5703125" style="76" bestFit="1" customWidth="1"/>
    <col min="13575" max="13575" width="8.85546875" style="76" bestFit="1" customWidth="1"/>
    <col min="13576" max="13576" width="43.140625" style="76" bestFit="1" customWidth="1"/>
    <col min="13577" max="13577" width="28" style="76" bestFit="1" customWidth="1"/>
    <col min="13578" max="13578" width="22.42578125" style="76" customWidth="1"/>
    <col min="13579" max="13579" width="5.5703125" style="76" customWidth="1"/>
    <col min="13580" max="13580" width="11.28515625" style="76" customWidth="1"/>
    <col min="13581" max="13581" width="12.7109375" style="76" customWidth="1"/>
    <col min="13582" max="13582" width="15.140625" style="76" bestFit="1" customWidth="1"/>
    <col min="13583" max="13583" width="15.140625" style="76" customWidth="1"/>
    <col min="13584" max="13584" width="13.85546875" style="76" customWidth="1"/>
    <col min="13585" max="13585" width="8.85546875" style="76" customWidth="1"/>
    <col min="13586" max="13586" width="15.5703125" style="76" bestFit="1" customWidth="1"/>
    <col min="13587" max="13587" width="28.28515625" style="76" customWidth="1"/>
    <col min="13588" max="13588" width="36.140625" style="76" customWidth="1"/>
    <col min="13589" max="13824" width="9.140625" style="76"/>
    <col min="13825" max="13825" width="17.42578125" style="76" customWidth="1"/>
    <col min="13826" max="13826" width="18.28515625" style="76" customWidth="1"/>
    <col min="13827" max="13827" width="11.85546875" style="76" bestFit="1" customWidth="1"/>
    <col min="13828" max="13828" width="17.42578125" style="76" customWidth="1"/>
    <col min="13829" max="13829" width="15.5703125" style="76" bestFit="1" customWidth="1"/>
    <col min="13830" max="13830" width="20.5703125" style="76" bestFit="1" customWidth="1"/>
    <col min="13831" max="13831" width="8.85546875" style="76" bestFit="1" customWidth="1"/>
    <col min="13832" max="13832" width="43.140625" style="76" bestFit="1" customWidth="1"/>
    <col min="13833" max="13833" width="28" style="76" bestFit="1" customWidth="1"/>
    <col min="13834" max="13834" width="22.42578125" style="76" customWidth="1"/>
    <col min="13835" max="13835" width="5.5703125" style="76" customWidth="1"/>
    <col min="13836" max="13836" width="11.28515625" style="76" customWidth="1"/>
    <col min="13837" max="13837" width="12.7109375" style="76" customWidth="1"/>
    <col min="13838" max="13838" width="15.140625" style="76" bestFit="1" customWidth="1"/>
    <col min="13839" max="13839" width="15.140625" style="76" customWidth="1"/>
    <col min="13840" max="13840" width="13.85546875" style="76" customWidth="1"/>
    <col min="13841" max="13841" width="8.85546875" style="76" customWidth="1"/>
    <col min="13842" max="13842" width="15.5703125" style="76" bestFit="1" customWidth="1"/>
    <col min="13843" max="13843" width="28.28515625" style="76" customWidth="1"/>
    <col min="13844" max="13844" width="36.140625" style="76" customWidth="1"/>
    <col min="13845" max="14080" width="9.140625" style="76"/>
    <col min="14081" max="14081" width="17.42578125" style="76" customWidth="1"/>
    <col min="14082" max="14082" width="18.28515625" style="76" customWidth="1"/>
    <col min="14083" max="14083" width="11.85546875" style="76" bestFit="1" customWidth="1"/>
    <col min="14084" max="14084" width="17.42578125" style="76" customWidth="1"/>
    <col min="14085" max="14085" width="15.5703125" style="76" bestFit="1" customWidth="1"/>
    <col min="14086" max="14086" width="20.5703125" style="76" bestFit="1" customWidth="1"/>
    <col min="14087" max="14087" width="8.85546875" style="76" bestFit="1" customWidth="1"/>
    <col min="14088" max="14088" width="43.140625" style="76" bestFit="1" customWidth="1"/>
    <col min="14089" max="14089" width="28" style="76" bestFit="1" customWidth="1"/>
    <col min="14090" max="14090" width="22.42578125" style="76" customWidth="1"/>
    <col min="14091" max="14091" width="5.5703125" style="76" customWidth="1"/>
    <col min="14092" max="14092" width="11.28515625" style="76" customWidth="1"/>
    <col min="14093" max="14093" width="12.7109375" style="76" customWidth="1"/>
    <col min="14094" max="14094" width="15.140625" style="76" bestFit="1" customWidth="1"/>
    <col min="14095" max="14095" width="15.140625" style="76" customWidth="1"/>
    <col min="14096" max="14096" width="13.85546875" style="76" customWidth="1"/>
    <col min="14097" max="14097" width="8.85546875" style="76" customWidth="1"/>
    <col min="14098" max="14098" width="15.5703125" style="76" bestFit="1" customWidth="1"/>
    <col min="14099" max="14099" width="28.28515625" style="76" customWidth="1"/>
    <col min="14100" max="14100" width="36.140625" style="76" customWidth="1"/>
    <col min="14101" max="14336" width="9.140625" style="76"/>
    <col min="14337" max="14337" width="17.42578125" style="76" customWidth="1"/>
    <col min="14338" max="14338" width="18.28515625" style="76" customWidth="1"/>
    <col min="14339" max="14339" width="11.85546875" style="76" bestFit="1" customWidth="1"/>
    <col min="14340" max="14340" width="17.42578125" style="76" customWidth="1"/>
    <col min="14341" max="14341" width="15.5703125" style="76" bestFit="1" customWidth="1"/>
    <col min="14342" max="14342" width="20.5703125" style="76" bestFit="1" customWidth="1"/>
    <col min="14343" max="14343" width="8.85546875" style="76" bestFit="1" customWidth="1"/>
    <col min="14344" max="14344" width="43.140625" style="76" bestFit="1" customWidth="1"/>
    <col min="14345" max="14345" width="28" style="76" bestFit="1" customWidth="1"/>
    <col min="14346" max="14346" width="22.42578125" style="76" customWidth="1"/>
    <col min="14347" max="14347" width="5.5703125" style="76" customWidth="1"/>
    <col min="14348" max="14348" width="11.28515625" style="76" customWidth="1"/>
    <col min="14349" max="14349" width="12.7109375" style="76" customWidth="1"/>
    <col min="14350" max="14350" width="15.140625" style="76" bestFit="1" customWidth="1"/>
    <col min="14351" max="14351" width="15.140625" style="76" customWidth="1"/>
    <col min="14352" max="14352" width="13.85546875" style="76" customWidth="1"/>
    <col min="14353" max="14353" width="8.85546875" style="76" customWidth="1"/>
    <col min="14354" max="14354" width="15.5703125" style="76" bestFit="1" customWidth="1"/>
    <col min="14355" max="14355" width="28.28515625" style="76" customWidth="1"/>
    <col min="14356" max="14356" width="36.140625" style="76" customWidth="1"/>
    <col min="14357" max="14592" width="9.140625" style="76"/>
    <col min="14593" max="14593" width="17.42578125" style="76" customWidth="1"/>
    <col min="14594" max="14594" width="18.28515625" style="76" customWidth="1"/>
    <col min="14595" max="14595" width="11.85546875" style="76" bestFit="1" customWidth="1"/>
    <col min="14596" max="14596" width="17.42578125" style="76" customWidth="1"/>
    <col min="14597" max="14597" width="15.5703125" style="76" bestFit="1" customWidth="1"/>
    <col min="14598" max="14598" width="20.5703125" style="76" bestFit="1" customWidth="1"/>
    <col min="14599" max="14599" width="8.85546875" style="76" bestFit="1" customWidth="1"/>
    <col min="14600" max="14600" width="43.140625" style="76" bestFit="1" customWidth="1"/>
    <col min="14601" max="14601" width="28" style="76" bestFit="1" customWidth="1"/>
    <col min="14602" max="14602" width="22.42578125" style="76" customWidth="1"/>
    <col min="14603" max="14603" width="5.5703125" style="76" customWidth="1"/>
    <col min="14604" max="14604" width="11.28515625" style="76" customWidth="1"/>
    <col min="14605" max="14605" width="12.7109375" style="76" customWidth="1"/>
    <col min="14606" max="14606" width="15.140625" style="76" bestFit="1" customWidth="1"/>
    <col min="14607" max="14607" width="15.140625" style="76" customWidth="1"/>
    <col min="14608" max="14608" width="13.85546875" style="76" customWidth="1"/>
    <col min="14609" max="14609" width="8.85546875" style="76" customWidth="1"/>
    <col min="14610" max="14610" width="15.5703125" style="76" bestFit="1" customWidth="1"/>
    <col min="14611" max="14611" width="28.28515625" style="76" customWidth="1"/>
    <col min="14612" max="14612" width="36.140625" style="76" customWidth="1"/>
    <col min="14613" max="14848" width="9.140625" style="76"/>
    <col min="14849" max="14849" width="17.42578125" style="76" customWidth="1"/>
    <col min="14850" max="14850" width="18.28515625" style="76" customWidth="1"/>
    <col min="14851" max="14851" width="11.85546875" style="76" bestFit="1" customWidth="1"/>
    <col min="14852" max="14852" width="17.42578125" style="76" customWidth="1"/>
    <col min="14853" max="14853" width="15.5703125" style="76" bestFit="1" customWidth="1"/>
    <col min="14854" max="14854" width="20.5703125" style="76" bestFit="1" customWidth="1"/>
    <col min="14855" max="14855" width="8.85546875" style="76" bestFit="1" customWidth="1"/>
    <col min="14856" max="14856" width="43.140625" style="76" bestFit="1" customWidth="1"/>
    <col min="14857" max="14857" width="28" style="76" bestFit="1" customWidth="1"/>
    <col min="14858" max="14858" width="22.42578125" style="76" customWidth="1"/>
    <col min="14859" max="14859" width="5.5703125" style="76" customWidth="1"/>
    <col min="14860" max="14860" width="11.28515625" style="76" customWidth="1"/>
    <col min="14861" max="14861" width="12.7109375" style="76" customWidth="1"/>
    <col min="14862" max="14862" width="15.140625" style="76" bestFit="1" customWidth="1"/>
    <col min="14863" max="14863" width="15.140625" style="76" customWidth="1"/>
    <col min="14864" max="14864" width="13.85546875" style="76" customWidth="1"/>
    <col min="14865" max="14865" width="8.85546875" style="76" customWidth="1"/>
    <col min="14866" max="14866" width="15.5703125" style="76" bestFit="1" customWidth="1"/>
    <col min="14867" max="14867" width="28.28515625" style="76" customWidth="1"/>
    <col min="14868" max="14868" width="36.140625" style="76" customWidth="1"/>
    <col min="14869" max="15104" width="9.140625" style="76"/>
    <col min="15105" max="15105" width="17.42578125" style="76" customWidth="1"/>
    <col min="15106" max="15106" width="18.28515625" style="76" customWidth="1"/>
    <col min="15107" max="15107" width="11.85546875" style="76" bestFit="1" customWidth="1"/>
    <col min="15108" max="15108" width="17.42578125" style="76" customWidth="1"/>
    <col min="15109" max="15109" width="15.5703125" style="76" bestFit="1" customWidth="1"/>
    <col min="15110" max="15110" width="20.5703125" style="76" bestFit="1" customWidth="1"/>
    <col min="15111" max="15111" width="8.85546875" style="76" bestFit="1" customWidth="1"/>
    <col min="15112" max="15112" width="43.140625" style="76" bestFit="1" customWidth="1"/>
    <col min="15113" max="15113" width="28" style="76" bestFit="1" customWidth="1"/>
    <col min="15114" max="15114" width="22.42578125" style="76" customWidth="1"/>
    <col min="15115" max="15115" width="5.5703125" style="76" customWidth="1"/>
    <col min="15116" max="15116" width="11.28515625" style="76" customWidth="1"/>
    <col min="15117" max="15117" width="12.7109375" style="76" customWidth="1"/>
    <col min="15118" max="15118" width="15.140625" style="76" bestFit="1" customWidth="1"/>
    <col min="15119" max="15119" width="15.140625" style="76" customWidth="1"/>
    <col min="15120" max="15120" width="13.85546875" style="76" customWidth="1"/>
    <col min="15121" max="15121" width="8.85546875" style="76" customWidth="1"/>
    <col min="15122" max="15122" width="15.5703125" style="76" bestFit="1" customWidth="1"/>
    <col min="15123" max="15123" width="28.28515625" style="76" customWidth="1"/>
    <col min="15124" max="15124" width="36.140625" style="76" customWidth="1"/>
    <col min="15125" max="15360" width="9.140625" style="76"/>
    <col min="15361" max="15361" width="17.42578125" style="76" customWidth="1"/>
    <col min="15362" max="15362" width="18.28515625" style="76" customWidth="1"/>
    <col min="15363" max="15363" width="11.85546875" style="76" bestFit="1" customWidth="1"/>
    <col min="15364" max="15364" width="17.42578125" style="76" customWidth="1"/>
    <col min="15365" max="15365" width="15.5703125" style="76" bestFit="1" customWidth="1"/>
    <col min="15366" max="15366" width="20.5703125" style="76" bestFit="1" customWidth="1"/>
    <col min="15367" max="15367" width="8.85546875" style="76" bestFit="1" customWidth="1"/>
    <col min="15368" max="15368" width="43.140625" style="76" bestFit="1" customWidth="1"/>
    <col min="15369" max="15369" width="28" style="76" bestFit="1" customWidth="1"/>
    <col min="15370" max="15370" width="22.42578125" style="76" customWidth="1"/>
    <col min="15371" max="15371" width="5.5703125" style="76" customWidth="1"/>
    <col min="15372" max="15372" width="11.28515625" style="76" customWidth="1"/>
    <col min="15373" max="15373" width="12.7109375" style="76" customWidth="1"/>
    <col min="15374" max="15374" width="15.140625" style="76" bestFit="1" customWidth="1"/>
    <col min="15375" max="15375" width="15.140625" style="76" customWidth="1"/>
    <col min="15376" max="15376" width="13.85546875" style="76" customWidth="1"/>
    <col min="15377" max="15377" width="8.85546875" style="76" customWidth="1"/>
    <col min="15378" max="15378" width="15.5703125" style="76" bestFit="1" customWidth="1"/>
    <col min="15379" max="15379" width="28.28515625" style="76" customWidth="1"/>
    <col min="15380" max="15380" width="36.140625" style="76" customWidth="1"/>
    <col min="15381" max="15616" width="9.140625" style="76"/>
    <col min="15617" max="15617" width="17.42578125" style="76" customWidth="1"/>
    <col min="15618" max="15618" width="18.28515625" style="76" customWidth="1"/>
    <col min="15619" max="15619" width="11.85546875" style="76" bestFit="1" customWidth="1"/>
    <col min="15620" max="15620" width="17.42578125" style="76" customWidth="1"/>
    <col min="15621" max="15621" width="15.5703125" style="76" bestFit="1" customWidth="1"/>
    <col min="15622" max="15622" width="20.5703125" style="76" bestFit="1" customWidth="1"/>
    <col min="15623" max="15623" width="8.85546875" style="76" bestFit="1" customWidth="1"/>
    <col min="15624" max="15624" width="43.140625" style="76" bestFit="1" customWidth="1"/>
    <col min="15625" max="15625" width="28" style="76" bestFit="1" customWidth="1"/>
    <col min="15626" max="15626" width="22.42578125" style="76" customWidth="1"/>
    <col min="15627" max="15627" width="5.5703125" style="76" customWidth="1"/>
    <col min="15628" max="15628" width="11.28515625" style="76" customWidth="1"/>
    <col min="15629" max="15629" width="12.7109375" style="76" customWidth="1"/>
    <col min="15630" max="15630" width="15.140625" style="76" bestFit="1" customWidth="1"/>
    <col min="15631" max="15631" width="15.140625" style="76" customWidth="1"/>
    <col min="15632" max="15632" width="13.85546875" style="76" customWidth="1"/>
    <col min="15633" max="15633" width="8.85546875" style="76" customWidth="1"/>
    <col min="15634" max="15634" width="15.5703125" style="76" bestFit="1" customWidth="1"/>
    <col min="15635" max="15635" width="28.28515625" style="76" customWidth="1"/>
    <col min="15636" max="15636" width="36.140625" style="76" customWidth="1"/>
    <col min="15637" max="15872" width="9.140625" style="76"/>
    <col min="15873" max="15873" width="17.42578125" style="76" customWidth="1"/>
    <col min="15874" max="15874" width="18.28515625" style="76" customWidth="1"/>
    <col min="15875" max="15875" width="11.85546875" style="76" bestFit="1" customWidth="1"/>
    <col min="15876" max="15876" width="17.42578125" style="76" customWidth="1"/>
    <col min="15877" max="15877" width="15.5703125" style="76" bestFit="1" customWidth="1"/>
    <col min="15878" max="15878" width="20.5703125" style="76" bestFit="1" customWidth="1"/>
    <col min="15879" max="15879" width="8.85546875" style="76" bestFit="1" customWidth="1"/>
    <col min="15880" max="15880" width="43.140625" style="76" bestFit="1" customWidth="1"/>
    <col min="15881" max="15881" width="28" style="76" bestFit="1" customWidth="1"/>
    <col min="15882" max="15882" width="22.42578125" style="76" customWidth="1"/>
    <col min="15883" max="15883" width="5.5703125" style="76" customWidth="1"/>
    <col min="15884" max="15884" width="11.28515625" style="76" customWidth="1"/>
    <col min="15885" max="15885" width="12.7109375" style="76" customWidth="1"/>
    <col min="15886" max="15886" width="15.140625" style="76" bestFit="1" customWidth="1"/>
    <col min="15887" max="15887" width="15.140625" style="76" customWidth="1"/>
    <col min="15888" max="15888" width="13.85546875" style="76" customWidth="1"/>
    <col min="15889" max="15889" width="8.85546875" style="76" customWidth="1"/>
    <col min="15890" max="15890" width="15.5703125" style="76" bestFit="1" customWidth="1"/>
    <col min="15891" max="15891" width="28.28515625" style="76" customWidth="1"/>
    <col min="15892" max="15892" width="36.140625" style="76" customWidth="1"/>
    <col min="15893" max="16128" width="9.140625" style="76"/>
    <col min="16129" max="16129" width="17.42578125" style="76" customWidth="1"/>
    <col min="16130" max="16130" width="18.28515625" style="76" customWidth="1"/>
    <col min="16131" max="16131" width="11.85546875" style="76" bestFit="1" customWidth="1"/>
    <col min="16132" max="16132" width="17.42578125" style="76" customWidth="1"/>
    <col min="16133" max="16133" width="15.5703125" style="76" bestFit="1" customWidth="1"/>
    <col min="16134" max="16134" width="20.5703125" style="76" bestFit="1" customWidth="1"/>
    <col min="16135" max="16135" width="8.85546875" style="76" bestFit="1" customWidth="1"/>
    <col min="16136" max="16136" width="43.140625" style="76" bestFit="1" customWidth="1"/>
    <col min="16137" max="16137" width="28" style="76" bestFit="1" customWidth="1"/>
    <col min="16138" max="16138" width="22.42578125" style="76" customWidth="1"/>
    <col min="16139" max="16139" width="5.5703125" style="76" customWidth="1"/>
    <col min="16140" max="16140" width="11.28515625" style="76" customWidth="1"/>
    <col min="16141" max="16141" width="12.7109375" style="76" customWidth="1"/>
    <col min="16142" max="16142" width="15.140625" style="76" bestFit="1" customWidth="1"/>
    <col min="16143" max="16143" width="15.140625" style="76" customWidth="1"/>
    <col min="16144" max="16144" width="13.85546875" style="76" customWidth="1"/>
    <col min="16145" max="16145" width="8.85546875" style="76" customWidth="1"/>
    <col min="16146" max="16146" width="15.5703125" style="76" bestFit="1" customWidth="1"/>
    <col min="16147" max="16147" width="28.28515625" style="76" customWidth="1"/>
    <col min="16148" max="16148" width="36.140625" style="76" customWidth="1"/>
    <col min="16149" max="16384" width="9.140625" style="76"/>
  </cols>
  <sheetData>
    <row r="1" spans="1:20" ht="6.75" customHeight="1"/>
    <row r="2" spans="1:20" ht="21.75" customHeight="1">
      <c r="M2" s="180">
        <f>SUM(M7:M999)</f>
        <v>218361.48799999992</v>
      </c>
    </row>
    <row r="3" spans="1:20" ht="17.25" customHeight="1"/>
    <row r="4" spans="1:20" s="1" customFormat="1" ht="20.25" customHeight="1">
      <c r="A4" s="322" t="s">
        <v>550</v>
      </c>
      <c r="B4" s="333" t="s">
        <v>551</v>
      </c>
      <c r="C4" s="333" t="s">
        <v>552</v>
      </c>
      <c r="D4" s="333" t="s">
        <v>553</v>
      </c>
      <c r="E4" s="333" t="s">
        <v>554</v>
      </c>
      <c r="F4" s="322" t="s">
        <v>4</v>
      </c>
      <c r="G4" s="324" t="s">
        <v>555</v>
      </c>
      <c r="H4" s="326" t="s">
        <v>556</v>
      </c>
      <c r="I4" s="327"/>
      <c r="J4" s="328"/>
      <c r="K4" s="329" t="s">
        <v>557</v>
      </c>
      <c r="L4" s="331" t="s">
        <v>303</v>
      </c>
      <c r="M4" s="322" t="s">
        <v>304</v>
      </c>
      <c r="N4" s="153" t="s">
        <v>689</v>
      </c>
      <c r="O4" s="322" t="s">
        <v>691</v>
      </c>
      <c r="P4" s="322" t="s">
        <v>558</v>
      </c>
      <c r="Q4" s="322" t="s">
        <v>559</v>
      </c>
      <c r="R4" s="322" t="s">
        <v>368</v>
      </c>
      <c r="S4" s="322" t="s">
        <v>369</v>
      </c>
      <c r="T4" s="322" t="s">
        <v>370</v>
      </c>
    </row>
    <row r="5" spans="1:20" s="1" customFormat="1" ht="21" customHeight="1">
      <c r="A5" s="323"/>
      <c r="B5" s="334"/>
      <c r="C5" s="334"/>
      <c r="D5" s="334"/>
      <c r="E5" s="334"/>
      <c r="F5" s="323"/>
      <c r="G5" s="325"/>
      <c r="H5" s="57" t="s">
        <v>5</v>
      </c>
      <c r="I5" s="57" t="s">
        <v>366</v>
      </c>
      <c r="J5" s="57" t="s">
        <v>367</v>
      </c>
      <c r="K5" s="330"/>
      <c r="L5" s="332"/>
      <c r="M5" s="323"/>
      <c r="N5" s="82" t="s">
        <v>690</v>
      </c>
      <c r="O5" s="323"/>
      <c r="P5" s="323"/>
      <c r="Q5" s="323"/>
      <c r="R5" s="323"/>
      <c r="S5" s="323"/>
      <c r="T5" s="323"/>
    </row>
    <row r="6" spans="1:20" s="1" customFormat="1">
      <c r="A6" s="152"/>
      <c r="B6" s="83"/>
      <c r="C6" s="83"/>
      <c r="D6" s="83"/>
      <c r="E6" s="83"/>
      <c r="F6" s="82"/>
      <c r="G6" s="84"/>
      <c r="H6" s="85"/>
      <c r="I6" s="57"/>
      <c r="J6" s="57"/>
      <c r="K6" s="86"/>
      <c r="L6" s="87"/>
      <c r="M6" s="82"/>
      <c r="N6" s="82"/>
      <c r="O6" s="82"/>
      <c r="P6" s="82"/>
      <c r="Q6" s="82"/>
      <c r="R6" s="192"/>
      <c r="S6" s="88"/>
      <c r="T6" s="82"/>
    </row>
    <row r="7" spans="1:20" s="75" customFormat="1" ht="18.75" customHeight="1">
      <c r="A7" s="89" t="s">
        <v>329</v>
      </c>
      <c r="B7" s="89" t="s">
        <v>132</v>
      </c>
      <c r="C7" s="90" t="str">
        <f>LEFT(B7,10)</f>
        <v>H105007112</v>
      </c>
      <c r="D7" s="90">
        <v>9432612705</v>
      </c>
      <c r="E7" s="68" t="s">
        <v>134</v>
      </c>
      <c r="F7" s="68" t="s">
        <v>133</v>
      </c>
      <c r="G7" s="91" t="str">
        <f>RIGHT(B7,3)</f>
        <v>KMH</v>
      </c>
      <c r="H7" s="92" t="s">
        <v>16</v>
      </c>
      <c r="I7" s="66" t="s">
        <v>18</v>
      </c>
      <c r="J7" s="66" t="s">
        <v>18</v>
      </c>
      <c r="K7" s="68">
        <v>300</v>
      </c>
      <c r="L7" s="70">
        <v>6.34</v>
      </c>
      <c r="M7" s="321">
        <f>K7*L7</f>
        <v>1902</v>
      </c>
      <c r="N7" s="93">
        <v>1.1000000000000001</v>
      </c>
      <c r="O7" s="203">
        <f>L7*(N7+0.05)*23500</f>
        <v>171338.5</v>
      </c>
      <c r="P7" s="94">
        <v>200000</v>
      </c>
      <c r="Q7" s="57"/>
      <c r="R7" s="57" t="s">
        <v>371</v>
      </c>
      <c r="S7" s="58"/>
      <c r="T7" s="58"/>
    </row>
    <row r="8" spans="1:20" s="75" customFormat="1" ht="18.75" customHeight="1">
      <c r="A8" s="89" t="s">
        <v>329</v>
      </c>
      <c r="B8" s="89" t="s">
        <v>253</v>
      </c>
      <c r="C8" s="90" t="str">
        <f t="shared" ref="C8:C71" si="0">LEFT(B8,10)</f>
        <v>H105025407</v>
      </c>
      <c r="D8" s="90">
        <v>9432612856</v>
      </c>
      <c r="E8" s="95" t="s">
        <v>359</v>
      </c>
      <c r="F8" s="68" t="s">
        <v>254</v>
      </c>
      <c r="G8" s="91" t="str">
        <f t="shared" ref="G8:G71" si="1">RIGHT(B8,3)</f>
        <v>KMH</v>
      </c>
      <c r="H8" s="66" t="s">
        <v>16</v>
      </c>
      <c r="I8" s="66" t="s">
        <v>18</v>
      </c>
      <c r="J8" s="66" t="s">
        <v>18</v>
      </c>
      <c r="K8" s="68">
        <v>48</v>
      </c>
      <c r="L8" s="70">
        <v>15.38</v>
      </c>
      <c r="M8" s="321">
        <f t="shared" ref="M8:M71" si="2">K8*L8</f>
        <v>738.24</v>
      </c>
      <c r="N8" s="93">
        <v>1.1000000000000001</v>
      </c>
      <c r="O8" s="203">
        <f t="shared" ref="O8:O71" si="3">L8*(N8+0.05)*23500</f>
        <v>415644.50000000012</v>
      </c>
      <c r="P8" s="94">
        <v>500000</v>
      </c>
      <c r="Q8" s="57"/>
      <c r="R8" s="57" t="s">
        <v>371</v>
      </c>
      <c r="S8" s="58"/>
      <c r="T8" s="58"/>
    </row>
    <row r="9" spans="1:20" s="75" customFormat="1" ht="18.75" customHeight="1">
      <c r="A9" s="89" t="s">
        <v>329</v>
      </c>
      <c r="B9" s="89" t="s">
        <v>47</v>
      </c>
      <c r="C9" s="90" t="str">
        <f t="shared" si="0"/>
        <v>9413610013</v>
      </c>
      <c r="D9" s="90" t="str">
        <f>LEFT(C9,10)</f>
        <v>9413610013</v>
      </c>
      <c r="E9" s="68" t="s">
        <v>51</v>
      </c>
      <c r="F9" s="68" t="s">
        <v>48</v>
      </c>
      <c r="G9" s="91" t="str">
        <f t="shared" si="1"/>
        <v>3YL</v>
      </c>
      <c r="H9" s="66" t="s">
        <v>49</v>
      </c>
      <c r="I9" s="59" t="s">
        <v>52</v>
      </c>
      <c r="J9" s="59" t="s">
        <v>52</v>
      </c>
      <c r="K9" s="68">
        <v>36</v>
      </c>
      <c r="L9" s="70">
        <v>15.42</v>
      </c>
      <c r="M9" s="321">
        <f t="shared" si="2"/>
        <v>555.12</v>
      </c>
      <c r="N9" s="93">
        <v>1.1000000000000001</v>
      </c>
      <c r="O9" s="203">
        <f t="shared" si="3"/>
        <v>416725.5</v>
      </c>
      <c r="P9" s="94">
        <v>500000</v>
      </c>
      <c r="Q9" s="57"/>
      <c r="R9" s="57" t="s">
        <v>372</v>
      </c>
      <c r="S9" s="58"/>
      <c r="T9" s="58"/>
    </row>
    <row r="10" spans="1:20" s="75" customFormat="1" ht="18.75" customHeight="1">
      <c r="A10" s="89" t="s">
        <v>329</v>
      </c>
      <c r="B10" s="89" t="s">
        <v>61</v>
      </c>
      <c r="C10" s="90" t="str">
        <f t="shared" si="0"/>
        <v>9443610210</v>
      </c>
      <c r="D10" s="90" t="str">
        <f>LEFT(C10,10)</f>
        <v>9443610210</v>
      </c>
      <c r="E10" s="68" t="s">
        <v>64</v>
      </c>
      <c r="F10" s="68" t="s">
        <v>62</v>
      </c>
      <c r="G10" s="91" t="str">
        <f t="shared" si="1"/>
        <v>3YL</v>
      </c>
      <c r="H10" s="66" t="s">
        <v>49</v>
      </c>
      <c r="I10" s="59" t="s">
        <v>52</v>
      </c>
      <c r="J10" s="59" t="s">
        <v>52</v>
      </c>
      <c r="K10" s="68">
        <v>36</v>
      </c>
      <c r="L10" s="70">
        <v>15.07</v>
      </c>
      <c r="M10" s="321">
        <f t="shared" si="2"/>
        <v>542.52</v>
      </c>
      <c r="N10" s="93">
        <v>1.1000000000000001</v>
      </c>
      <c r="O10" s="203">
        <f t="shared" si="3"/>
        <v>407266.75</v>
      </c>
      <c r="P10" s="94">
        <v>480000</v>
      </c>
      <c r="Q10" s="57"/>
      <c r="R10" s="57" t="s">
        <v>372</v>
      </c>
      <c r="S10" s="58"/>
      <c r="T10" s="58"/>
    </row>
    <row r="11" spans="1:20" s="75" customFormat="1" ht="18.75" customHeight="1">
      <c r="A11" s="89" t="s">
        <v>329</v>
      </c>
      <c r="B11" s="89" t="s">
        <v>139</v>
      </c>
      <c r="C11" s="90" t="str">
        <f t="shared" si="0"/>
        <v>H105015393</v>
      </c>
      <c r="D11" s="90">
        <v>9432610051</v>
      </c>
      <c r="E11" s="95" t="s">
        <v>141</v>
      </c>
      <c r="F11" s="68" t="s">
        <v>140</v>
      </c>
      <c r="G11" s="91" t="str">
        <f t="shared" si="1"/>
        <v>KMH</v>
      </c>
      <c r="H11" s="66" t="s">
        <v>16</v>
      </c>
      <c r="I11" s="66" t="s">
        <v>18</v>
      </c>
      <c r="J11" s="66" t="s">
        <v>18</v>
      </c>
      <c r="K11" s="68">
        <v>36</v>
      </c>
      <c r="L11" s="70">
        <v>15.97</v>
      </c>
      <c r="M11" s="321">
        <f t="shared" si="2"/>
        <v>574.92000000000007</v>
      </c>
      <c r="N11" s="93">
        <v>1.1000000000000001</v>
      </c>
      <c r="O11" s="203">
        <f t="shared" si="3"/>
        <v>431589.25000000012</v>
      </c>
      <c r="P11" s="94">
        <v>540000</v>
      </c>
      <c r="Q11" s="57"/>
      <c r="R11" s="57" t="s">
        <v>371</v>
      </c>
      <c r="S11" s="58"/>
      <c r="T11" s="58"/>
    </row>
    <row r="12" spans="1:20" s="75" customFormat="1" ht="18.75" customHeight="1">
      <c r="A12" s="89" t="s">
        <v>329</v>
      </c>
      <c r="B12" s="89" t="s">
        <v>142</v>
      </c>
      <c r="C12" s="90" t="str">
        <f t="shared" si="0"/>
        <v>H105015413</v>
      </c>
      <c r="D12" s="90">
        <v>9432610018</v>
      </c>
      <c r="E12" s="95" t="s">
        <v>144</v>
      </c>
      <c r="F12" s="68" t="s">
        <v>143</v>
      </c>
      <c r="G12" s="91" t="str">
        <f t="shared" si="1"/>
        <v>KMH</v>
      </c>
      <c r="H12" s="66" t="s">
        <v>16</v>
      </c>
      <c r="I12" s="66" t="s">
        <v>18</v>
      </c>
      <c r="J12" s="66" t="s">
        <v>18</v>
      </c>
      <c r="K12" s="68">
        <v>36</v>
      </c>
      <c r="L12" s="70">
        <v>13.06</v>
      </c>
      <c r="M12" s="321">
        <f t="shared" si="2"/>
        <v>470.16</v>
      </c>
      <c r="N12" s="93">
        <v>1.1000000000000001</v>
      </c>
      <c r="O12" s="203">
        <f t="shared" si="3"/>
        <v>352946.50000000006</v>
      </c>
      <c r="P12" s="94">
        <v>400000</v>
      </c>
      <c r="Q12" s="57"/>
      <c r="R12" s="57" t="s">
        <v>371</v>
      </c>
      <c r="S12" s="58"/>
      <c r="T12" s="58"/>
    </row>
    <row r="13" spans="1:20" s="75" customFormat="1" ht="18.75" customHeight="1">
      <c r="A13" s="89" t="s">
        <v>329</v>
      </c>
      <c r="B13" s="89" t="s">
        <v>145</v>
      </c>
      <c r="C13" s="90" t="str">
        <f t="shared" si="0"/>
        <v>H105015419</v>
      </c>
      <c r="D13" s="90">
        <v>9432610024</v>
      </c>
      <c r="E13" s="96" t="s">
        <v>147</v>
      </c>
      <c r="F13" s="68" t="s">
        <v>146</v>
      </c>
      <c r="G13" s="91" t="str">
        <f t="shared" si="1"/>
        <v>KMH</v>
      </c>
      <c r="H13" s="66" t="s">
        <v>16</v>
      </c>
      <c r="I13" s="66" t="s">
        <v>18</v>
      </c>
      <c r="J13" s="66" t="s">
        <v>18</v>
      </c>
      <c r="K13" s="68">
        <v>36</v>
      </c>
      <c r="L13" s="70">
        <v>13.44</v>
      </c>
      <c r="M13" s="321">
        <f t="shared" si="2"/>
        <v>483.84</v>
      </c>
      <c r="N13" s="93">
        <v>1.1000000000000001</v>
      </c>
      <c r="O13" s="203">
        <f t="shared" si="3"/>
        <v>363216.00000000006</v>
      </c>
      <c r="P13" s="94">
        <v>460000</v>
      </c>
      <c r="Q13" s="57"/>
      <c r="R13" s="57" t="s">
        <v>372</v>
      </c>
      <c r="S13" s="58"/>
      <c r="T13" s="58"/>
    </row>
    <row r="14" spans="1:20" s="75" customFormat="1" ht="18.75" customHeight="1">
      <c r="A14" s="89" t="s">
        <v>329</v>
      </c>
      <c r="B14" s="89" t="s">
        <v>183</v>
      </c>
      <c r="C14" s="90" t="str">
        <f t="shared" si="0"/>
        <v>H105017010</v>
      </c>
      <c r="D14" s="90">
        <v>9432610078</v>
      </c>
      <c r="E14" s="95" t="s">
        <v>185</v>
      </c>
      <c r="F14" s="68" t="s">
        <v>184</v>
      </c>
      <c r="G14" s="91" t="str">
        <f t="shared" si="1"/>
        <v>KMH</v>
      </c>
      <c r="H14" s="66" t="s">
        <v>16</v>
      </c>
      <c r="I14" s="66" t="s">
        <v>18</v>
      </c>
      <c r="J14" s="66" t="s">
        <v>18</v>
      </c>
      <c r="K14" s="68">
        <v>36</v>
      </c>
      <c r="L14" s="70">
        <v>16.670000000000002</v>
      </c>
      <c r="M14" s="321">
        <f t="shared" si="2"/>
        <v>600.12000000000012</v>
      </c>
      <c r="N14" s="93">
        <v>1.1000000000000001</v>
      </c>
      <c r="O14" s="203">
        <f t="shared" si="3"/>
        <v>450506.75000000012</v>
      </c>
      <c r="P14" s="94">
        <v>530000</v>
      </c>
      <c r="Q14" s="57"/>
      <c r="R14" s="57" t="s">
        <v>371</v>
      </c>
      <c r="S14" s="58"/>
      <c r="T14" s="58"/>
    </row>
    <row r="15" spans="1:20" s="75" customFormat="1" ht="18.75" customHeight="1">
      <c r="A15" s="89" t="s">
        <v>329</v>
      </c>
      <c r="B15" s="89" t="s">
        <v>248</v>
      </c>
      <c r="C15" s="90" t="str">
        <f t="shared" si="0"/>
        <v>9443610074</v>
      </c>
      <c r="D15" s="90">
        <v>9443610074</v>
      </c>
      <c r="E15" s="68" t="s">
        <v>361</v>
      </c>
      <c r="F15" s="68" t="s">
        <v>249</v>
      </c>
      <c r="G15" s="91" t="str">
        <f t="shared" si="1"/>
        <v>3YL</v>
      </c>
      <c r="H15" s="66" t="s">
        <v>49</v>
      </c>
      <c r="I15" s="59" t="s">
        <v>52</v>
      </c>
      <c r="J15" s="59" t="s">
        <v>52</v>
      </c>
      <c r="K15" s="68">
        <v>36</v>
      </c>
      <c r="L15" s="70">
        <v>14.88</v>
      </c>
      <c r="M15" s="321">
        <f t="shared" si="2"/>
        <v>535.68000000000006</v>
      </c>
      <c r="N15" s="93">
        <v>1.1000000000000001</v>
      </c>
      <c r="O15" s="203">
        <f t="shared" si="3"/>
        <v>402132.00000000006</v>
      </c>
      <c r="P15" s="94">
        <v>470000</v>
      </c>
      <c r="Q15" s="57"/>
      <c r="R15" s="57" t="s">
        <v>371</v>
      </c>
      <c r="S15" s="58"/>
      <c r="T15" s="58"/>
    </row>
    <row r="16" spans="1:20" s="75" customFormat="1" ht="18.75" customHeight="1">
      <c r="A16" s="89" t="s">
        <v>329</v>
      </c>
      <c r="B16" s="89" t="s">
        <v>57</v>
      </c>
      <c r="C16" s="90" t="str">
        <f t="shared" si="0"/>
        <v>9413614194</v>
      </c>
      <c r="D16" s="90" t="str">
        <f>LEFT(C16,10)</f>
        <v>9413614194</v>
      </c>
      <c r="E16" s="68" t="s">
        <v>60</v>
      </c>
      <c r="F16" s="68" t="s">
        <v>58</v>
      </c>
      <c r="G16" s="91" t="str">
        <f t="shared" si="1"/>
        <v>3YL</v>
      </c>
      <c r="H16" s="66" t="s">
        <v>49</v>
      </c>
      <c r="I16" s="59" t="s">
        <v>52</v>
      </c>
      <c r="J16" s="59" t="s">
        <v>52</v>
      </c>
      <c r="K16" s="68">
        <v>24</v>
      </c>
      <c r="L16" s="70">
        <v>14.24</v>
      </c>
      <c r="M16" s="321">
        <f t="shared" si="2"/>
        <v>341.76</v>
      </c>
      <c r="N16" s="93">
        <v>1.1000000000000001</v>
      </c>
      <c r="O16" s="203">
        <f t="shared" si="3"/>
        <v>384836</v>
      </c>
      <c r="P16" s="94">
        <v>450000</v>
      </c>
      <c r="Q16" s="57"/>
      <c r="R16" s="57" t="s">
        <v>372</v>
      </c>
      <c r="S16" s="58"/>
      <c r="T16" s="58"/>
    </row>
    <row r="17" spans="1:20" s="75" customFormat="1" ht="18.75" customHeight="1">
      <c r="A17" s="89" t="s">
        <v>329</v>
      </c>
      <c r="B17" s="89" t="s">
        <v>65</v>
      </c>
      <c r="C17" s="90" t="str">
        <f t="shared" si="0"/>
        <v>9443610218</v>
      </c>
      <c r="D17" s="90" t="str">
        <f>LEFT(C17,10)</f>
        <v>9443610218</v>
      </c>
      <c r="E17" s="68" t="s">
        <v>68</v>
      </c>
      <c r="F17" s="68" t="s">
        <v>66</v>
      </c>
      <c r="G17" s="91" t="str">
        <f t="shared" si="1"/>
        <v>3YL</v>
      </c>
      <c r="H17" s="66" t="s">
        <v>49</v>
      </c>
      <c r="I17" s="59" t="s">
        <v>52</v>
      </c>
      <c r="J17" s="59" t="s">
        <v>52</v>
      </c>
      <c r="K17" s="68">
        <v>24</v>
      </c>
      <c r="L17" s="70">
        <v>13.66</v>
      </c>
      <c r="M17" s="321">
        <f t="shared" si="2"/>
        <v>327.84000000000003</v>
      </c>
      <c r="N17" s="93">
        <v>1.1000000000000001</v>
      </c>
      <c r="O17" s="203">
        <f t="shared" si="3"/>
        <v>369161.50000000006</v>
      </c>
      <c r="P17" s="94">
        <v>430000</v>
      </c>
      <c r="Q17" s="57"/>
      <c r="R17" s="57" t="s">
        <v>372</v>
      </c>
      <c r="S17" s="58"/>
      <c r="T17" s="58"/>
    </row>
    <row r="18" spans="1:20" s="75" customFormat="1" ht="18.75" customHeight="1">
      <c r="A18" s="89" t="s">
        <v>329</v>
      </c>
      <c r="B18" s="89" t="s">
        <v>73</v>
      </c>
      <c r="C18" s="90" t="str">
        <f t="shared" si="0"/>
        <v>9443610468</v>
      </c>
      <c r="D18" s="90" t="str">
        <f>LEFT(C18,10)</f>
        <v>9443610468</v>
      </c>
      <c r="E18" s="68" t="s">
        <v>76</v>
      </c>
      <c r="F18" s="68" t="s">
        <v>74</v>
      </c>
      <c r="G18" s="91" t="str">
        <f t="shared" si="1"/>
        <v>3YL</v>
      </c>
      <c r="H18" s="66" t="s">
        <v>49</v>
      </c>
      <c r="I18" s="59" t="s">
        <v>52</v>
      </c>
      <c r="J18" s="59" t="s">
        <v>52</v>
      </c>
      <c r="K18" s="68">
        <v>24</v>
      </c>
      <c r="L18" s="70">
        <v>15.1</v>
      </c>
      <c r="M18" s="321">
        <f t="shared" si="2"/>
        <v>362.4</v>
      </c>
      <c r="N18" s="93">
        <v>1.1000000000000001</v>
      </c>
      <c r="O18" s="203">
        <f t="shared" si="3"/>
        <v>408077.50000000006</v>
      </c>
      <c r="P18" s="94">
        <v>480000</v>
      </c>
      <c r="Q18" s="57"/>
      <c r="R18" s="57" t="s">
        <v>371</v>
      </c>
      <c r="S18" s="58"/>
      <c r="T18" s="58"/>
    </row>
    <row r="19" spans="1:20" s="75" customFormat="1" ht="18.75" customHeight="1">
      <c r="A19" s="89" t="s">
        <v>329</v>
      </c>
      <c r="B19" s="89" t="s">
        <v>77</v>
      </c>
      <c r="C19" s="90" t="str">
        <f t="shared" si="0"/>
        <v>9443610791</v>
      </c>
      <c r="D19" s="90" t="str">
        <f>LEFT(C19,10)</f>
        <v>9443610791</v>
      </c>
      <c r="E19" s="68" t="s">
        <v>80</v>
      </c>
      <c r="F19" s="68" t="s">
        <v>78</v>
      </c>
      <c r="G19" s="91" t="str">
        <f t="shared" si="1"/>
        <v>3YL</v>
      </c>
      <c r="H19" s="66" t="s">
        <v>49</v>
      </c>
      <c r="I19" s="59" t="s">
        <v>52</v>
      </c>
      <c r="J19" s="59" t="s">
        <v>52</v>
      </c>
      <c r="K19" s="68">
        <v>24</v>
      </c>
      <c r="L19" s="70">
        <v>16.03</v>
      </c>
      <c r="M19" s="321">
        <f t="shared" si="2"/>
        <v>384.72</v>
      </c>
      <c r="N19" s="93">
        <v>1.1000000000000001</v>
      </c>
      <c r="O19" s="203">
        <f t="shared" si="3"/>
        <v>433210.75000000006</v>
      </c>
      <c r="P19" s="94">
        <v>510000</v>
      </c>
      <c r="Q19" s="57"/>
      <c r="R19" s="57" t="s">
        <v>372</v>
      </c>
      <c r="S19" s="58"/>
      <c r="T19" s="58"/>
    </row>
    <row r="20" spans="1:20" s="75" customFormat="1" ht="18.75" customHeight="1">
      <c r="A20" s="89" t="s">
        <v>329</v>
      </c>
      <c r="B20" s="89" t="s">
        <v>174</v>
      </c>
      <c r="C20" s="90" t="str">
        <f t="shared" si="0"/>
        <v>H105015869</v>
      </c>
      <c r="D20" s="90">
        <v>9432610266</v>
      </c>
      <c r="E20" s="95" t="s">
        <v>176</v>
      </c>
      <c r="F20" s="68" t="s">
        <v>175</v>
      </c>
      <c r="G20" s="91" t="str">
        <f t="shared" si="1"/>
        <v>KMH</v>
      </c>
      <c r="H20" s="66" t="s">
        <v>16</v>
      </c>
      <c r="I20" s="66" t="s">
        <v>18</v>
      </c>
      <c r="J20" s="66" t="s">
        <v>18</v>
      </c>
      <c r="K20" s="68">
        <v>24</v>
      </c>
      <c r="L20" s="70">
        <v>16.670000000000002</v>
      </c>
      <c r="M20" s="321">
        <f t="shared" si="2"/>
        <v>400.08000000000004</v>
      </c>
      <c r="N20" s="93">
        <v>1.1000000000000001</v>
      </c>
      <c r="O20" s="203">
        <f t="shared" si="3"/>
        <v>450506.75000000012</v>
      </c>
      <c r="P20" s="94">
        <v>570000</v>
      </c>
      <c r="Q20" s="57"/>
      <c r="R20" s="57" t="s">
        <v>371</v>
      </c>
      <c r="S20" s="58"/>
      <c r="T20" s="58"/>
    </row>
    <row r="21" spans="1:20" s="75" customFormat="1" ht="18.75" customHeight="1">
      <c r="A21" s="89" t="s">
        <v>329</v>
      </c>
      <c r="B21" s="89" t="s">
        <v>373</v>
      </c>
      <c r="C21" s="90" t="str">
        <f t="shared" si="0"/>
        <v>H105017005</v>
      </c>
      <c r="D21" s="90">
        <v>9432610161</v>
      </c>
      <c r="E21" s="68" t="s">
        <v>560</v>
      </c>
      <c r="F21" s="68" t="s">
        <v>561</v>
      </c>
      <c r="G21" s="91" t="str">
        <f t="shared" si="1"/>
        <v>KMH</v>
      </c>
      <c r="H21" s="66" t="s">
        <v>16</v>
      </c>
      <c r="I21" s="66" t="s">
        <v>18</v>
      </c>
      <c r="J21" s="66" t="s">
        <v>18</v>
      </c>
      <c r="K21" s="68">
        <v>24</v>
      </c>
      <c r="L21" s="70">
        <v>18.21</v>
      </c>
      <c r="M21" s="321">
        <f t="shared" si="2"/>
        <v>437.04</v>
      </c>
      <c r="N21" s="93">
        <v>1.1000000000000001</v>
      </c>
      <c r="O21" s="203">
        <f t="shared" si="3"/>
        <v>492125.25000000012</v>
      </c>
      <c r="P21" s="94">
        <v>580000</v>
      </c>
      <c r="Q21" s="57"/>
      <c r="R21" s="57" t="s">
        <v>371</v>
      </c>
      <c r="S21" s="58"/>
      <c r="T21" s="58"/>
    </row>
    <row r="22" spans="1:20" s="75" customFormat="1" ht="18.75" customHeight="1">
      <c r="A22" s="89" t="s">
        <v>329</v>
      </c>
      <c r="B22" s="89" t="s">
        <v>374</v>
      </c>
      <c r="C22" s="90" t="str">
        <f t="shared" si="0"/>
        <v>H105017009</v>
      </c>
      <c r="D22" s="90">
        <v>9432610175</v>
      </c>
      <c r="E22" s="68" t="s">
        <v>562</v>
      </c>
      <c r="F22" s="68" t="s">
        <v>563</v>
      </c>
      <c r="G22" s="91" t="str">
        <f t="shared" si="1"/>
        <v>KMH</v>
      </c>
      <c r="H22" s="66" t="s">
        <v>16</v>
      </c>
      <c r="I22" s="66" t="s">
        <v>18</v>
      </c>
      <c r="J22" s="66" t="s">
        <v>18</v>
      </c>
      <c r="K22" s="68">
        <v>24</v>
      </c>
      <c r="L22" s="70">
        <v>16.93</v>
      </c>
      <c r="M22" s="321">
        <f t="shared" si="2"/>
        <v>406.32</v>
      </c>
      <c r="N22" s="93">
        <v>1.1000000000000001</v>
      </c>
      <c r="O22" s="203">
        <f t="shared" si="3"/>
        <v>457533.25000000006</v>
      </c>
      <c r="P22" s="94">
        <v>540000</v>
      </c>
      <c r="Q22" s="57"/>
      <c r="R22" s="57" t="s">
        <v>371</v>
      </c>
      <c r="S22" s="58"/>
      <c r="T22" s="58"/>
    </row>
    <row r="23" spans="1:20" s="75" customFormat="1" ht="18.75" customHeight="1">
      <c r="A23" s="89" t="s">
        <v>329</v>
      </c>
      <c r="B23" s="89" t="s">
        <v>207</v>
      </c>
      <c r="C23" s="90" t="str">
        <f t="shared" si="0"/>
        <v>H105025029</v>
      </c>
      <c r="D23" s="90">
        <v>9432610450</v>
      </c>
      <c r="E23" s="96" t="s">
        <v>209</v>
      </c>
      <c r="F23" s="68" t="s">
        <v>208</v>
      </c>
      <c r="G23" s="91" t="str">
        <f t="shared" si="1"/>
        <v>KMH</v>
      </c>
      <c r="H23" s="66" t="s">
        <v>16</v>
      </c>
      <c r="I23" s="66" t="s">
        <v>18</v>
      </c>
      <c r="J23" s="66" t="s">
        <v>18</v>
      </c>
      <c r="K23" s="68">
        <v>24</v>
      </c>
      <c r="L23" s="70">
        <v>17.73</v>
      </c>
      <c r="M23" s="321">
        <f t="shared" si="2"/>
        <v>425.52</v>
      </c>
      <c r="N23" s="93">
        <v>1.1000000000000001</v>
      </c>
      <c r="O23" s="203">
        <f t="shared" si="3"/>
        <v>479153.25000000006</v>
      </c>
      <c r="P23" s="94">
        <v>620000</v>
      </c>
      <c r="Q23" s="57"/>
      <c r="R23" s="57" t="s">
        <v>372</v>
      </c>
      <c r="S23" s="58"/>
      <c r="T23" s="58"/>
    </row>
    <row r="24" spans="1:20" s="75" customFormat="1" ht="18.75" customHeight="1">
      <c r="A24" s="89" t="s">
        <v>329</v>
      </c>
      <c r="B24" s="89" t="s">
        <v>213</v>
      </c>
      <c r="C24" s="90" t="str">
        <f t="shared" si="0"/>
        <v>H105025145</v>
      </c>
      <c r="D24" s="90">
        <v>9432610870</v>
      </c>
      <c r="E24" s="95" t="s">
        <v>215</v>
      </c>
      <c r="F24" s="68" t="s">
        <v>214</v>
      </c>
      <c r="G24" s="91" t="str">
        <f t="shared" si="1"/>
        <v>KMH</v>
      </c>
      <c r="H24" s="66" t="s">
        <v>16</v>
      </c>
      <c r="I24" s="66" t="s">
        <v>18</v>
      </c>
      <c r="J24" s="66" t="s">
        <v>18</v>
      </c>
      <c r="K24" s="68">
        <v>24</v>
      </c>
      <c r="L24" s="70">
        <v>21.12</v>
      </c>
      <c r="M24" s="321">
        <f t="shared" si="2"/>
        <v>506.88</v>
      </c>
      <c r="N24" s="93">
        <v>1.1000000000000001</v>
      </c>
      <c r="O24" s="203">
        <f t="shared" si="3"/>
        <v>570768.00000000012</v>
      </c>
      <c r="P24" s="94">
        <v>670000</v>
      </c>
      <c r="Q24" s="57"/>
      <c r="R24" s="57" t="s">
        <v>371</v>
      </c>
      <c r="S24" s="58"/>
      <c r="T24" s="58"/>
    </row>
    <row r="25" spans="1:20" s="75" customFormat="1" ht="18.75" customHeight="1">
      <c r="A25" s="89" t="s">
        <v>329</v>
      </c>
      <c r="B25" s="89" t="s">
        <v>225</v>
      </c>
      <c r="C25" s="90" t="str">
        <f t="shared" si="0"/>
        <v>H105025304</v>
      </c>
      <c r="D25" s="90">
        <v>9432610764</v>
      </c>
      <c r="E25" s="97" t="s">
        <v>228</v>
      </c>
      <c r="F25" s="68" t="s">
        <v>226</v>
      </c>
      <c r="G25" s="91" t="str">
        <f t="shared" si="1"/>
        <v>KMH</v>
      </c>
      <c r="H25" s="66" t="s">
        <v>16</v>
      </c>
      <c r="I25" s="66" t="s">
        <v>18</v>
      </c>
      <c r="J25" s="66" t="s">
        <v>18</v>
      </c>
      <c r="K25" s="68">
        <v>24</v>
      </c>
      <c r="L25" s="70">
        <v>15.39</v>
      </c>
      <c r="M25" s="321">
        <f t="shared" si="2"/>
        <v>369.36</v>
      </c>
      <c r="N25" s="93">
        <v>1.1000000000000001</v>
      </c>
      <c r="O25" s="203">
        <f t="shared" si="3"/>
        <v>415914.75000000006</v>
      </c>
      <c r="P25" s="94">
        <v>500000</v>
      </c>
      <c r="Q25" s="57"/>
      <c r="R25" s="57" t="s">
        <v>371</v>
      </c>
      <c r="S25" s="58"/>
      <c r="T25" s="58"/>
    </row>
    <row r="26" spans="1:20" s="75" customFormat="1" ht="18.75" customHeight="1">
      <c r="A26" s="89" t="s">
        <v>329</v>
      </c>
      <c r="B26" s="89" t="s">
        <v>375</v>
      </c>
      <c r="C26" s="90" t="str">
        <f t="shared" si="0"/>
        <v>0433171454</v>
      </c>
      <c r="D26" s="90" t="s">
        <v>564</v>
      </c>
      <c r="E26" s="98"/>
      <c r="F26" s="68" t="s">
        <v>565</v>
      </c>
      <c r="G26" s="91" t="str">
        <f t="shared" si="1"/>
        <v>75Y</v>
      </c>
      <c r="H26" s="66" t="s">
        <v>16</v>
      </c>
      <c r="I26" s="66" t="s">
        <v>18</v>
      </c>
      <c r="J26" s="66" t="s">
        <v>18</v>
      </c>
      <c r="K26" s="68">
        <v>12</v>
      </c>
      <c r="L26" s="70">
        <v>12.45</v>
      </c>
      <c r="M26" s="321">
        <f t="shared" si="2"/>
        <v>149.39999999999998</v>
      </c>
      <c r="N26" s="93">
        <v>1.1000000000000001</v>
      </c>
      <c r="O26" s="203">
        <f t="shared" si="3"/>
        <v>336461.25</v>
      </c>
      <c r="P26" s="94">
        <v>500000</v>
      </c>
      <c r="Q26" s="57"/>
      <c r="R26" s="57" t="s">
        <v>376</v>
      </c>
      <c r="S26" s="58"/>
      <c r="T26" s="58"/>
    </row>
    <row r="27" spans="1:20" s="75" customFormat="1" ht="18.75" customHeight="1">
      <c r="A27" s="89" t="s">
        <v>329</v>
      </c>
      <c r="B27" s="89" t="s">
        <v>53</v>
      </c>
      <c r="C27" s="90" t="str">
        <f t="shared" si="0"/>
        <v>9413610135</v>
      </c>
      <c r="D27" s="90" t="str">
        <f>LEFT(C27,10)</f>
        <v>9413610135</v>
      </c>
      <c r="E27" s="98" t="s">
        <v>56</v>
      </c>
      <c r="F27" s="68" t="s">
        <v>54</v>
      </c>
      <c r="G27" s="91" t="str">
        <f t="shared" si="1"/>
        <v>3YL</v>
      </c>
      <c r="H27" s="66" t="s">
        <v>49</v>
      </c>
      <c r="I27" s="59" t="s">
        <v>52</v>
      </c>
      <c r="J27" s="59" t="s">
        <v>52</v>
      </c>
      <c r="K27" s="68">
        <v>12</v>
      </c>
      <c r="L27" s="70">
        <v>14.82</v>
      </c>
      <c r="M27" s="321">
        <f t="shared" si="2"/>
        <v>177.84</v>
      </c>
      <c r="N27" s="93">
        <v>1.1000000000000001</v>
      </c>
      <c r="O27" s="203">
        <f t="shared" si="3"/>
        <v>400510.50000000006</v>
      </c>
      <c r="P27" s="94">
        <v>470000</v>
      </c>
      <c r="Q27" s="57"/>
      <c r="R27" s="57" t="s">
        <v>371</v>
      </c>
      <c r="S27" s="58"/>
      <c r="T27" s="58"/>
    </row>
    <row r="28" spans="1:20" s="75" customFormat="1" ht="22.5" customHeight="1">
      <c r="A28" s="89" t="s">
        <v>329</v>
      </c>
      <c r="B28" s="89" t="s">
        <v>69</v>
      </c>
      <c r="C28" s="90" t="str">
        <f t="shared" si="0"/>
        <v>9443610373</v>
      </c>
      <c r="D28" s="90" t="str">
        <f>LEFT(C28,10)</f>
        <v>9443610373</v>
      </c>
      <c r="E28" s="98" t="s">
        <v>72</v>
      </c>
      <c r="F28" s="68" t="s">
        <v>70</v>
      </c>
      <c r="G28" s="91" t="str">
        <f t="shared" si="1"/>
        <v>3YL</v>
      </c>
      <c r="H28" s="66" t="s">
        <v>49</v>
      </c>
      <c r="I28" s="99" t="s">
        <v>52</v>
      </c>
      <c r="J28" s="59" t="s">
        <v>52</v>
      </c>
      <c r="K28" s="68">
        <v>12</v>
      </c>
      <c r="L28" s="70">
        <v>13.47</v>
      </c>
      <c r="M28" s="321">
        <f t="shared" si="2"/>
        <v>161.64000000000001</v>
      </c>
      <c r="N28" s="93">
        <v>1.1000000000000001</v>
      </c>
      <c r="O28" s="203">
        <f t="shared" si="3"/>
        <v>364026.75000000006</v>
      </c>
      <c r="P28" s="94">
        <v>500000</v>
      </c>
      <c r="Q28" s="57"/>
      <c r="R28" s="57" t="s">
        <v>372</v>
      </c>
      <c r="S28" s="58"/>
      <c r="T28" s="58"/>
    </row>
    <row r="29" spans="1:20" s="75" customFormat="1" ht="23.25" customHeight="1">
      <c r="A29" s="89" t="s">
        <v>329</v>
      </c>
      <c r="B29" s="89" t="s">
        <v>156</v>
      </c>
      <c r="C29" s="90" t="str">
        <f t="shared" si="0"/>
        <v>H105015569</v>
      </c>
      <c r="D29" s="90">
        <v>9432610899</v>
      </c>
      <c r="E29" s="97" t="s">
        <v>158</v>
      </c>
      <c r="F29" s="68" t="s">
        <v>157</v>
      </c>
      <c r="G29" s="91" t="str">
        <f t="shared" si="1"/>
        <v>KMH</v>
      </c>
      <c r="H29" s="66" t="s">
        <v>16</v>
      </c>
      <c r="I29" s="92" t="s">
        <v>18</v>
      </c>
      <c r="J29" s="66" t="s">
        <v>18</v>
      </c>
      <c r="K29" s="68">
        <v>12</v>
      </c>
      <c r="L29" s="70">
        <v>13.74</v>
      </c>
      <c r="M29" s="321">
        <f t="shared" si="2"/>
        <v>164.88</v>
      </c>
      <c r="N29" s="93">
        <v>1.1000000000000001</v>
      </c>
      <c r="O29" s="203">
        <f t="shared" si="3"/>
        <v>371323.50000000006</v>
      </c>
      <c r="P29" s="94">
        <v>630000</v>
      </c>
      <c r="Q29" s="57"/>
      <c r="R29" s="57" t="s">
        <v>371</v>
      </c>
      <c r="S29" s="58"/>
      <c r="T29" s="58"/>
    </row>
    <row r="30" spans="1:20" s="75" customFormat="1" ht="18.75" customHeight="1">
      <c r="A30" s="89" t="s">
        <v>329</v>
      </c>
      <c r="B30" s="96" t="s">
        <v>165</v>
      </c>
      <c r="C30" s="90" t="str">
        <f t="shared" si="0"/>
        <v>H105015783</v>
      </c>
      <c r="D30" s="90">
        <v>9432611270</v>
      </c>
      <c r="E30" s="100" t="s">
        <v>167</v>
      </c>
      <c r="F30" s="68" t="s">
        <v>166</v>
      </c>
      <c r="G30" s="91" t="str">
        <f t="shared" si="1"/>
        <v>KMH</v>
      </c>
      <c r="H30" s="66" t="s">
        <v>16</v>
      </c>
      <c r="I30" s="66" t="s">
        <v>18</v>
      </c>
      <c r="J30" s="66" t="s">
        <v>18</v>
      </c>
      <c r="K30" s="68">
        <v>12</v>
      </c>
      <c r="L30" s="70">
        <v>15.18</v>
      </c>
      <c r="M30" s="321">
        <f t="shared" si="2"/>
        <v>182.16</v>
      </c>
      <c r="N30" s="93">
        <v>1.1000000000000001</v>
      </c>
      <c r="O30" s="203">
        <f t="shared" si="3"/>
        <v>410239.5</v>
      </c>
      <c r="P30" s="94">
        <v>690000</v>
      </c>
      <c r="Q30" s="57"/>
      <c r="R30" s="57" t="s">
        <v>371</v>
      </c>
      <c r="S30" s="58"/>
      <c r="T30" s="58"/>
    </row>
    <row r="31" spans="1:20" s="75" customFormat="1" ht="18.75" customHeight="1">
      <c r="A31" s="89" t="s">
        <v>329</v>
      </c>
      <c r="B31" s="96" t="s">
        <v>171</v>
      </c>
      <c r="C31" s="90" t="str">
        <f t="shared" si="0"/>
        <v>H105015852</v>
      </c>
      <c r="D31" s="90">
        <v>9432610305</v>
      </c>
      <c r="E31" s="95" t="s">
        <v>173</v>
      </c>
      <c r="F31" s="68" t="s">
        <v>172</v>
      </c>
      <c r="G31" s="91" t="str">
        <f t="shared" si="1"/>
        <v>KMH</v>
      </c>
      <c r="H31" s="66" t="s">
        <v>16</v>
      </c>
      <c r="I31" s="66" t="s">
        <v>18</v>
      </c>
      <c r="J31" s="66" t="s">
        <v>18</v>
      </c>
      <c r="K31" s="68">
        <v>12</v>
      </c>
      <c r="L31" s="70">
        <v>15.78</v>
      </c>
      <c r="M31" s="321">
        <f t="shared" si="2"/>
        <v>189.35999999999999</v>
      </c>
      <c r="N31" s="93">
        <v>1.1000000000000001</v>
      </c>
      <c r="O31" s="203">
        <f t="shared" si="3"/>
        <v>426454.50000000006</v>
      </c>
      <c r="P31" s="94">
        <v>500000</v>
      </c>
      <c r="Q31" s="57"/>
      <c r="R31" s="57" t="s">
        <v>371</v>
      </c>
      <c r="S31" s="58"/>
      <c r="T31" s="58"/>
    </row>
    <row r="32" spans="1:20" s="75" customFormat="1" ht="18.75" customHeight="1">
      <c r="A32" s="89" t="s">
        <v>329</v>
      </c>
      <c r="B32" s="101" t="s">
        <v>189</v>
      </c>
      <c r="C32" s="90" t="str">
        <f t="shared" si="0"/>
        <v>H105017053</v>
      </c>
      <c r="D32" s="90">
        <v>9432610853</v>
      </c>
      <c r="E32" s="100" t="s">
        <v>191</v>
      </c>
      <c r="F32" s="68" t="s">
        <v>190</v>
      </c>
      <c r="G32" s="91" t="str">
        <f t="shared" si="1"/>
        <v>KMH</v>
      </c>
      <c r="H32" s="66" t="s">
        <v>16</v>
      </c>
      <c r="I32" s="66" t="s">
        <v>18</v>
      </c>
      <c r="J32" s="66" t="s">
        <v>18</v>
      </c>
      <c r="K32" s="68">
        <v>12</v>
      </c>
      <c r="L32" s="70">
        <v>15.39</v>
      </c>
      <c r="M32" s="321">
        <f t="shared" si="2"/>
        <v>184.68</v>
      </c>
      <c r="N32" s="93">
        <v>1.1000000000000001</v>
      </c>
      <c r="O32" s="203">
        <f t="shared" si="3"/>
        <v>415914.75000000006</v>
      </c>
      <c r="P32" s="94">
        <v>740000</v>
      </c>
      <c r="Q32" s="57"/>
      <c r="R32" s="57" t="s">
        <v>371</v>
      </c>
      <c r="S32" s="58"/>
      <c r="T32" s="58"/>
    </row>
    <row r="33" spans="1:20" s="75" customFormat="1" ht="18.75" customHeight="1">
      <c r="A33" s="89" t="s">
        <v>329</v>
      </c>
      <c r="B33" s="101" t="s">
        <v>377</v>
      </c>
      <c r="C33" s="90" t="str">
        <f t="shared" si="0"/>
        <v>H105017063</v>
      </c>
      <c r="D33" s="90">
        <v>9432610362</v>
      </c>
      <c r="E33" s="68" t="s">
        <v>566</v>
      </c>
      <c r="F33" s="68" t="s">
        <v>567</v>
      </c>
      <c r="G33" s="91" t="str">
        <f t="shared" si="1"/>
        <v>KMH</v>
      </c>
      <c r="H33" s="66" t="s">
        <v>16</v>
      </c>
      <c r="I33" s="66" t="s">
        <v>18</v>
      </c>
      <c r="J33" s="66" t="s">
        <v>18</v>
      </c>
      <c r="K33" s="68">
        <v>12</v>
      </c>
      <c r="L33" s="70">
        <v>18.559999999999999</v>
      </c>
      <c r="M33" s="321">
        <f t="shared" si="2"/>
        <v>222.71999999999997</v>
      </c>
      <c r="N33" s="93">
        <v>1.1000000000000001</v>
      </c>
      <c r="O33" s="203">
        <f t="shared" si="3"/>
        <v>501584</v>
      </c>
      <c r="P33" s="94">
        <v>640000</v>
      </c>
      <c r="Q33" s="57"/>
      <c r="R33" s="57" t="s">
        <v>371</v>
      </c>
      <c r="S33" s="58"/>
      <c r="T33" s="58"/>
    </row>
    <row r="34" spans="1:20" s="75" customFormat="1" ht="18.75" customHeight="1">
      <c r="A34" s="89" t="s">
        <v>329</v>
      </c>
      <c r="B34" s="101" t="s">
        <v>259</v>
      </c>
      <c r="C34" s="90" t="str">
        <f t="shared" si="0"/>
        <v>H105017267</v>
      </c>
      <c r="D34" s="90">
        <v>9432610464</v>
      </c>
      <c r="E34" s="68" t="s">
        <v>349</v>
      </c>
      <c r="F34" s="68" t="s">
        <v>260</v>
      </c>
      <c r="G34" s="91" t="str">
        <f t="shared" si="1"/>
        <v>KMH</v>
      </c>
      <c r="H34" s="66" t="s">
        <v>16</v>
      </c>
      <c r="I34" s="66" t="s">
        <v>18</v>
      </c>
      <c r="J34" s="66" t="s">
        <v>18</v>
      </c>
      <c r="K34" s="68">
        <v>12</v>
      </c>
      <c r="L34" s="70">
        <v>17.02</v>
      </c>
      <c r="M34" s="321">
        <f t="shared" si="2"/>
        <v>204.24</v>
      </c>
      <c r="N34" s="93">
        <v>1.1000000000000001</v>
      </c>
      <c r="O34" s="203">
        <f t="shared" si="3"/>
        <v>459965.5</v>
      </c>
      <c r="P34" s="94">
        <v>540000</v>
      </c>
      <c r="Q34" s="57"/>
      <c r="R34" s="57" t="s">
        <v>371</v>
      </c>
      <c r="S34" s="58"/>
      <c r="T34" s="58"/>
    </row>
    <row r="35" spans="1:20" s="75" customFormat="1" ht="18.75" customHeight="1">
      <c r="A35" s="89" t="s">
        <v>329</v>
      </c>
      <c r="B35" s="101" t="s">
        <v>251</v>
      </c>
      <c r="C35" s="90" t="str">
        <f t="shared" si="0"/>
        <v>H105017354</v>
      </c>
      <c r="D35" s="90">
        <v>9432612952</v>
      </c>
      <c r="E35" s="68" t="s">
        <v>358</v>
      </c>
      <c r="F35" s="68" t="s">
        <v>252</v>
      </c>
      <c r="G35" s="91" t="str">
        <f t="shared" si="1"/>
        <v>KMH</v>
      </c>
      <c r="H35" s="66" t="s">
        <v>16</v>
      </c>
      <c r="I35" s="66" t="s">
        <v>18</v>
      </c>
      <c r="J35" s="66" t="s">
        <v>18</v>
      </c>
      <c r="K35" s="68">
        <v>12</v>
      </c>
      <c r="L35" s="70">
        <v>9.86</v>
      </c>
      <c r="M35" s="321">
        <f t="shared" si="2"/>
        <v>118.32</v>
      </c>
      <c r="N35" s="93">
        <v>1.1000000000000001</v>
      </c>
      <c r="O35" s="203">
        <f t="shared" si="3"/>
        <v>266466.5</v>
      </c>
      <c r="P35" s="94">
        <v>310000</v>
      </c>
      <c r="Q35" s="57"/>
      <c r="R35" s="57" t="s">
        <v>371</v>
      </c>
      <c r="S35" s="58"/>
      <c r="T35" s="58"/>
    </row>
    <row r="36" spans="1:20" s="75" customFormat="1" ht="18.75" customHeight="1">
      <c r="A36" s="89" t="s">
        <v>329</v>
      </c>
      <c r="B36" s="101" t="s">
        <v>201</v>
      </c>
      <c r="C36" s="90" t="str">
        <f t="shared" si="0"/>
        <v>H105025012</v>
      </c>
      <c r="D36" s="90">
        <v>9432610821</v>
      </c>
      <c r="E36" s="96" t="s">
        <v>203</v>
      </c>
      <c r="F36" s="68" t="s">
        <v>202</v>
      </c>
      <c r="G36" s="91" t="str">
        <f t="shared" si="1"/>
        <v>KMH</v>
      </c>
      <c r="H36" s="66" t="s">
        <v>16</v>
      </c>
      <c r="I36" s="66" t="s">
        <v>18</v>
      </c>
      <c r="J36" s="66" t="s">
        <v>18</v>
      </c>
      <c r="K36" s="68">
        <v>12</v>
      </c>
      <c r="L36" s="70">
        <v>19.14</v>
      </c>
      <c r="M36" s="321">
        <f t="shared" si="2"/>
        <v>229.68</v>
      </c>
      <c r="N36" s="93">
        <v>1.1000000000000001</v>
      </c>
      <c r="O36" s="203">
        <f t="shared" si="3"/>
        <v>517258.50000000006</v>
      </c>
      <c r="P36" s="94">
        <v>610000</v>
      </c>
      <c r="Q36" s="57"/>
      <c r="R36" s="57" t="s">
        <v>371</v>
      </c>
      <c r="S36" s="58"/>
      <c r="T36" s="58"/>
    </row>
    <row r="37" spans="1:20" s="75" customFormat="1" ht="18.75" customHeight="1">
      <c r="A37" s="89" t="s">
        <v>329</v>
      </c>
      <c r="B37" s="101" t="s">
        <v>222</v>
      </c>
      <c r="C37" s="90" t="str">
        <f t="shared" si="0"/>
        <v>H105025303</v>
      </c>
      <c r="D37" s="90">
        <v>9432610769</v>
      </c>
      <c r="E37" s="100" t="s">
        <v>224</v>
      </c>
      <c r="F37" s="68" t="s">
        <v>223</v>
      </c>
      <c r="G37" s="91" t="str">
        <f t="shared" si="1"/>
        <v>KMH</v>
      </c>
      <c r="H37" s="66" t="s">
        <v>16</v>
      </c>
      <c r="I37" s="66" t="s">
        <v>18</v>
      </c>
      <c r="J37" s="66" t="s">
        <v>18</v>
      </c>
      <c r="K37" s="68">
        <v>12</v>
      </c>
      <c r="L37" s="70">
        <v>18.78</v>
      </c>
      <c r="M37" s="321">
        <f t="shared" si="2"/>
        <v>225.36</v>
      </c>
      <c r="N37" s="93">
        <v>1.1000000000000001</v>
      </c>
      <c r="O37" s="203">
        <f t="shared" si="3"/>
        <v>507529.50000000012</v>
      </c>
      <c r="P37" s="94">
        <v>600000</v>
      </c>
      <c r="Q37" s="57"/>
      <c r="R37" s="57" t="s">
        <v>372</v>
      </c>
      <c r="S37" s="58"/>
      <c r="T37" s="58"/>
    </row>
    <row r="38" spans="1:20" s="75" customFormat="1" ht="18.75" customHeight="1">
      <c r="A38" s="89" t="s">
        <v>329</v>
      </c>
      <c r="B38" s="101" t="s">
        <v>229</v>
      </c>
      <c r="C38" s="90" t="str">
        <f t="shared" si="0"/>
        <v>H105025325</v>
      </c>
      <c r="D38" s="90">
        <v>9432611628</v>
      </c>
      <c r="E38" s="95" t="s">
        <v>231</v>
      </c>
      <c r="F38" s="68" t="s">
        <v>230</v>
      </c>
      <c r="G38" s="91" t="str">
        <f t="shared" si="1"/>
        <v>KMH</v>
      </c>
      <c r="H38" s="66" t="s">
        <v>16</v>
      </c>
      <c r="I38" s="66" t="s">
        <v>18</v>
      </c>
      <c r="J38" s="66" t="s">
        <v>18</v>
      </c>
      <c r="K38" s="68">
        <v>12</v>
      </c>
      <c r="L38" s="70">
        <v>15.23</v>
      </c>
      <c r="M38" s="321">
        <f t="shared" si="2"/>
        <v>182.76</v>
      </c>
      <c r="N38" s="93">
        <v>1.1000000000000001</v>
      </c>
      <c r="O38" s="203">
        <f t="shared" si="3"/>
        <v>411590.75000000006</v>
      </c>
      <c r="P38" s="94">
        <v>490000</v>
      </c>
      <c r="Q38" s="57"/>
      <c r="R38" s="57" t="s">
        <v>371</v>
      </c>
      <c r="S38" s="58"/>
      <c r="T38" s="58"/>
    </row>
    <row r="39" spans="1:20" s="75" customFormat="1" ht="18.75" customHeight="1">
      <c r="A39" s="89" t="s">
        <v>329</v>
      </c>
      <c r="B39" s="101" t="s">
        <v>232</v>
      </c>
      <c r="C39" s="90" t="str">
        <f t="shared" si="0"/>
        <v>H105025327</v>
      </c>
      <c r="D39" s="90">
        <v>9432610772</v>
      </c>
      <c r="E39" s="96" t="s">
        <v>234</v>
      </c>
      <c r="F39" s="68" t="s">
        <v>233</v>
      </c>
      <c r="G39" s="91" t="str">
        <f t="shared" si="1"/>
        <v>KMH</v>
      </c>
      <c r="H39" s="66" t="s">
        <v>16</v>
      </c>
      <c r="I39" s="66" t="s">
        <v>18</v>
      </c>
      <c r="J39" s="66" t="s">
        <v>18</v>
      </c>
      <c r="K39" s="68">
        <v>12</v>
      </c>
      <c r="L39" s="70">
        <v>18.98</v>
      </c>
      <c r="M39" s="321">
        <f t="shared" si="2"/>
        <v>227.76</v>
      </c>
      <c r="N39" s="93">
        <v>1.1000000000000001</v>
      </c>
      <c r="O39" s="203">
        <f t="shared" si="3"/>
        <v>512934.50000000006</v>
      </c>
      <c r="P39" s="94">
        <v>640000</v>
      </c>
      <c r="Q39" s="57"/>
      <c r="R39" s="57" t="s">
        <v>371</v>
      </c>
      <c r="S39" s="58"/>
      <c r="T39" s="58"/>
    </row>
    <row r="40" spans="1:20" s="75" customFormat="1" ht="18.75" customHeight="1">
      <c r="A40" s="89" t="s">
        <v>316</v>
      </c>
      <c r="B40" s="101" t="s">
        <v>41</v>
      </c>
      <c r="C40" s="90" t="str">
        <f t="shared" si="0"/>
        <v>0433175414</v>
      </c>
      <c r="D40" s="90" t="str">
        <f>LEFT(C40,10)</f>
        <v>0433175414</v>
      </c>
      <c r="E40" s="95"/>
      <c r="F40" s="68" t="s">
        <v>42</v>
      </c>
      <c r="G40" s="91" t="str">
        <f t="shared" si="1"/>
        <v>8GA</v>
      </c>
      <c r="H40" s="59" t="s">
        <v>16</v>
      </c>
      <c r="I40" s="66" t="s">
        <v>18</v>
      </c>
      <c r="J40" s="66" t="s">
        <v>18</v>
      </c>
      <c r="K40" s="68">
        <v>300</v>
      </c>
      <c r="L40" s="70">
        <v>23.24</v>
      </c>
      <c r="M40" s="321">
        <f t="shared" si="2"/>
        <v>6971.9999999999991</v>
      </c>
      <c r="N40" s="93">
        <v>1.1000000000000001</v>
      </c>
      <c r="O40" s="203">
        <f t="shared" si="3"/>
        <v>628061.00000000012</v>
      </c>
      <c r="P40" s="94">
        <v>780000</v>
      </c>
      <c r="Q40" s="57"/>
      <c r="R40" s="57" t="s">
        <v>372</v>
      </c>
      <c r="S40" s="58"/>
      <c r="T40" s="58"/>
    </row>
    <row r="41" spans="1:20" s="75" customFormat="1" ht="18.75" customHeight="1">
      <c r="A41" s="89" t="s">
        <v>316</v>
      </c>
      <c r="B41" s="101" t="s">
        <v>239</v>
      </c>
      <c r="C41" s="90" t="str">
        <f t="shared" si="0"/>
        <v>H105025343</v>
      </c>
      <c r="D41" s="90">
        <v>9432612653</v>
      </c>
      <c r="E41" s="95" t="s">
        <v>241</v>
      </c>
      <c r="F41" s="68" t="s">
        <v>240</v>
      </c>
      <c r="G41" s="91" t="str">
        <f t="shared" si="1"/>
        <v>KMH</v>
      </c>
      <c r="H41" s="59" t="s">
        <v>16</v>
      </c>
      <c r="I41" s="66" t="s">
        <v>18</v>
      </c>
      <c r="J41" s="66" t="s">
        <v>18</v>
      </c>
      <c r="K41" s="68">
        <v>300</v>
      </c>
      <c r="L41" s="70">
        <v>15.4</v>
      </c>
      <c r="M41" s="321">
        <f t="shared" si="2"/>
        <v>4620</v>
      </c>
      <c r="N41" s="93">
        <v>1.1000000000000001</v>
      </c>
      <c r="O41" s="203">
        <f t="shared" si="3"/>
        <v>416185</v>
      </c>
      <c r="P41" s="94">
        <v>540000</v>
      </c>
      <c r="Q41" s="57"/>
      <c r="R41" s="57" t="s">
        <v>372</v>
      </c>
      <c r="S41" s="58"/>
      <c r="T41" s="58"/>
    </row>
    <row r="42" spans="1:20" s="75" customFormat="1" ht="18.75" customHeight="1">
      <c r="A42" s="89" t="s">
        <v>316</v>
      </c>
      <c r="B42" s="101" t="s">
        <v>38</v>
      </c>
      <c r="C42" s="90" t="str">
        <f t="shared" si="0"/>
        <v>0433175413</v>
      </c>
      <c r="D42" s="90" t="str">
        <f>LEFT(C42,10)</f>
        <v>0433175413</v>
      </c>
      <c r="E42" s="95"/>
      <c r="F42" s="68" t="s">
        <v>39</v>
      </c>
      <c r="G42" s="91" t="str">
        <f t="shared" si="1"/>
        <v>8GA</v>
      </c>
      <c r="H42" s="59" t="s">
        <v>16</v>
      </c>
      <c r="I42" s="66" t="s">
        <v>18</v>
      </c>
      <c r="J42" s="66" t="s">
        <v>18</v>
      </c>
      <c r="K42" s="68">
        <v>120</v>
      </c>
      <c r="L42" s="70">
        <v>23.24</v>
      </c>
      <c r="M42" s="321">
        <f t="shared" si="2"/>
        <v>2788.7999999999997</v>
      </c>
      <c r="N42" s="93">
        <v>1.1000000000000001</v>
      </c>
      <c r="O42" s="203">
        <f t="shared" si="3"/>
        <v>628061.00000000012</v>
      </c>
      <c r="P42" s="94">
        <v>780000</v>
      </c>
      <c r="Q42" s="57"/>
      <c r="R42" s="57" t="s">
        <v>372</v>
      </c>
      <c r="S42" s="58"/>
      <c r="T42" s="58"/>
    </row>
    <row r="43" spans="1:20" s="75" customFormat="1" ht="18.75" customHeight="1">
      <c r="A43" s="89" t="s">
        <v>316</v>
      </c>
      <c r="B43" s="101" t="s">
        <v>87</v>
      </c>
      <c r="C43" s="90" t="str">
        <f t="shared" si="0"/>
        <v>F002C40030</v>
      </c>
      <c r="D43" s="90" t="str">
        <f>LEFT(C43,10)</f>
        <v>F002C40030</v>
      </c>
      <c r="E43" s="68"/>
      <c r="F43" s="68" t="s">
        <v>88</v>
      </c>
      <c r="G43" s="91" t="str">
        <f t="shared" si="1"/>
        <v>41N</v>
      </c>
      <c r="H43" s="59" t="s">
        <v>16</v>
      </c>
      <c r="I43" s="66" t="s">
        <v>18</v>
      </c>
      <c r="J43" s="66" t="s">
        <v>18</v>
      </c>
      <c r="K43" s="68">
        <v>120</v>
      </c>
      <c r="L43" s="70">
        <v>7.46</v>
      </c>
      <c r="M43" s="321">
        <f t="shared" si="2"/>
        <v>895.2</v>
      </c>
      <c r="N43" s="93">
        <v>1.1000000000000001</v>
      </c>
      <c r="O43" s="203">
        <f t="shared" si="3"/>
        <v>201606.50000000003</v>
      </c>
      <c r="P43" s="102">
        <v>340000</v>
      </c>
      <c r="Q43" s="57"/>
      <c r="R43" s="57" t="s">
        <v>372</v>
      </c>
      <c r="S43" s="58"/>
      <c r="T43" s="58"/>
    </row>
    <row r="44" spans="1:20" s="75" customFormat="1" ht="18.75" customHeight="1">
      <c r="A44" s="89" t="s">
        <v>316</v>
      </c>
      <c r="B44" s="101" t="s">
        <v>90</v>
      </c>
      <c r="C44" s="90" t="str">
        <f t="shared" si="0"/>
        <v>F002C40031</v>
      </c>
      <c r="D44" s="90" t="str">
        <f>LEFT(C44,10)</f>
        <v>F002C40031</v>
      </c>
      <c r="E44" s="68"/>
      <c r="F44" s="68" t="s">
        <v>91</v>
      </c>
      <c r="G44" s="91" t="str">
        <f t="shared" si="1"/>
        <v>41N</v>
      </c>
      <c r="H44" s="59" t="s">
        <v>16</v>
      </c>
      <c r="I44" s="66" t="s">
        <v>18</v>
      </c>
      <c r="J44" s="66" t="s">
        <v>18</v>
      </c>
      <c r="K44" s="68">
        <v>120</v>
      </c>
      <c r="L44" s="70">
        <v>7.81</v>
      </c>
      <c r="M44" s="321">
        <f t="shared" si="2"/>
        <v>937.19999999999993</v>
      </c>
      <c r="N44" s="93">
        <v>1.1000000000000001</v>
      </c>
      <c r="O44" s="203">
        <f t="shared" si="3"/>
        <v>211065.25</v>
      </c>
      <c r="P44" s="102">
        <v>360000</v>
      </c>
      <c r="Q44" s="57"/>
      <c r="R44" s="57" t="s">
        <v>372</v>
      </c>
      <c r="S44" s="58"/>
      <c r="T44" s="58"/>
    </row>
    <row r="45" spans="1:20" s="75" customFormat="1" ht="18.75" customHeight="1">
      <c r="A45" s="89" t="s">
        <v>316</v>
      </c>
      <c r="B45" s="101" t="s">
        <v>26</v>
      </c>
      <c r="C45" s="90" t="str">
        <f t="shared" si="0"/>
        <v>0433171806</v>
      </c>
      <c r="D45" s="90" t="s">
        <v>28</v>
      </c>
      <c r="E45" s="68"/>
      <c r="F45" s="68" t="s">
        <v>27</v>
      </c>
      <c r="G45" s="91" t="str">
        <f t="shared" si="1"/>
        <v>8GA</v>
      </c>
      <c r="H45" s="59" t="s">
        <v>16</v>
      </c>
      <c r="I45" s="66" t="s">
        <v>18</v>
      </c>
      <c r="J45" s="66" t="s">
        <v>18</v>
      </c>
      <c r="K45" s="68">
        <v>90</v>
      </c>
      <c r="L45" s="70">
        <v>9.2200000000000006</v>
      </c>
      <c r="M45" s="321">
        <f t="shared" si="2"/>
        <v>829.80000000000007</v>
      </c>
      <c r="N45" s="93">
        <v>1.1000000000000001</v>
      </c>
      <c r="O45" s="203">
        <f t="shared" si="3"/>
        <v>249170.50000000003</v>
      </c>
      <c r="P45" s="102">
        <v>350000</v>
      </c>
      <c r="Q45" s="57"/>
      <c r="R45" s="57" t="s">
        <v>378</v>
      </c>
      <c r="S45" s="58"/>
      <c r="T45" s="103"/>
    </row>
    <row r="46" spans="1:20" s="75" customFormat="1" ht="18.75" customHeight="1">
      <c r="A46" s="89" t="s">
        <v>316</v>
      </c>
      <c r="B46" s="101" t="s">
        <v>379</v>
      </c>
      <c r="C46" s="90" t="str">
        <f t="shared" si="0"/>
        <v>0440050007</v>
      </c>
      <c r="D46" s="90" t="str">
        <f>LEFT(C46,10)</f>
        <v>0440050007</v>
      </c>
      <c r="E46" s="68"/>
      <c r="F46" s="68"/>
      <c r="G46" s="91" t="str">
        <f t="shared" si="1"/>
        <v>810</v>
      </c>
      <c r="H46" s="66" t="s">
        <v>380</v>
      </c>
      <c r="I46" s="66"/>
      <c r="J46" s="104" t="s">
        <v>381</v>
      </c>
      <c r="K46" s="68">
        <v>40</v>
      </c>
      <c r="L46" s="70">
        <v>60</v>
      </c>
      <c r="M46" s="321">
        <f t="shared" si="2"/>
        <v>2400</v>
      </c>
      <c r="N46" s="93">
        <v>1.1000000000000001</v>
      </c>
      <c r="O46" s="203">
        <f t="shared" si="3"/>
        <v>1621500.0000000002</v>
      </c>
      <c r="P46" s="102">
        <v>2800000</v>
      </c>
      <c r="Q46" s="57"/>
      <c r="R46" s="57" t="s">
        <v>382</v>
      </c>
      <c r="S46" s="58"/>
      <c r="T46" s="58"/>
    </row>
    <row r="47" spans="1:20" s="75" customFormat="1" ht="23.25" customHeight="1">
      <c r="A47" s="89" t="s">
        <v>316</v>
      </c>
      <c r="B47" s="101" t="s">
        <v>383</v>
      </c>
      <c r="C47" s="90" t="str">
        <f t="shared" si="0"/>
        <v>0433175484</v>
      </c>
      <c r="D47" s="90" t="s">
        <v>568</v>
      </c>
      <c r="E47" s="68"/>
      <c r="F47" s="68" t="s">
        <v>569</v>
      </c>
      <c r="G47" s="91" t="str">
        <f t="shared" si="1"/>
        <v>8GA</v>
      </c>
      <c r="H47" s="59" t="s">
        <v>16</v>
      </c>
      <c r="I47" s="66" t="s">
        <v>18</v>
      </c>
      <c r="J47" s="66" t="s">
        <v>18</v>
      </c>
      <c r="K47" s="68">
        <v>36</v>
      </c>
      <c r="L47" s="70">
        <v>11.42</v>
      </c>
      <c r="M47" s="321">
        <f t="shared" si="2"/>
        <v>411.12</v>
      </c>
      <c r="N47" s="93">
        <v>1.1000000000000001</v>
      </c>
      <c r="O47" s="203">
        <f t="shared" si="3"/>
        <v>308625.5</v>
      </c>
      <c r="P47" s="102">
        <v>390000</v>
      </c>
      <c r="Q47" s="57"/>
      <c r="R47" s="57" t="s">
        <v>376</v>
      </c>
      <c r="S47" s="58"/>
      <c r="T47" s="58"/>
    </row>
    <row r="48" spans="1:20" s="75" customFormat="1" ht="24" customHeight="1">
      <c r="A48" s="89" t="s">
        <v>316</v>
      </c>
      <c r="B48" s="101" t="s">
        <v>278</v>
      </c>
      <c r="C48" s="90" t="str">
        <f t="shared" si="0"/>
        <v>2434614020</v>
      </c>
      <c r="D48" s="90" t="s">
        <v>570</v>
      </c>
      <c r="E48" s="68"/>
      <c r="F48" s="68"/>
      <c r="G48" s="91" t="str">
        <f t="shared" si="1"/>
        <v>770</v>
      </c>
      <c r="H48" s="66" t="s">
        <v>384</v>
      </c>
      <c r="I48" s="66"/>
      <c r="J48" s="66" t="s">
        <v>385</v>
      </c>
      <c r="K48" s="68">
        <v>30</v>
      </c>
      <c r="L48" s="70">
        <v>0.32</v>
      </c>
      <c r="M48" s="321">
        <f t="shared" si="2"/>
        <v>9.6</v>
      </c>
      <c r="N48" s="93">
        <v>1.1000000000000001</v>
      </c>
      <c r="O48" s="203">
        <f t="shared" si="3"/>
        <v>8648.0000000000018</v>
      </c>
      <c r="P48" s="102">
        <v>10000</v>
      </c>
      <c r="Q48" s="57"/>
      <c r="R48" s="57" t="s">
        <v>386</v>
      </c>
      <c r="S48" s="58"/>
      <c r="T48" s="58"/>
    </row>
    <row r="49" spans="1:20" s="75" customFormat="1" ht="24" customHeight="1">
      <c r="A49" s="89" t="s">
        <v>316</v>
      </c>
      <c r="B49" s="101" t="s">
        <v>97</v>
      </c>
      <c r="C49" s="90" t="str">
        <f t="shared" si="0"/>
        <v>F00H4S0008</v>
      </c>
      <c r="D49" s="90" t="s">
        <v>99</v>
      </c>
      <c r="E49" s="68"/>
      <c r="F49" s="68"/>
      <c r="G49" s="91" t="str">
        <f t="shared" si="1"/>
        <v>741</v>
      </c>
      <c r="H49" s="66" t="s">
        <v>98</v>
      </c>
      <c r="I49" s="56" t="s">
        <v>342</v>
      </c>
      <c r="J49" s="104" t="s">
        <v>100</v>
      </c>
      <c r="K49" s="68">
        <v>30</v>
      </c>
      <c r="L49" s="70">
        <v>7.33</v>
      </c>
      <c r="M49" s="321">
        <f t="shared" si="2"/>
        <v>219.9</v>
      </c>
      <c r="N49" s="93">
        <v>1.1000000000000001</v>
      </c>
      <c r="O49" s="203">
        <f t="shared" si="3"/>
        <v>198093.25000000003</v>
      </c>
      <c r="P49" s="94">
        <v>230000</v>
      </c>
      <c r="Q49" s="57"/>
      <c r="R49" s="57" t="s">
        <v>376</v>
      </c>
      <c r="S49" s="58"/>
      <c r="T49" s="58"/>
    </row>
    <row r="50" spans="1:20" s="75" customFormat="1" ht="18.75" customHeight="1">
      <c r="A50" s="89" t="s">
        <v>316</v>
      </c>
      <c r="B50" s="101" t="s">
        <v>387</v>
      </c>
      <c r="C50" s="90" t="str">
        <f t="shared" si="0"/>
        <v>F00ZB20001</v>
      </c>
      <c r="D50" s="90" t="s">
        <v>571</v>
      </c>
      <c r="E50" s="68"/>
      <c r="F50" s="68"/>
      <c r="G50" s="91" t="str">
        <f t="shared" si="1"/>
        <v>741</v>
      </c>
      <c r="H50" s="66" t="s">
        <v>388</v>
      </c>
      <c r="I50" s="66"/>
      <c r="J50" s="66" t="s">
        <v>389</v>
      </c>
      <c r="K50" s="68">
        <v>30</v>
      </c>
      <c r="L50" s="70">
        <v>0.74</v>
      </c>
      <c r="M50" s="321">
        <f t="shared" si="2"/>
        <v>22.2</v>
      </c>
      <c r="N50" s="93">
        <v>1.1000000000000001</v>
      </c>
      <c r="O50" s="203">
        <f t="shared" si="3"/>
        <v>19998.500000000004</v>
      </c>
      <c r="P50" s="94">
        <v>20000</v>
      </c>
      <c r="Q50" s="57"/>
      <c r="R50" s="57" t="s">
        <v>376</v>
      </c>
      <c r="S50" s="58"/>
      <c r="T50" s="58"/>
    </row>
    <row r="51" spans="1:20" s="75" customFormat="1" ht="18.75" customHeight="1">
      <c r="A51" s="89" t="s">
        <v>316</v>
      </c>
      <c r="B51" s="101" t="s">
        <v>35</v>
      </c>
      <c r="C51" s="90" t="str">
        <f t="shared" si="0"/>
        <v>0433172080</v>
      </c>
      <c r="D51" s="90" t="str">
        <f>LEFT(C51,10)</f>
        <v>0433172080</v>
      </c>
      <c r="E51" s="68"/>
      <c r="F51" s="68" t="s">
        <v>36</v>
      </c>
      <c r="G51" s="91" t="str">
        <f t="shared" si="1"/>
        <v>75N</v>
      </c>
      <c r="H51" s="59" t="s">
        <v>16</v>
      </c>
      <c r="I51" s="66" t="s">
        <v>18</v>
      </c>
      <c r="J51" s="66" t="s">
        <v>18</v>
      </c>
      <c r="K51" s="68">
        <v>24</v>
      </c>
      <c r="L51" s="70">
        <v>32</v>
      </c>
      <c r="M51" s="321">
        <f t="shared" si="2"/>
        <v>768</v>
      </c>
      <c r="N51" s="93">
        <v>1.1000000000000001</v>
      </c>
      <c r="O51" s="203">
        <f t="shared" si="3"/>
        <v>864800.00000000012</v>
      </c>
      <c r="P51" s="94">
        <v>1080000</v>
      </c>
      <c r="Q51" s="57"/>
      <c r="R51" s="57" t="s">
        <v>371</v>
      </c>
      <c r="S51" s="58"/>
      <c r="T51" s="58"/>
    </row>
    <row r="52" spans="1:20" s="75" customFormat="1" ht="18.75" customHeight="1">
      <c r="A52" s="89" t="s">
        <v>316</v>
      </c>
      <c r="B52" s="101" t="s">
        <v>263</v>
      </c>
      <c r="C52" s="90" t="str">
        <f t="shared" si="0"/>
        <v>0433172221</v>
      </c>
      <c r="D52" s="90" t="s">
        <v>352</v>
      </c>
      <c r="E52" s="68"/>
      <c r="F52" s="68" t="s">
        <v>264</v>
      </c>
      <c r="G52" s="91" t="str">
        <f t="shared" si="1"/>
        <v>8GA</v>
      </c>
      <c r="H52" s="59" t="s">
        <v>16</v>
      </c>
      <c r="I52" s="66" t="s">
        <v>18</v>
      </c>
      <c r="J52" s="66" t="s">
        <v>18</v>
      </c>
      <c r="K52" s="68">
        <v>24</v>
      </c>
      <c r="L52" s="70">
        <v>18.05</v>
      </c>
      <c r="M52" s="321">
        <f t="shared" si="2"/>
        <v>433.20000000000005</v>
      </c>
      <c r="N52" s="93">
        <v>1.1000000000000001</v>
      </c>
      <c r="O52" s="203">
        <f t="shared" si="3"/>
        <v>487801.25000000012</v>
      </c>
      <c r="P52" s="94">
        <v>610000</v>
      </c>
      <c r="Q52" s="57"/>
      <c r="R52" s="57" t="s">
        <v>378</v>
      </c>
      <c r="S52" s="58"/>
      <c r="T52" s="103"/>
    </row>
    <row r="53" spans="1:20" s="75" customFormat="1" ht="25.5" customHeight="1">
      <c r="A53" s="89" t="s">
        <v>316</v>
      </c>
      <c r="B53" s="101" t="s">
        <v>11</v>
      </c>
      <c r="C53" s="90" t="str">
        <f t="shared" si="0"/>
        <v>0281006117</v>
      </c>
      <c r="D53" s="90" t="str">
        <f>LEFT(C53,10)</f>
        <v>0281006117</v>
      </c>
      <c r="E53" s="68"/>
      <c r="F53" s="68"/>
      <c r="G53" s="91" t="str">
        <f t="shared" si="1"/>
        <v>000</v>
      </c>
      <c r="H53" s="92" t="s">
        <v>8</v>
      </c>
      <c r="I53" s="56" t="s">
        <v>339</v>
      </c>
      <c r="J53" s="104" t="s">
        <v>13</v>
      </c>
      <c r="K53" s="68">
        <v>20</v>
      </c>
      <c r="L53" s="70">
        <v>21</v>
      </c>
      <c r="M53" s="321">
        <f t="shared" si="2"/>
        <v>420</v>
      </c>
      <c r="N53" s="93">
        <v>1.1000000000000001</v>
      </c>
      <c r="O53" s="203">
        <f t="shared" si="3"/>
        <v>567525</v>
      </c>
      <c r="P53" s="94">
        <v>1000000</v>
      </c>
      <c r="Q53" s="57"/>
      <c r="R53" s="57" t="s">
        <v>371</v>
      </c>
      <c r="S53" s="58"/>
      <c r="T53" s="58"/>
    </row>
    <row r="54" spans="1:20" s="75" customFormat="1" ht="18.75" customHeight="1">
      <c r="A54" s="89" t="s">
        <v>316</v>
      </c>
      <c r="B54" s="101" t="s">
        <v>390</v>
      </c>
      <c r="C54" s="90" t="str">
        <f t="shared" si="0"/>
        <v>F00N210223</v>
      </c>
      <c r="D54" s="90" t="s">
        <v>572</v>
      </c>
      <c r="E54" s="68"/>
      <c r="F54" s="68"/>
      <c r="G54" s="91" t="str">
        <f t="shared" si="1"/>
        <v>391</v>
      </c>
      <c r="H54" s="92" t="s">
        <v>106</v>
      </c>
      <c r="I54" s="56" t="s">
        <v>343</v>
      </c>
      <c r="J54" s="66" t="s">
        <v>391</v>
      </c>
      <c r="K54" s="68">
        <v>20</v>
      </c>
      <c r="L54" s="70">
        <v>67.260000000000005</v>
      </c>
      <c r="M54" s="321">
        <f t="shared" si="2"/>
        <v>1345.2</v>
      </c>
      <c r="N54" s="93">
        <v>1.1000000000000001</v>
      </c>
      <c r="O54" s="203">
        <f t="shared" si="3"/>
        <v>1817701.5000000005</v>
      </c>
      <c r="P54" s="94">
        <v>3100000</v>
      </c>
      <c r="Q54" s="57"/>
      <c r="R54" s="57" t="s">
        <v>371</v>
      </c>
      <c r="S54" s="58"/>
      <c r="T54" s="58"/>
    </row>
    <row r="55" spans="1:20" s="75" customFormat="1" ht="18.75" customHeight="1">
      <c r="A55" s="89" t="s">
        <v>316</v>
      </c>
      <c r="B55" s="101" t="s">
        <v>276</v>
      </c>
      <c r="C55" s="90" t="str">
        <f t="shared" si="0"/>
        <v>0433171843</v>
      </c>
      <c r="D55" s="90" t="s">
        <v>356</v>
      </c>
      <c r="E55" s="68"/>
      <c r="F55" s="68" t="s">
        <v>277</v>
      </c>
      <c r="G55" s="91" t="str">
        <f t="shared" si="1"/>
        <v>8GA</v>
      </c>
      <c r="H55" s="99" t="s">
        <v>16</v>
      </c>
      <c r="I55" s="66" t="s">
        <v>18</v>
      </c>
      <c r="J55" s="66" t="s">
        <v>18</v>
      </c>
      <c r="K55" s="68">
        <v>12</v>
      </c>
      <c r="L55" s="70">
        <v>28.5</v>
      </c>
      <c r="M55" s="321">
        <f t="shared" si="2"/>
        <v>342</v>
      </c>
      <c r="N55" s="93">
        <v>1.1000000000000001</v>
      </c>
      <c r="O55" s="203">
        <f t="shared" si="3"/>
        <v>770212.50000000012</v>
      </c>
      <c r="P55" s="94">
        <v>960000</v>
      </c>
      <c r="Q55" s="57"/>
      <c r="R55" s="57" t="s">
        <v>378</v>
      </c>
      <c r="S55" s="58"/>
      <c r="T55" s="58"/>
    </row>
    <row r="56" spans="1:20" s="75" customFormat="1" ht="18.75" customHeight="1">
      <c r="A56" s="89" t="s">
        <v>316</v>
      </c>
      <c r="B56" s="101" t="s">
        <v>29</v>
      </c>
      <c r="C56" s="90" t="str">
        <f t="shared" si="0"/>
        <v>0433171871</v>
      </c>
      <c r="D56" s="90" t="str">
        <f>LEFT(C56,10)</f>
        <v>0433171871</v>
      </c>
      <c r="E56" s="68"/>
      <c r="F56" s="68" t="s">
        <v>30</v>
      </c>
      <c r="G56" s="91" t="str">
        <f t="shared" si="1"/>
        <v>75N</v>
      </c>
      <c r="H56" s="99" t="s">
        <v>16</v>
      </c>
      <c r="I56" s="66" t="s">
        <v>18</v>
      </c>
      <c r="J56" s="66" t="s">
        <v>18</v>
      </c>
      <c r="K56" s="68">
        <v>12</v>
      </c>
      <c r="L56" s="70">
        <v>27.62</v>
      </c>
      <c r="M56" s="321">
        <f t="shared" si="2"/>
        <v>331.44</v>
      </c>
      <c r="N56" s="93">
        <v>1.1000000000000001</v>
      </c>
      <c r="O56" s="203">
        <f t="shared" si="3"/>
        <v>746430.50000000012</v>
      </c>
      <c r="P56" s="94">
        <v>935000</v>
      </c>
      <c r="Q56" s="57"/>
      <c r="R56" s="57" t="s">
        <v>371</v>
      </c>
      <c r="S56" s="58"/>
      <c r="T56" s="58"/>
    </row>
    <row r="57" spans="1:20" s="75" customFormat="1" ht="18.75" customHeight="1">
      <c r="A57" s="89" t="s">
        <v>316</v>
      </c>
      <c r="B57" s="101" t="s">
        <v>392</v>
      </c>
      <c r="C57" s="90" t="str">
        <f t="shared" si="0"/>
        <v>0433171875</v>
      </c>
      <c r="D57" s="90" t="s">
        <v>573</v>
      </c>
      <c r="E57" s="95"/>
      <c r="F57" s="68" t="s">
        <v>574</v>
      </c>
      <c r="G57" s="91" t="str">
        <f t="shared" si="1"/>
        <v>8GA</v>
      </c>
      <c r="H57" s="99" t="s">
        <v>16</v>
      </c>
      <c r="I57" s="66" t="s">
        <v>18</v>
      </c>
      <c r="J57" s="66" t="s">
        <v>18</v>
      </c>
      <c r="K57" s="68">
        <v>12</v>
      </c>
      <c r="L57" s="70">
        <v>9.2200000000000006</v>
      </c>
      <c r="M57" s="321">
        <f t="shared" si="2"/>
        <v>110.64000000000001</v>
      </c>
      <c r="N57" s="93">
        <v>1.1000000000000001</v>
      </c>
      <c r="O57" s="203">
        <f t="shared" si="3"/>
        <v>249170.50000000003</v>
      </c>
      <c r="P57" s="94">
        <v>350000</v>
      </c>
      <c r="Q57" s="57"/>
      <c r="R57" s="57" t="s">
        <v>378</v>
      </c>
      <c r="S57" s="58"/>
      <c r="T57" s="58"/>
    </row>
    <row r="58" spans="1:20" s="75" customFormat="1" ht="18.75" customHeight="1">
      <c r="A58" s="89" t="s">
        <v>316</v>
      </c>
      <c r="B58" s="101" t="s">
        <v>32</v>
      </c>
      <c r="C58" s="90" t="str">
        <f t="shared" si="0"/>
        <v>0433171982</v>
      </c>
      <c r="D58" s="90" t="str">
        <f>LEFT(C58,10)</f>
        <v>0433171982</v>
      </c>
      <c r="E58" s="68"/>
      <c r="F58" s="68" t="s">
        <v>575</v>
      </c>
      <c r="G58" s="91" t="str">
        <f t="shared" si="1"/>
        <v>4N6</v>
      </c>
      <c r="H58" s="99" t="s">
        <v>16</v>
      </c>
      <c r="I58" s="66" t="s">
        <v>18</v>
      </c>
      <c r="J58" s="66" t="s">
        <v>18</v>
      </c>
      <c r="K58" s="68">
        <v>12</v>
      </c>
      <c r="L58" s="70">
        <v>27.5</v>
      </c>
      <c r="M58" s="321">
        <f t="shared" si="2"/>
        <v>330</v>
      </c>
      <c r="N58" s="93">
        <v>1.1000000000000001</v>
      </c>
      <c r="O58" s="203">
        <f t="shared" si="3"/>
        <v>743187.50000000012</v>
      </c>
      <c r="P58" s="94">
        <v>920000</v>
      </c>
      <c r="Q58" s="57"/>
      <c r="R58" s="57" t="s">
        <v>376</v>
      </c>
      <c r="S58" s="58"/>
      <c r="T58" s="58"/>
    </row>
    <row r="59" spans="1:20" s="75" customFormat="1" ht="18.75" customHeight="1">
      <c r="A59" s="89" t="s">
        <v>316</v>
      </c>
      <c r="B59" s="101" t="s">
        <v>393</v>
      </c>
      <c r="C59" s="90" t="str">
        <f t="shared" si="0"/>
        <v>0433171984</v>
      </c>
      <c r="D59" s="90" t="s">
        <v>576</v>
      </c>
      <c r="E59" s="68"/>
      <c r="F59" s="68" t="s">
        <v>577</v>
      </c>
      <c r="G59" s="91" t="str">
        <f t="shared" si="1"/>
        <v>75N</v>
      </c>
      <c r="H59" s="99" t="s">
        <v>16</v>
      </c>
      <c r="I59" s="66" t="s">
        <v>18</v>
      </c>
      <c r="J59" s="66" t="s">
        <v>18</v>
      </c>
      <c r="K59" s="68">
        <v>12</v>
      </c>
      <c r="L59" s="70">
        <v>30.72</v>
      </c>
      <c r="M59" s="321">
        <f t="shared" si="2"/>
        <v>368.64</v>
      </c>
      <c r="N59" s="93">
        <v>1.1000000000000001</v>
      </c>
      <c r="O59" s="203">
        <f t="shared" si="3"/>
        <v>830208.00000000012</v>
      </c>
      <c r="P59" s="94">
        <v>1050000</v>
      </c>
      <c r="Q59" s="57"/>
      <c r="R59" s="57" t="s">
        <v>371</v>
      </c>
      <c r="S59" s="58"/>
      <c r="T59" s="58"/>
    </row>
    <row r="60" spans="1:20" s="75" customFormat="1" ht="18.75" customHeight="1">
      <c r="A60" s="89" t="s">
        <v>316</v>
      </c>
      <c r="B60" s="101" t="s">
        <v>85</v>
      </c>
      <c r="C60" s="90" t="str">
        <f t="shared" si="0"/>
        <v>F002B70044</v>
      </c>
      <c r="D60" s="90" t="s">
        <v>578</v>
      </c>
      <c r="E60" s="68"/>
      <c r="F60" s="205"/>
      <c r="G60" s="91" t="str">
        <f t="shared" si="1"/>
        <v>41N</v>
      </c>
      <c r="H60" s="106" t="s">
        <v>86</v>
      </c>
      <c r="I60" s="56" t="s">
        <v>364</v>
      </c>
      <c r="J60" s="66" t="s">
        <v>394</v>
      </c>
      <c r="K60" s="68">
        <v>12</v>
      </c>
      <c r="L60" s="70">
        <v>2.5</v>
      </c>
      <c r="M60" s="321">
        <f t="shared" si="2"/>
        <v>30</v>
      </c>
      <c r="N60" s="93">
        <v>1.1000000000000001</v>
      </c>
      <c r="O60" s="203">
        <f t="shared" si="3"/>
        <v>67562.500000000015</v>
      </c>
      <c r="P60" s="94">
        <v>90000</v>
      </c>
      <c r="Q60" s="57"/>
      <c r="R60" s="57" t="s">
        <v>376</v>
      </c>
      <c r="S60" s="58"/>
      <c r="T60" s="58"/>
    </row>
    <row r="61" spans="1:20" s="75" customFormat="1" ht="18.75" customHeight="1">
      <c r="A61" s="89" t="s">
        <v>316</v>
      </c>
      <c r="B61" s="101" t="s">
        <v>109</v>
      </c>
      <c r="C61" s="90" t="str">
        <f t="shared" si="0"/>
        <v>F00RJ01727</v>
      </c>
      <c r="D61" s="90" t="str">
        <f>LEFT(C61,10)</f>
        <v>F00RJ01727</v>
      </c>
      <c r="E61" s="68"/>
      <c r="F61" s="68"/>
      <c r="G61" s="91" t="str">
        <f t="shared" si="1"/>
        <v>879</v>
      </c>
      <c r="H61" s="107" t="s">
        <v>110</v>
      </c>
      <c r="I61" s="56" t="s">
        <v>338</v>
      </c>
      <c r="J61" s="56" t="s">
        <v>112</v>
      </c>
      <c r="K61" s="68">
        <v>12</v>
      </c>
      <c r="L61" s="70">
        <v>23.74</v>
      </c>
      <c r="M61" s="321">
        <f t="shared" si="2"/>
        <v>284.88</v>
      </c>
      <c r="N61" s="93">
        <v>1.1000000000000001</v>
      </c>
      <c r="O61" s="203">
        <f t="shared" si="3"/>
        <v>641573.5</v>
      </c>
      <c r="P61" s="94">
        <v>870000</v>
      </c>
      <c r="Q61" s="57"/>
      <c r="R61" s="57" t="s">
        <v>382</v>
      </c>
      <c r="S61" s="58"/>
      <c r="T61" s="58"/>
    </row>
    <row r="62" spans="1:20" s="75" customFormat="1" ht="18.75" customHeight="1">
      <c r="A62" s="89" t="s">
        <v>316</v>
      </c>
      <c r="B62" s="101" t="s">
        <v>116</v>
      </c>
      <c r="C62" s="90" t="str">
        <f t="shared" si="0"/>
        <v>F00RJ02213</v>
      </c>
      <c r="D62" s="90" t="str">
        <f>LEFT(C62,10)</f>
        <v>F00RJ02213</v>
      </c>
      <c r="E62" s="68"/>
      <c r="F62" s="68"/>
      <c r="G62" s="91" t="str">
        <f t="shared" si="1"/>
        <v>751</v>
      </c>
      <c r="H62" s="107" t="s">
        <v>110</v>
      </c>
      <c r="I62" s="56" t="s">
        <v>338</v>
      </c>
      <c r="J62" s="56" t="s">
        <v>112</v>
      </c>
      <c r="K62" s="68">
        <v>12</v>
      </c>
      <c r="L62" s="70">
        <v>39</v>
      </c>
      <c r="M62" s="321">
        <f t="shared" si="2"/>
        <v>468</v>
      </c>
      <c r="N62" s="93">
        <v>1.1000000000000001</v>
      </c>
      <c r="O62" s="203">
        <f t="shared" si="3"/>
        <v>1053975.0000000002</v>
      </c>
      <c r="P62" s="94">
        <v>1320000</v>
      </c>
      <c r="Q62" s="57"/>
      <c r="R62" s="57" t="s">
        <v>371</v>
      </c>
      <c r="S62" s="58"/>
      <c r="T62" s="58"/>
    </row>
    <row r="63" spans="1:20" s="75" customFormat="1" ht="18.75" customHeight="1">
      <c r="A63" s="89" t="s">
        <v>316</v>
      </c>
      <c r="B63" s="101" t="s">
        <v>120</v>
      </c>
      <c r="C63" s="90" t="str">
        <f t="shared" si="0"/>
        <v>F00VC01352</v>
      </c>
      <c r="D63" s="90" t="str">
        <f>LEFT(C63,10)</f>
        <v>F00VC01352</v>
      </c>
      <c r="E63" s="68"/>
      <c r="F63" s="68"/>
      <c r="G63" s="91" t="str">
        <f t="shared" si="1"/>
        <v>770</v>
      </c>
      <c r="H63" s="107" t="s">
        <v>110</v>
      </c>
      <c r="I63" s="56" t="s">
        <v>338</v>
      </c>
      <c r="J63" s="56" t="s">
        <v>112</v>
      </c>
      <c r="K63" s="68">
        <v>12</v>
      </c>
      <c r="L63" s="70">
        <v>27</v>
      </c>
      <c r="M63" s="321">
        <f t="shared" si="2"/>
        <v>324</v>
      </c>
      <c r="N63" s="93">
        <v>1.1000000000000001</v>
      </c>
      <c r="O63" s="203">
        <f t="shared" si="3"/>
        <v>729675.00000000012</v>
      </c>
      <c r="P63" s="94">
        <v>1100000</v>
      </c>
      <c r="Q63" s="57"/>
      <c r="R63" s="57" t="s">
        <v>376</v>
      </c>
      <c r="S63" s="58"/>
      <c r="T63" s="58"/>
    </row>
    <row r="64" spans="1:20" s="75" customFormat="1" ht="18.75" customHeight="1">
      <c r="A64" s="89" t="s">
        <v>316</v>
      </c>
      <c r="B64" s="101" t="s">
        <v>125</v>
      </c>
      <c r="C64" s="90" t="str">
        <f t="shared" si="0"/>
        <v>F018B06804</v>
      </c>
      <c r="D64" s="90" t="s">
        <v>127</v>
      </c>
      <c r="E64" s="68"/>
      <c r="F64" s="68"/>
      <c r="G64" s="91" t="str">
        <f t="shared" si="1"/>
        <v>741</v>
      </c>
      <c r="H64" s="92" t="s">
        <v>126</v>
      </c>
      <c r="I64" s="92" t="s">
        <v>395</v>
      </c>
      <c r="J64" s="92" t="s">
        <v>128</v>
      </c>
      <c r="K64" s="68">
        <v>12</v>
      </c>
      <c r="L64" s="70">
        <v>8.93</v>
      </c>
      <c r="M64" s="321">
        <f t="shared" si="2"/>
        <v>107.16</v>
      </c>
      <c r="N64" s="93">
        <v>1.1000000000000001</v>
      </c>
      <c r="O64" s="203">
        <f t="shared" si="3"/>
        <v>241333.25000000003</v>
      </c>
      <c r="P64" s="94">
        <v>300000</v>
      </c>
      <c r="Q64" s="57"/>
      <c r="R64" s="57" t="s">
        <v>376</v>
      </c>
      <c r="S64" s="58"/>
      <c r="T64" s="58"/>
    </row>
    <row r="65" spans="1:20" s="75" customFormat="1" ht="18.75" customHeight="1">
      <c r="A65" s="89" t="s">
        <v>316</v>
      </c>
      <c r="B65" s="101" t="s">
        <v>6</v>
      </c>
      <c r="C65" s="90" t="str">
        <f t="shared" si="0"/>
        <v>0281002942</v>
      </c>
      <c r="D65" s="90" t="str">
        <f>LEFT(C65,10)</f>
        <v>0281002942</v>
      </c>
      <c r="E65" s="68"/>
      <c r="F65" s="68"/>
      <c r="G65" s="91" t="str">
        <f t="shared" si="1"/>
        <v>001</v>
      </c>
      <c r="H65" s="92" t="s">
        <v>8</v>
      </c>
      <c r="I65" s="56" t="s">
        <v>339</v>
      </c>
      <c r="J65" s="104" t="s">
        <v>10</v>
      </c>
      <c r="K65" s="68">
        <v>10</v>
      </c>
      <c r="L65" s="70">
        <v>22.11</v>
      </c>
      <c r="M65" s="321">
        <f t="shared" si="2"/>
        <v>221.1</v>
      </c>
      <c r="N65" s="93">
        <v>1.1000000000000001</v>
      </c>
      <c r="O65" s="203">
        <f t="shared" si="3"/>
        <v>597522.75</v>
      </c>
      <c r="P65" s="94">
        <v>800000</v>
      </c>
      <c r="Q65" s="57"/>
      <c r="R65" s="57" t="s">
        <v>376</v>
      </c>
      <c r="S65" s="58"/>
      <c r="T65" s="58"/>
    </row>
    <row r="66" spans="1:20" s="75" customFormat="1" ht="18.75" customHeight="1">
      <c r="A66" s="89" t="s">
        <v>316</v>
      </c>
      <c r="B66" s="101" t="s">
        <v>93</v>
      </c>
      <c r="C66" s="90" t="str">
        <f t="shared" si="0"/>
        <v>F002H23520</v>
      </c>
      <c r="D66" s="90" t="s">
        <v>95</v>
      </c>
      <c r="E66" s="68"/>
      <c r="F66" s="68"/>
      <c r="G66" s="91" t="str">
        <f t="shared" si="1"/>
        <v>772</v>
      </c>
      <c r="H66" s="92" t="s">
        <v>94</v>
      </c>
      <c r="I66" s="56" t="s">
        <v>341</v>
      </c>
      <c r="J66" s="56" t="s">
        <v>96</v>
      </c>
      <c r="K66" s="68">
        <v>10</v>
      </c>
      <c r="L66" s="70">
        <v>3.36</v>
      </c>
      <c r="M66" s="321">
        <f t="shared" si="2"/>
        <v>33.6</v>
      </c>
      <c r="N66" s="93">
        <v>1.1000000000000001</v>
      </c>
      <c r="O66" s="203">
        <f t="shared" si="3"/>
        <v>90804.000000000015</v>
      </c>
      <c r="P66" s="94">
        <v>110000</v>
      </c>
      <c r="Q66" s="57"/>
      <c r="R66" s="57" t="s">
        <v>378</v>
      </c>
      <c r="S66" s="58"/>
      <c r="T66" s="58"/>
    </row>
    <row r="67" spans="1:20" s="75" customFormat="1" ht="18.75" customHeight="1">
      <c r="A67" s="89" t="s">
        <v>316</v>
      </c>
      <c r="B67" s="101" t="s">
        <v>101</v>
      </c>
      <c r="C67" s="90" t="str">
        <f t="shared" si="0"/>
        <v>F00N010001</v>
      </c>
      <c r="D67" s="90" t="str">
        <f>LEFT(C67,10)</f>
        <v>F00N010001</v>
      </c>
      <c r="E67" s="68"/>
      <c r="F67" s="68"/>
      <c r="G67" s="91" t="str">
        <f t="shared" si="1"/>
        <v>390</v>
      </c>
      <c r="H67" s="106" t="s">
        <v>102</v>
      </c>
      <c r="I67" s="56" t="s">
        <v>344</v>
      </c>
      <c r="J67" s="56" t="s">
        <v>104</v>
      </c>
      <c r="K67" s="68">
        <v>10</v>
      </c>
      <c r="L67" s="70">
        <v>16.16</v>
      </c>
      <c r="M67" s="321">
        <f t="shared" si="2"/>
        <v>161.6</v>
      </c>
      <c r="N67" s="93">
        <v>1.1000000000000001</v>
      </c>
      <c r="O67" s="203">
        <f t="shared" si="3"/>
        <v>436724.00000000006</v>
      </c>
      <c r="P67" s="94">
        <v>1000000</v>
      </c>
      <c r="Q67" s="57"/>
      <c r="R67" s="57" t="s">
        <v>376</v>
      </c>
      <c r="S67" s="58"/>
      <c r="T67" s="58"/>
    </row>
    <row r="68" spans="1:20" s="75" customFormat="1" ht="18.75" customHeight="1">
      <c r="A68" s="89" t="s">
        <v>316</v>
      </c>
      <c r="B68" s="101" t="s">
        <v>274</v>
      </c>
      <c r="C68" s="90" t="str">
        <f t="shared" si="0"/>
        <v>0433172040</v>
      </c>
      <c r="D68" s="90" t="s">
        <v>355</v>
      </c>
      <c r="E68" s="68"/>
      <c r="F68" s="68" t="s">
        <v>275</v>
      </c>
      <c r="G68" s="91" t="str">
        <f t="shared" si="1"/>
        <v>8GA</v>
      </c>
      <c r="H68" s="99" t="s">
        <v>16</v>
      </c>
      <c r="I68" s="66" t="s">
        <v>18</v>
      </c>
      <c r="J68" s="66" t="s">
        <v>18</v>
      </c>
      <c r="K68" s="68">
        <v>6</v>
      </c>
      <c r="L68" s="70">
        <v>28.38</v>
      </c>
      <c r="M68" s="321">
        <f t="shared" si="2"/>
        <v>170.28</v>
      </c>
      <c r="N68" s="93">
        <v>1.1000000000000001</v>
      </c>
      <c r="O68" s="203">
        <f t="shared" si="3"/>
        <v>766969.5</v>
      </c>
      <c r="P68" s="94">
        <v>960000</v>
      </c>
      <c r="Q68" s="57"/>
      <c r="R68" s="57" t="s">
        <v>376</v>
      </c>
      <c r="S68" s="58"/>
      <c r="T68" s="58"/>
    </row>
    <row r="69" spans="1:20" s="75" customFormat="1" ht="18.75" customHeight="1">
      <c r="A69" s="89" t="s">
        <v>316</v>
      </c>
      <c r="B69" s="101" t="s">
        <v>396</v>
      </c>
      <c r="C69" s="90" t="str">
        <f t="shared" si="0"/>
        <v>0445120265</v>
      </c>
      <c r="D69" s="90" t="s">
        <v>579</v>
      </c>
      <c r="E69" s="68"/>
      <c r="F69" s="68"/>
      <c r="G69" s="91" t="str">
        <f t="shared" si="1"/>
        <v>879</v>
      </c>
      <c r="H69" s="92" t="s">
        <v>397</v>
      </c>
      <c r="I69" s="66" t="s">
        <v>398</v>
      </c>
      <c r="J69" s="66" t="s">
        <v>398</v>
      </c>
      <c r="K69" s="68">
        <v>6</v>
      </c>
      <c r="L69" s="70">
        <v>100</v>
      </c>
      <c r="M69" s="321">
        <f t="shared" si="2"/>
        <v>600</v>
      </c>
      <c r="N69" s="93">
        <v>1.1000000000000001</v>
      </c>
      <c r="O69" s="203">
        <f t="shared" si="3"/>
        <v>2702500.0000000005</v>
      </c>
      <c r="P69" s="94">
        <v>3550000</v>
      </c>
      <c r="Q69" s="57"/>
      <c r="R69" s="57" t="s">
        <v>378</v>
      </c>
      <c r="S69" s="58"/>
      <c r="T69" s="58"/>
    </row>
    <row r="70" spans="1:20" s="75" customFormat="1" ht="21.75" customHeight="1">
      <c r="A70" s="89" t="s">
        <v>316</v>
      </c>
      <c r="B70" s="101" t="s">
        <v>113</v>
      </c>
      <c r="C70" s="90" t="str">
        <f t="shared" si="0"/>
        <v>F00RJ01941</v>
      </c>
      <c r="D70" s="90" t="str">
        <f>LEFT(C70,10)</f>
        <v>F00RJ01941</v>
      </c>
      <c r="E70" s="68"/>
      <c r="F70" s="68"/>
      <c r="G70" s="91" t="str">
        <f t="shared" si="1"/>
        <v>751</v>
      </c>
      <c r="H70" s="99" t="s">
        <v>114</v>
      </c>
      <c r="I70" s="56" t="s">
        <v>338</v>
      </c>
      <c r="J70" s="56" t="s">
        <v>112</v>
      </c>
      <c r="K70" s="68">
        <v>6</v>
      </c>
      <c r="L70" s="70">
        <v>27</v>
      </c>
      <c r="M70" s="321">
        <f t="shared" si="2"/>
        <v>162</v>
      </c>
      <c r="N70" s="93">
        <v>1.1000000000000001</v>
      </c>
      <c r="O70" s="203">
        <f t="shared" si="3"/>
        <v>729675.00000000012</v>
      </c>
      <c r="P70" s="94">
        <v>1000000</v>
      </c>
      <c r="Q70" s="57"/>
      <c r="R70" s="57" t="s">
        <v>371</v>
      </c>
      <c r="S70" s="58"/>
      <c r="T70" s="58"/>
    </row>
    <row r="71" spans="1:20" s="75" customFormat="1" ht="17.25" customHeight="1">
      <c r="A71" s="89" t="s">
        <v>316</v>
      </c>
      <c r="B71" s="101" t="s">
        <v>267</v>
      </c>
      <c r="C71" s="90" t="str">
        <f t="shared" si="0"/>
        <v>F00RJ02035</v>
      </c>
      <c r="D71" s="90" t="s">
        <v>345</v>
      </c>
      <c r="E71" s="68"/>
      <c r="F71" s="68"/>
      <c r="G71" s="91" t="str">
        <f t="shared" si="1"/>
        <v>879</v>
      </c>
      <c r="H71" s="99" t="s">
        <v>123</v>
      </c>
      <c r="I71" s="56" t="s">
        <v>338</v>
      </c>
      <c r="J71" s="56" t="s">
        <v>112</v>
      </c>
      <c r="K71" s="68">
        <v>6</v>
      </c>
      <c r="L71" s="70">
        <v>21.5</v>
      </c>
      <c r="M71" s="321">
        <f t="shared" si="2"/>
        <v>129</v>
      </c>
      <c r="N71" s="93">
        <v>1.1000000000000001</v>
      </c>
      <c r="O71" s="203">
        <f t="shared" si="3"/>
        <v>581037.5</v>
      </c>
      <c r="P71" s="94">
        <v>790000</v>
      </c>
      <c r="Q71" s="57"/>
      <c r="R71" s="57" t="s">
        <v>378</v>
      </c>
      <c r="S71" s="58"/>
      <c r="T71" s="58"/>
    </row>
    <row r="72" spans="1:20" s="75" customFormat="1" ht="18.75" customHeight="1">
      <c r="A72" s="89" t="s">
        <v>316</v>
      </c>
      <c r="B72" s="101" t="s">
        <v>399</v>
      </c>
      <c r="C72" s="90" t="str">
        <f t="shared" ref="C72:C135" si="4">LEFT(B72,10)</f>
        <v>F00RJ02130</v>
      </c>
      <c r="D72" s="90" t="s">
        <v>580</v>
      </c>
      <c r="E72" s="68"/>
      <c r="F72" s="68"/>
      <c r="G72" s="91" t="str">
        <f t="shared" ref="G72:G135" si="5">RIGHT(B72,3)</f>
        <v>751</v>
      </c>
      <c r="H72" s="107" t="s">
        <v>110</v>
      </c>
      <c r="I72" s="56" t="s">
        <v>338</v>
      </c>
      <c r="J72" s="56" t="s">
        <v>112</v>
      </c>
      <c r="K72" s="68">
        <v>6</v>
      </c>
      <c r="L72" s="70">
        <v>28.67</v>
      </c>
      <c r="M72" s="321">
        <f t="shared" ref="M72:M135" si="6">K72*L72</f>
        <v>172.02</v>
      </c>
      <c r="N72" s="93">
        <v>1.1000000000000001</v>
      </c>
      <c r="O72" s="203">
        <f t="shared" ref="O72:O135" si="7">L72*(N72+0.05)*23500</f>
        <v>774806.75000000023</v>
      </c>
      <c r="P72" s="94">
        <v>1050000</v>
      </c>
      <c r="Q72" s="57"/>
      <c r="R72" s="57" t="s">
        <v>371</v>
      </c>
      <c r="S72" s="58"/>
      <c r="T72" s="58"/>
    </row>
    <row r="73" spans="1:20" s="75" customFormat="1" ht="18.75" customHeight="1">
      <c r="A73" s="89" t="s">
        <v>316</v>
      </c>
      <c r="B73" s="101" t="s">
        <v>118</v>
      </c>
      <c r="C73" s="90" t="str">
        <f t="shared" si="4"/>
        <v>F00VC01033</v>
      </c>
      <c r="D73" s="90" t="str">
        <f>LEFT(C73,10)</f>
        <v>F00VC01033</v>
      </c>
      <c r="E73" s="68"/>
      <c r="F73" s="68"/>
      <c r="G73" s="91" t="str">
        <f t="shared" si="5"/>
        <v>770</v>
      </c>
      <c r="H73" s="99" t="s">
        <v>114</v>
      </c>
      <c r="I73" s="56" t="s">
        <v>338</v>
      </c>
      <c r="J73" s="56" t="s">
        <v>112</v>
      </c>
      <c r="K73" s="68">
        <v>6</v>
      </c>
      <c r="L73" s="70">
        <v>25.49</v>
      </c>
      <c r="M73" s="321">
        <f t="shared" si="6"/>
        <v>152.94</v>
      </c>
      <c r="N73" s="93">
        <v>1.1000000000000001</v>
      </c>
      <c r="O73" s="203">
        <f t="shared" si="7"/>
        <v>688867.25</v>
      </c>
      <c r="P73" s="94">
        <v>940000</v>
      </c>
      <c r="Q73" s="57"/>
      <c r="R73" s="57" t="s">
        <v>372</v>
      </c>
      <c r="S73" s="58"/>
      <c r="T73" s="58"/>
    </row>
    <row r="74" spans="1:20" s="75" customFormat="1" ht="18.75" customHeight="1">
      <c r="A74" s="89" t="s">
        <v>316</v>
      </c>
      <c r="B74" s="101" t="s">
        <v>105</v>
      </c>
      <c r="C74" s="90" t="str">
        <f t="shared" si="4"/>
        <v>F00N210061</v>
      </c>
      <c r="D74" s="90" t="s">
        <v>107</v>
      </c>
      <c r="E74" s="68"/>
      <c r="F74" s="68"/>
      <c r="G74" s="91" t="str">
        <f t="shared" si="5"/>
        <v>000</v>
      </c>
      <c r="H74" s="66" t="s">
        <v>106</v>
      </c>
      <c r="I74" s="56" t="s">
        <v>343</v>
      </c>
      <c r="J74" s="66" t="s">
        <v>709</v>
      </c>
      <c r="K74" s="68">
        <v>5</v>
      </c>
      <c r="L74" s="70">
        <v>29.86</v>
      </c>
      <c r="M74" s="321">
        <f t="shared" si="6"/>
        <v>149.30000000000001</v>
      </c>
      <c r="N74" s="93">
        <v>1.1000000000000001</v>
      </c>
      <c r="O74" s="203">
        <f t="shared" si="7"/>
        <v>806966.50000000012</v>
      </c>
      <c r="P74" s="94">
        <v>1800000</v>
      </c>
      <c r="Q74" s="57"/>
      <c r="R74" s="57" t="s">
        <v>382</v>
      </c>
      <c r="S74" s="58"/>
      <c r="T74" s="58"/>
    </row>
    <row r="75" spans="1:20" s="75" customFormat="1" ht="26.25" customHeight="1">
      <c r="A75" s="89" t="s">
        <v>400</v>
      </c>
      <c r="B75" s="101" t="s">
        <v>135</v>
      </c>
      <c r="C75" s="90" t="str">
        <f t="shared" si="4"/>
        <v>H105007121</v>
      </c>
      <c r="D75" s="90">
        <v>9432610199</v>
      </c>
      <c r="E75" s="68" t="s">
        <v>138</v>
      </c>
      <c r="F75" s="68" t="s">
        <v>136</v>
      </c>
      <c r="G75" s="91" t="str">
        <f t="shared" si="5"/>
        <v>KMH</v>
      </c>
      <c r="H75" s="66" t="s">
        <v>16</v>
      </c>
      <c r="I75" s="92" t="s">
        <v>18</v>
      </c>
      <c r="J75" s="66" t="s">
        <v>18</v>
      </c>
      <c r="K75" s="68">
        <v>252</v>
      </c>
      <c r="L75" s="70">
        <v>5.15</v>
      </c>
      <c r="M75" s="321">
        <f t="shared" si="6"/>
        <v>1297.8000000000002</v>
      </c>
      <c r="N75" s="93">
        <v>1.1000000000000001</v>
      </c>
      <c r="O75" s="203">
        <f t="shared" si="7"/>
        <v>139178.75000000003</v>
      </c>
      <c r="P75" s="94">
        <v>170000</v>
      </c>
      <c r="Q75" s="57"/>
      <c r="R75" s="57" t="s">
        <v>372</v>
      </c>
      <c r="S75" s="58"/>
      <c r="T75" s="58"/>
    </row>
    <row r="76" spans="1:20" s="75" customFormat="1" ht="22.5" customHeight="1">
      <c r="A76" s="89" t="s">
        <v>400</v>
      </c>
      <c r="B76" s="101" t="s">
        <v>255</v>
      </c>
      <c r="C76" s="90" t="str">
        <f t="shared" si="4"/>
        <v>9413610953</v>
      </c>
      <c r="D76" s="108">
        <v>9413610953</v>
      </c>
      <c r="E76" s="108" t="s">
        <v>362</v>
      </c>
      <c r="F76" s="68" t="s">
        <v>256</v>
      </c>
      <c r="G76" s="91" t="str">
        <f t="shared" si="5"/>
        <v>3CA</v>
      </c>
      <c r="H76" s="92" t="s">
        <v>49</v>
      </c>
      <c r="I76" s="99" t="s">
        <v>52</v>
      </c>
      <c r="J76" s="99" t="s">
        <v>52</v>
      </c>
      <c r="K76" s="68">
        <v>24</v>
      </c>
      <c r="L76" s="60">
        <v>15.5</v>
      </c>
      <c r="M76" s="321">
        <f t="shared" si="6"/>
        <v>372</v>
      </c>
      <c r="N76" s="93">
        <v>1.1000000000000001</v>
      </c>
      <c r="O76" s="203">
        <f t="shared" si="7"/>
        <v>418887.50000000006</v>
      </c>
      <c r="P76" s="94">
        <v>490000</v>
      </c>
      <c r="Q76" s="57"/>
      <c r="R76" s="57" t="s">
        <v>378</v>
      </c>
      <c r="S76" s="58"/>
      <c r="T76" s="58"/>
    </row>
    <row r="77" spans="1:20" s="75" customFormat="1" ht="28.5" customHeight="1">
      <c r="A77" s="89" t="s">
        <v>400</v>
      </c>
      <c r="B77" s="101" t="s">
        <v>129</v>
      </c>
      <c r="C77" s="90" t="str">
        <f t="shared" si="4"/>
        <v>F01G0V5000</v>
      </c>
      <c r="D77" s="90" t="str">
        <f>LEFT(C77,10)</f>
        <v>F01G0V5000</v>
      </c>
      <c r="E77" s="108"/>
      <c r="F77" s="68" t="s">
        <v>130</v>
      </c>
      <c r="G77" s="91" t="str">
        <f t="shared" si="5"/>
        <v>KMH</v>
      </c>
      <c r="H77" s="66" t="s">
        <v>16</v>
      </c>
      <c r="I77" s="92" t="s">
        <v>18</v>
      </c>
      <c r="J77" s="92" t="s">
        <v>18</v>
      </c>
      <c r="K77" s="68">
        <v>24</v>
      </c>
      <c r="L77" s="70">
        <v>12.384</v>
      </c>
      <c r="M77" s="321">
        <f t="shared" si="6"/>
        <v>297.21600000000001</v>
      </c>
      <c r="N77" s="93">
        <v>1.1000000000000001</v>
      </c>
      <c r="O77" s="203">
        <f t="shared" si="7"/>
        <v>334677.60000000003</v>
      </c>
      <c r="P77" s="94">
        <v>440000</v>
      </c>
      <c r="Q77" s="57"/>
      <c r="R77" s="57" t="s">
        <v>371</v>
      </c>
      <c r="S77" s="58"/>
      <c r="T77" s="58"/>
    </row>
    <row r="78" spans="1:20" s="75" customFormat="1" ht="31.5" customHeight="1">
      <c r="A78" s="89" t="s">
        <v>400</v>
      </c>
      <c r="B78" s="101" t="s">
        <v>401</v>
      </c>
      <c r="C78" s="90" t="str">
        <f t="shared" si="4"/>
        <v>H105017014</v>
      </c>
      <c r="D78" s="90" t="s">
        <v>581</v>
      </c>
      <c r="E78" s="108" t="s">
        <v>582</v>
      </c>
      <c r="F78" s="68" t="s">
        <v>583</v>
      </c>
      <c r="G78" s="91" t="str">
        <f t="shared" si="5"/>
        <v>KMH</v>
      </c>
      <c r="H78" s="66" t="s">
        <v>16</v>
      </c>
      <c r="I78" s="92" t="s">
        <v>18</v>
      </c>
      <c r="J78" s="92" t="s">
        <v>18</v>
      </c>
      <c r="K78" s="68">
        <v>24</v>
      </c>
      <c r="L78" s="70">
        <v>16.758000000000003</v>
      </c>
      <c r="M78" s="321">
        <f t="shared" si="6"/>
        <v>402.19200000000006</v>
      </c>
      <c r="N78" s="93">
        <v>1.1000000000000001</v>
      </c>
      <c r="O78" s="203">
        <f t="shared" si="7"/>
        <v>452884.95000000013</v>
      </c>
      <c r="P78" s="102">
        <v>590000</v>
      </c>
      <c r="Q78" s="57"/>
      <c r="R78" s="57" t="s">
        <v>371</v>
      </c>
      <c r="S78" s="58"/>
      <c r="T78" s="58"/>
    </row>
    <row r="79" spans="1:20" s="75" customFormat="1" ht="18.75" customHeight="1">
      <c r="A79" s="89" t="s">
        <v>400</v>
      </c>
      <c r="B79" s="101" t="s">
        <v>402</v>
      </c>
      <c r="C79" s="90" t="str">
        <f t="shared" si="4"/>
        <v>H105017104</v>
      </c>
      <c r="D79" s="109" t="s">
        <v>584</v>
      </c>
      <c r="E79" s="108" t="s">
        <v>585</v>
      </c>
      <c r="F79" s="68" t="s">
        <v>586</v>
      </c>
      <c r="G79" s="91" t="str">
        <f t="shared" si="5"/>
        <v>KMH</v>
      </c>
      <c r="H79" s="66" t="s">
        <v>16</v>
      </c>
      <c r="I79" s="66" t="s">
        <v>18</v>
      </c>
      <c r="J79" s="66" t="s">
        <v>18</v>
      </c>
      <c r="K79" s="68">
        <v>24</v>
      </c>
      <c r="L79" s="70">
        <v>18.95</v>
      </c>
      <c r="M79" s="321">
        <f t="shared" si="6"/>
        <v>454.79999999999995</v>
      </c>
      <c r="N79" s="93">
        <v>1.1000000000000001</v>
      </c>
      <c r="O79" s="203">
        <f t="shared" si="7"/>
        <v>512123.75</v>
      </c>
      <c r="P79" s="102">
        <v>670000</v>
      </c>
      <c r="Q79" s="57"/>
      <c r="R79" s="57" t="s">
        <v>371</v>
      </c>
      <c r="S79" s="58"/>
      <c r="T79" s="58"/>
    </row>
    <row r="80" spans="1:20" s="75" customFormat="1" ht="18.75" customHeight="1">
      <c r="A80" s="89" t="s">
        <v>400</v>
      </c>
      <c r="B80" s="101" t="s">
        <v>272</v>
      </c>
      <c r="C80" s="90" t="str">
        <f t="shared" si="4"/>
        <v>H105025099</v>
      </c>
      <c r="D80" s="109" t="s">
        <v>363</v>
      </c>
      <c r="E80" s="68" t="s">
        <v>360</v>
      </c>
      <c r="F80" s="68" t="s">
        <v>273</v>
      </c>
      <c r="G80" s="91" t="str">
        <f t="shared" si="5"/>
        <v>KMH</v>
      </c>
      <c r="H80" s="66" t="s">
        <v>16</v>
      </c>
      <c r="I80" s="66" t="s">
        <v>18</v>
      </c>
      <c r="J80" s="66" t="s">
        <v>18</v>
      </c>
      <c r="K80" s="68">
        <v>24</v>
      </c>
      <c r="L80" s="70">
        <v>14.544</v>
      </c>
      <c r="M80" s="321">
        <f t="shared" si="6"/>
        <v>349.05600000000004</v>
      </c>
      <c r="N80" s="93">
        <v>1.1000000000000001</v>
      </c>
      <c r="O80" s="203">
        <f t="shared" si="7"/>
        <v>393051.60000000009</v>
      </c>
      <c r="P80" s="102">
        <v>510000</v>
      </c>
      <c r="Q80" s="57"/>
      <c r="R80" s="57" t="s">
        <v>371</v>
      </c>
      <c r="S80" s="58"/>
      <c r="T80" s="58"/>
    </row>
    <row r="81" spans="1:20" s="75" customFormat="1" ht="16.5" customHeight="1">
      <c r="A81" s="89" t="s">
        <v>400</v>
      </c>
      <c r="B81" s="101" t="s">
        <v>403</v>
      </c>
      <c r="C81" s="90" t="str">
        <f t="shared" si="4"/>
        <v>9413610102</v>
      </c>
      <c r="D81" s="109">
        <v>9413610102</v>
      </c>
      <c r="E81" s="108" t="s">
        <v>587</v>
      </c>
      <c r="F81" s="68" t="s">
        <v>588</v>
      </c>
      <c r="G81" s="91" t="str">
        <f t="shared" si="5"/>
        <v>3YL</v>
      </c>
      <c r="H81" s="66" t="s">
        <v>49</v>
      </c>
      <c r="I81" s="59" t="s">
        <v>52</v>
      </c>
      <c r="J81" s="59" t="s">
        <v>52</v>
      </c>
      <c r="K81" s="68">
        <v>12</v>
      </c>
      <c r="L81" s="60">
        <v>13.45</v>
      </c>
      <c r="M81" s="321">
        <f t="shared" si="6"/>
        <v>161.39999999999998</v>
      </c>
      <c r="N81" s="93">
        <v>1.1000000000000001</v>
      </c>
      <c r="O81" s="203">
        <f t="shared" si="7"/>
        <v>363486.25</v>
      </c>
      <c r="P81" s="102">
        <v>480000</v>
      </c>
      <c r="Q81" s="57"/>
      <c r="R81" s="57" t="s">
        <v>371</v>
      </c>
      <c r="S81" s="58"/>
      <c r="T81" s="58"/>
    </row>
    <row r="82" spans="1:20" s="75" customFormat="1" ht="18.75" customHeight="1">
      <c r="A82" s="89" t="s">
        <v>400</v>
      </c>
      <c r="B82" s="101" t="s">
        <v>14</v>
      </c>
      <c r="C82" s="90" t="str">
        <f t="shared" si="4"/>
        <v>0433171329</v>
      </c>
      <c r="D82" s="90" t="str">
        <f>LEFT(C82,10)</f>
        <v>0433171329</v>
      </c>
      <c r="E82" s="68"/>
      <c r="F82" s="68" t="s">
        <v>15</v>
      </c>
      <c r="G82" s="91" t="str">
        <f t="shared" si="5"/>
        <v>8GA</v>
      </c>
      <c r="H82" s="66" t="s">
        <v>16</v>
      </c>
      <c r="I82" s="66" t="s">
        <v>18</v>
      </c>
      <c r="J82" s="66" t="s">
        <v>18</v>
      </c>
      <c r="K82" s="68">
        <v>12</v>
      </c>
      <c r="L82" s="70">
        <v>19.385999999999999</v>
      </c>
      <c r="M82" s="321">
        <f t="shared" si="6"/>
        <v>232.63200000000001</v>
      </c>
      <c r="N82" s="93">
        <v>1.1000000000000001</v>
      </c>
      <c r="O82" s="203">
        <f t="shared" si="7"/>
        <v>523906.65</v>
      </c>
      <c r="P82" s="102">
        <v>680000</v>
      </c>
      <c r="Q82" s="57"/>
      <c r="R82" s="57" t="s">
        <v>376</v>
      </c>
      <c r="S82" s="58"/>
      <c r="T82" s="58"/>
    </row>
    <row r="83" spans="1:20" s="75" customFormat="1" ht="18.75" customHeight="1">
      <c r="A83" s="89" t="s">
        <v>400</v>
      </c>
      <c r="B83" s="101" t="s">
        <v>270</v>
      </c>
      <c r="C83" s="90" t="str">
        <f t="shared" si="4"/>
        <v>0433171478</v>
      </c>
      <c r="D83" s="109" t="s">
        <v>353</v>
      </c>
      <c r="E83" s="68"/>
      <c r="F83" s="68" t="s">
        <v>271</v>
      </c>
      <c r="G83" s="91" t="str">
        <f t="shared" si="5"/>
        <v>8GA</v>
      </c>
      <c r="H83" s="66" t="s">
        <v>16</v>
      </c>
      <c r="I83" s="66" t="s">
        <v>18</v>
      </c>
      <c r="J83" s="66" t="s">
        <v>18</v>
      </c>
      <c r="K83" s="68">
        <v>12</v>
      </c>
      <c r="L83" s="70">
        <v>13.157999999999999</v>
      </c>
      <c r="M83" s="321">
        <f t="shared" si="6"/>
        <v>157.89599999999999</v>
      </c>
      <c r="N83" s="93">
        <v>1.1000000000000001</v>
      </c>
      <c r="O83" s="203">
        <f t="shared" si="7"/>
        <v>355594.95</v>
      </c>
      <c r="P83" s="102">
        <v>460000</v>
      </c>
      <c r="Q83" s="57"/>
      <c r="R83" s="57" t="s">
        <v>376</v>
      </c>
      <c r="S83" s="58"/>
      <c r="T83" s="58"/>
    </row>
    <row r="84" spans="1:20" s="75" customFormat="1" ht="18.75" customHeight="1">
      <c r="A84" s="89" t="s">
        <v>400</v>
      </c>
      <c r="B84" s="101" t="s">
        <v>19</v>
      </c>
      <c r="C84" s="90" t="str">
        <f t="shared" si="4"/>
        <v>0433171529</v>
      </c>
      <c r="D84" s="109" t="s">
        <v>21</v>
      </c>
      <c r="E84" s="68"/>
      <c r="F84" s="68" t="s">
        <v>20</v>
      </c>
      <c r="G84" s="91" t="str">
        <f t="shared" si="5"/>
        <v>8GA</v>
      </c>
      <c r="H84" s="66" t="s">
        <v>16</v>
      </c>
      <c r="I84" s="66" t="s">
        <v>18</v>
      </c>
      <c r="J84" s="66" t="s">
        <v>18</v>
      </c>
      <c r="K84" s="68">
        <v>12</v>
      </c>
      <c r="L84" s="70">
        <v>11.664000000000001</v>
      </c>
      <c r="M84" s="321">
        <f t="shared" si="6"/>
        <v>139.96800000000002</v>
      </c>
      <c r="N84" s="93">
        <v>1.1000000000000001</v>
      </c>
      <c r="O84" s="203">
        <f t="shared" si="7"/>
        <v>315219.60000000003</v>
      </c>
      <c r="P84" s="102">
        <v>410000</v>
      </c>
      <c r="Q84" s="57"/>
      <c r="R84" s="57" t="s">
        <v>378</v>
      </c>
      <c r="S84" s="58"/>
      <c r="T84" s="58"/>
    </row>
    <row r="85" spans="1:20" s="75" customFormat="1" ht="18.75" customHeight="1">
      <c r="A85" s="89" t="s">
        <v>400</v>
      </c>
      <c r="B85" s="101" t="s">
        <v>148</v>
      </c>
      <c r="C85" s="90" t="str">
        <f t="shared" si="4"/>
        <v>H105015485</v>
      </c>
      <c r="D85" s="109" t="s">
        <v>150</v>
      </c>
      <c r="E85" s="68" t="s">
        <v>151</v>
      </c>
      <c r="F85" s="68" t="s">
        <v>149</v>
      </c>
      <c r="G85" s="91" t="str">
        <f t="shared" si="5"/>
        <v>KMH</v>
      </c>
      <c r="H85" s="66" t="s">
        <v>16</v>
      </c>
      <c r="I85" s="66" t="s">
        <v>18</v>
      </c>
      <c r="J85" s="66" t="s">
        <v>18</v>
      </c>
      <c r="K85" s="68">
        <v>12</v>
      </c>
      <c r="L85" s="70">
        <v>11.808</v>
      </c>
      <c r="M85" s="321">
        <f t="shared" si="6"/>
        <v>141.696</v>
      </c>
      <c r="N85" s="93">
        <v>1.1000000000000001</v>
      </c>
      <c r="O85" s="203">
        <f t="shared" si="7"/>
        <v>319111.20000000007</v>
      </c>
      <c r="P85" s="102">
        <v>420000</v>
      </c>
      <c r="Q85" s="57"/>
      <c r="R85" s="57" t="s">
        <v>371</v>
      </c>
      <c r="S85" s="58"/>
      <c r="T85" s="58"/>
    </row>
    <row r="86" spans="1:20" s="75" customFormat="1" ht="18.75" customHeight="1">
      <c r="A86" s="89" t="s">
        <v>400</v>
      </c>
      <c r="B86" s="101" t="s">
        <v>152</v>
      </c>
      <c r="C86" s="90" t="str">
        <f t="shared" si="4"/>
        <v>H105015538</v>
      </c>
      <c r="D86" s="109" t="s">
        <v>154</v>
      </c>
      <c r="E86" s="68" t="s">
        <v>155</v>
      </c>
      <c r="F86" s="68" t="s">
        <v>153</v>
      </c>
      <c r="G86" s="91" t="str">
        <f t="shared" si="5"/>
        <v>KMH</v>
      </c>
      <c r="H86" s="66" t="s">
        <v>16</v>
      </c>
      <c r="I86" s="66" t="s">
        <v>18</v>
      </c>
      <c r="J86" s="66" t="s">
        <v>18</v>
      </c>
      <c r="K86" s="68">
        <v>12</v>
      </c>
      <c r="L86" s="70">
        <v>15.408000000000001</v>
      </c>
      <c r="M86" s="321">
        <f t="shared" si="6"/>
        <v>184.89600000000002</v>
      </c>
      <c r="N86" s="93">
        <v>1.1000000000000001</v>
      </c>
      <c r="O86" s="203">
        <f t="shared" si="7"/>
        <v>416401.20000000013</v>
      </c>
      <c r="P86" s="102">
        <v>540000</v>
      </c>
      <c r="Q86" s="57"/>
      <c r="R86" s="57" t="s">
        <v>371</v>
      </c>
      <c r="S86" s="58"/>
      <c r="T86" s="58"/>
    </row>
    <row r="87" spans="1:20" s="75" customFormat="1" ht="18.75" customHeight="1">
      <c r="A87" s="89" t="s">
        <v>400</v>
      </c>
      <c r="B87" s="101" t="s">
        <v>159</v>
      </c>
      <c r="C87" s="90" t="str">
        <f t="shared" si="4"/>
        <v>H105015595</v>
      </c>
      <c r="D87" s="90">
        <v>9432610191</v>
      </c>
      <c r="E87" s="110" t="s">
        <v>161</v>
      </c>
      <c r="F87" s="68" t="s">
        <v>160</v>
      </c>
      <c r="G87" s="91" t="str">
        <f t="shared" si="5"/>
        <v>KMH</v>
      </c>
      <c r="H87" s="66" t="s">
        <v>16</v>
      </c>
      <c r="I87" s="66" t="s">
        <v>18</v>
      </c>
      <c r="J87" s="66" t="s">
        <v>18</v>
      </c>
      <c r="K87" s="68">
        <v>12</v>
      </c>
      <c r="L87" s="70">
        <v>12.528</v>
      </c>
      <c r="M87" s="321">
        <f t="shared" si="6"/>
        <v>150.33600000000001</v>
      </c>
      <c r="N87" s="93">
        <v>1.1000000000000001</v>
      </c>
      <c r="O87" s="203">
        <f t="shared" si="7"/>
        <v>338569.2</v>
      </c>
      <c r="P87" s="102">
        <v>440000</v>
      </c>
      <c r="Q87" s="57"/>
      <c r="R87" s="57" t="s">
        <v>371</v>
      </c>
      <c r="S87" s="58"/>
      <c r="T87" s="58"/>
    </row>
    <row r="88" spans="1:20" s="75" customFormat="1" ht="18.75" customHeight="1">
      <c r="A88" s="89" t="s">
        <v>400</v>
      </c>
      <c r="B88" s="101" t="s">
        <v>168</v>
      </c>
      <c r="C88" s="90" t="str">
        <f t="shared" si="4"/>
        <v>H105015829</v>
      </c>
      <c r="D88" s="90">
        <v>9432610328</v>
      </c>
      <c r="E88" s="110" t="s">
        <v>170</v>
      </c>
      <c r="F88" s="68" t="s">
        <v>169</v>
      </c>
      <c r="G88" s="91" t="str">
        <f t="shared" si="5"/>
        <v>KMH</v>
      </c>
      <c r="H88" s="66" t="s">
        <v>16</v>
      </c>
      <c r="I88" s="66" t="s">
        <v>18</v>
      </c>
      <c r="J88" s="66" t="s">
        <v>18</v>
      </c>
      <c r="K88" s="68">
        <v>12</v>
      </c>
      <c r="L88" s="70">
        <v>22.95</v>
      </c>
      <c r="M88" s="321">
        <f t="shared" si="6"/>
        <v>275.39999999999998</v>
      </c>
      <c r="N88" s="93">
        <v>1.1000000000000001</v>
      </c>
      <c r="O88" s="203">
        <f t="shared" si="7"/>
        <v>620223.75</v>
      </c>
      <c r="P88" s="102">
        <v>810000</v>
      </c>
      <c r="Q88" s="57"/>
      <c r="R88" s="57" t="s">
        <v>371</v>
      </c>
      <c r="S88" s="58"/>
      <c r="T88" s="58"/>
    </row>
    <row r="89" spans="1:20" s="75" customFormat="1" ht="18.75" customHeight="1">
      <c r="A89" s="89" t="s">
        <v>400</v>
      </c>
      <c r="B89" s="101" t="s">
        <v>177</v>
      </c>
      <c r="C89" s="90" t="str">
        <f t="shared" si="4"/>
        <v>H105015878</v>
      </c>
      <c r="D89" s="89">
        <v>9432610389</v>
      </c>
      <c r="E89" s="111" t="s">
        <v>179</v>
      </c>
      <c r="F89" s="68" t="s">
        <v>178</v>
      </c>
      <c r="G89" s="91" t="str">
        <f t="shared" si="5"/>
        <v>KMH</v>
      </c>
      <c r="H89" s="92" t="s">
        <v>16</v>
      </c>
      <c r="I89" s="66" t="s">
        <v>18</v>
      </c>
      <c r="J89" s="66" t="s">
        <v>18</v>
      </c>
      <c r="K89" s="68">
        <v>12</v>
      </c>
      <c r="L89" s="70">
        <v>14.202</v>
      </c>
      <c r="M89" s="321">
        <f t="shared" si="6"/>
        <v>170.42400000000001</v>
      </c>
      <c r="N89" s="93">
        <v>1.1000000000000001</v>
      </c>
      <c r="O89" s="203">
        <f t="shared" si="7"/>
        <v>383809.0500000001</v>
      </c>
      <c r="P89" s="94">
        <v>500000</v>
      </c>
      <c r="Q89" s="57"/>
      <c r="R89" s="57" t="s">
        <v>376</v>
      </c>
      <c r="S89" s="58"/>
      <c r="T89" s="58"/>
    </row>
    <row r="90" spans="1:20" s="75" customFormat="1" ht="18.75" customHeight="1">
      <c r="A90" s="89" t="s">
        <v>400</v>
      </c>
      <c r="B90" s="101" t="s">
        <v>180</v>
      </c>
      <c r="C90" s="90" t="str">
        <f t="shared" si="4"/>
        <v>H105015892</v>
      </c>
      <c r="D90" s="90">
        <v>9432611229</v>
      </c>
      <c r="E90" s="110" t="s">
        <v>182</v>
      </c>
      <c r="F90" s="95" t="s">
        <v>181</v>
      </c>
      <c r="G90" s="91" t="str">
        <f t="shared" si="5"/>
        <v>KMH</v>
      </c>
      <c r="H90" s="92" t="s">
        <v>16</v>
      </c>
      <c r="I90" s="66" t="s">
        <v>18</v>
      </c>
      <c r="J90" s="66" t="s">
        <v>18</v>
      </c>
      <c r="K90" s="68">
        <v>12</v>
      </c>
      <c r="L90" s="70">
        <v>16.940000000000001</v>
      </c>
      <c r="M90" s="321">
        <f t="shared" si="6"/>
        <v>203.28000000000003</v>
      </c>
      <c r="N90" s="93">
        <v>1.1000000000000001</v>
      </c>
      <c r="O90" s="203">
        <f t="shared" si="7"/>
        <v>457803.50000000012</v>
      </c>
      <c r="P90" s="94">
        <v>600000</v>
      </c>
      <c r="Q90" s="57"/>
      <c r="R90" s="57" t="s">
        <v>382</v>
      </c>
      <c r="S90" s="58"/>
      <c r="T90" s="58"/>
    </row>
    <row r="91" spans="1:20" s="75" customFormat="1" ht="18.75" customHeight="1">
      <c r="A91" s="89" t="s">
        <v>400</v>
      </c>
      <c r="B91" s="101" t="s">
        <v>186</v>
      </c>
      <c r="C91" s="90" t="str">
        <f t="shared" si="4"/>
        <v>H105017042</v>
      </c>
      <c r="D91" s="90">
        <v>9432610282</v>
      </c>
      <c r="E91" s="108" t="s">
        <v>188</v>
      </c>
      <c r="F91" s="68" t="s">
        <v>187</v>
      </c>
      <c r="G91" s="91" t="str">
        <f t="shared" si="5"/>
        <v>KMH</v>
      </c>
      <c r="H91" s="92" t="s">
        <v>16</v>
      </c>
      <c r="I91" s="66" t="s">
        <v>18</v>
      </c>
      <c r="J91" s="66" t="s">
        <v>18</v>
      </c>
      <c r="K91" s="68">
        <v>12</v>
      </c>
      <c r="L91" s="70">
        <v>11.835000000000001</v>
      </c>
      <c r="M91" s="321">
        <f t="shared" si="6"/>
        <v>142.02000000000001</v>
      </c>
      <c r="N91" s="93">
        <v>1.1000000000000001</v>
      </c>
      <c r="O91" s="203">
        <f t="shared" si="7"/>
        <v>319840.87500000006</v>
      </c>
      <c r="P91" s="94">
        <v>420000</v>
      </c>
      <c r="Q91" s="57"/>
      <c r="R91" s="57" t="s">
        <v>382</v>
      </c>
      <c r="S91" s="58"/>
      <c r="T91" s="58"/>
    </row>
    <row r="92" spans="1:20" s="75" customFormat="1" ht="18.75" customHeight="1">
      <c r="A92" s="89" t="s">
        <v>400</v>
      </c>
      <c r="B92" s="101" t="s">
        <v>404</v>
      </c>
      <c r="C92" s="90" t="str">
        <f t="shared" si="4"/>
        <v>H105017049</v>
      </c>
      <c r="D92" s="109">
        <v>9432610256</v>
      </c>
      <c r="E92" s="108" t="s">
        <v>589</v>
      </c>
      <c r="F92" s="68" t="s">
        <v>590</v>
      </c>
      <c r="G92" s="91" t="str">
        <f t="shared" si="5"/>
        <v>KMH</v>
      </c>
      <c r="H92" s="92" t="s">
        <v>16</v>
      </c>
      <c r="I92" s="66" t="s">
        <v>18</v>
      </c>
      <c r="J92" s="66" t="s">
        <v>18</v>
      </c>
      <c r="K92" s="68">
        <v>12</v>
      </c>
      <c r="L92" s="70">
        <v>14.921999999999999</v>
      </c>
      <c r="M92" s="321">
        <f t="shared" si="6"/>
        <v>179.06399999999999</v>
      </c>
      <c r="N92" s="93">
        <v>1.1000000000000001</v>
      </c>
      <c r="O92" s="203">
        <f t="shared" si="7"/>
        <v>403267.05</v>
      </c>
      <c r="P92" s="94">
        <v>530000</v>
      </c>
      <c r="Q92" s="57"/>
      <c r="R92" s="57" t="s">
        <v>371</v>
      </c>
      <c r="S92" s="58"/>
      <c r="T92" s="58"/>
    </row>
    <row r="93" spans="1:20" s="75" customFormat="1" ht="18.75" customHeight="1">
      <c r="A93" s="89" t="s">
        <v>400</v>
      </c>
      <c r="B93" s="101" t="s">
        <v>405</v>
      </c>
      <c r="C93" s="90" t="str">
        <f t="shared" si="4"/>
        <v>H105017088</v>
      </c>
      <c r="D93" s="109" t="s">
        <v>591</v>
      </c>
      <c r="E93" s="68" t="s">
        <v>592</v>
      </c>
      <c r="F93" s="68" t="s">
        <v>593</v>
      </c>
      <c r="G93" s="91" t="str">
        <f t="shared" si="5"/>
        <v>KMH</v>
      </c>
      <c r="H93" s="92" t="s">
        <v>16</v>
      </c>
      <c r="I93" s="66" t="s">
        <v>18</v>
      </c>
      <c r="J93" s="66" t="s">
        <v>18</v>
      </c>
      <c r="K93" s="68">
        <v>12</v>
      </c>
      <c r="L93" s="70">
        <v>16.470000000000002</v>
      </c>
      <c r="M93" s="321">
        <f t="shared" si="6"/>
        <v>197.64000000000004</v>
      </c>
      <c r="N93" s="93">
        <v>1.1000000000000001</v>
      </c>
      <c r="O93" s="203">
        <f t="shared" si="7"/>
        <v>445101.75000000006</v>
      </c>
      <c r="P93" s="94">
        <v>580000</v>
      </c>
      <c r="Q93" s="57"/>
      <c r="R93" s="57" t="s">
        <v>371</v>
      </c>
      <c r="S93" s="58"/>
      <c r="T93" s="58"/>
    </row>
    <row r="94" spans="1:20" s="75" customFormat="1" ht="18.75" customHeight="1">
      <c r="A94" s="89" t="s">
        <v>400</v>
      </c>
      <c r="B94" s="101" t="s">
        <v>192</v>
      </c>
      <c r="C94" s="90" t="str">
        <f t="shared" si="4"/>
        <v>H105017154</v>
      </c>
      <c r="D94" s="90">
        <v>9432610400</v>
      </c>
      <c r="E94" s="108" t="s">
        <v>194</v>
      </c>
      <c r="F94" s="68" t="s">
        <v>193</v>
      </c>
      <c r="G94" s="91" t="str">
        <f t="shared" si="5"/>
        <v>KMH</v>
      </c>
      <c r="H94" s="92" t="s">
        <v>16</v>
      </c>
      <c r="I94" s="66" t="s">
        <v>18</v>
      </c>
      <c r="J94" s="66" t="s">
        <v>18</v>
      </c>
      <c r="K94" s="68">
        <v>12</v>
      </c>
      <c r="L94" s="70">
        <v>13.995000000000001</v>
      </c>
      <c r="M94" s="321">
        <f t="shared" si="6"/>
        <v>167.94</v>
      </c>
      <c r="N94" s="93">
        <v>1.1000000000000001</v>
      </c>
      <c r="O94" s="203">
        <f t="shared" si="7"/>
        <v>378214.87500000006</v>
      </c>
      <c r="P94" s="94">
        <v>490000</v>
      </c>
      <c r="Q94" s="57"/>
      <c r="R94" s="57" t="s">
        <v>371</v>
      </c>
      <c r="S94" s="58"/>
      <c r="T94" s="58"/>
    </row>
    <row r="95" spans="1:20" s="75" customFormat="1" ht="18.75" customHeight="1">
      <c r="A95" s="89" t="s">
        <v>400</v>
      </c>
      <c r="B95" s="101" t="s">
        <v>406</v>
      </c>
      <c r="C95" s="90" t="str">
        <f t="shared" si="4"/>
        <v>H105017203</v>
      </c>
      <c r="D95" s="109">
        <v>9432610883</v>
      </c>
      <c r="E95" s="108" t="s">
        <v>594</v>
      </c>
      <c r="F95" s="68" t="s">
        <v>595</v>
      </c>
      <c r="G95" s="91" t="str">
        <f t="shared" si="5"/>
        <v>KMH</v>
      </c>
      <c r="H95" s="66" t="s">
        <v>16</v>
      </c>
      <c r="I95" s="66" t="s">
        <v>18</v>
      </c>
      <c r="J95" s="66" t="s">
        <v>18</v>
      </c>
      <c r="K95" s="68">
        <v>12</v>
      </c>
      <c r="L95" s="70">
        <v>11.574</v>
      </c>
      <c r="M95" s="321">
        <f t="shared" si="6"/>
        <v>138.88800000000001</v>
      </c>
      <c r="N95" s="93">
        <v>1.1000000000000001</v>
      </c>
      <c r="O95" s="203">
        <f t="shared" si="7"/>
        <v>312787.35000000003</v>
      </c>
      <c r="P95" s="94">
        <v>410000</v>
      </c>
      <c r="Q95" s="57"/>
      <c r="R95" s="57" t="s">
        <v>371</v>
      </c>
      <c r="S95" s="58"/>
      <c r="T95" s="58"/>
    </row>
    <row r="96" spans="1:20" s="75" customFormat="1" ht="18.75" customHeight="1">
      <c r="A96" s="89" t="s">
        <v>400</v>
      </c>
      <c r="B96" s="101" t="s">
        <v>195</v>
      </c>
      <c r="C96" s="90" t="str">
        <f t="shared" si="4"/>
        <v>H105017238</v>
      </c>
      <c r="D96" s="90">
        <v>9432610461</v>
      </c>
      <c r="E96" s="111" t="s">
        <v>197</v>
      </c>
      <c r="F96" s="68" t="s">
        <v>196</v>
      </c>
      <c r="G96" s="91" t="str">
        <f t="shared" si="5"/>
        <v>KMH</v>
      </c>
      <c r="H96" s="92" t="s">
        <v>16</v>
      </c>
      <c r="I96" s="66" t="s">
        <v>18</v>
      </c>
      <c r="J96" s="66" t="s">
        <v>18</v>
      </c>
      <c r="K96" s="68">
        <v>12</v>
      </c>
      <c r="L96" s="70">
        <v>11.376000000000001</v>
      </c>
      <c r="M96" s="321">
        <f t="shared" si="6"/>
        <v>136.512</v>
      </c>
      <c r="N96" s="93">
        <v>1.1000000000000001</v>
      </c>
      <c r="O96" s="203">
        <f t="shared" si="7"/>
        <v>307436.40000000008</v>
      </c>
      <c r="P96" s="94">
        <v>400000</v>
      </c>
      <c r="Q96" s="57"/>
      <c r="R96" s="57" t="s">
        <v>376</v>
      </c>
      <c r="S96" s="58"/>
      <c r="T96" s="58"/>
    </row>
    <row r="97" spans="1:20" s="75" customFormat="1" ht="18.75" customHeight="1">
      <c r="A97" s="89" t="s">
        <v>400</v>
      </c>
      <c r="B97" s="101" t="s">
        <v>210</v>
      </c>
      <c r="C97" s="90" t="str">
        <f t="shared" si="4"/>
        <v>H105025080</v>
      </c>
      <c r="D97" s="90">
        <v>9432610649</v>
      </c>
      <c r="E97" s="110" t="s">
        <v>212</v>
      </c>
      <c r="F97" s="95" t="s">
        <v>211</v>
      </c>
      <c r="G97" s="91" t="str">
        <f t="shared" si="5"/>
        <v>KMH</v>
      </c>
      <c r="H97" s="66" t="s">
        <v>16</v>
      </c>
      <c r="I97" s="66" t="s">
        <v>18</v>
      </c>
      <c r="J97" s="66" t="s">
        <v>18</v>
      </c>
      <c r="K97" s="68">
        <v>12</v>
      </c>
      <c r="L97" s="70">
        <v>22.841999999999999</v>
      </c>
      <c r="M97" s="321">
        <f t="shared" si="6"/>
        <v>274.10399999999998</v>
      </c>
      <c r="N97" s="93">
        <v>1.1000000000000001</v>
      </c>
      <c r="O97" s="203">
        <f t="shared" si="7"/>
        <v>617305.05000000005</v>
      </c>
      <c r="P97" s="94">
        <v>810000</v>
      </c>
      <c r="Q97" s="57"/>
      <c r="R97" s="57" t="s">
        <v>371</v>
      </c>
      <c r="S97" s="58"/>
      <c r="T97" s="58"/>
    </row>
    <row r="98" spans="1:20" s="75" customFormat="1" ht="18.75" customHeight="1">
      <c r="A98" s="89" t="s">
        <v>400</v>
      </c>
      <c r="B98" s="101" t="s">
        <v>216</v>
      </c>
      <c r="C98" s="90" t="str">
        <f t="shared" si="4"/>
        <v>H105025190</v>
      </c>
      <c r="D98" s="90">
        <v>9432611500</v>
      </c>
      <c r="E98" s="110" t="s">
        <v>218</v>
      </c>
      <c r="F98" s="68" t="s">
        <v>217</v>
      </c>
      <c r="G98" s="91" t="str">
        <f t="shared" si="5"/>
        <v>KMH</v>
      </c>
      <c r="H98" s="92" t="s">
        <v>16</v>
      </c>
      <c r="I98" s="66" t="s">
        <v>18</v>
      </c>
      <c r="J98" s="66" t="s">
        <v>18</v>
      </c>
      <c r="K98" s="68">
        <v>12</v>
      </c>
      <c r="L98" s="70">
        <v>15.61</v>
      </c>
      <c r="M98" s="321">
        <f t="shared" si="6"/>
        <v>187.32</v>
      </c>
      <c r="N98" s="93">
        <v>1.1000000000000001</v>
      </c>
      <c r="O98" s="203">
        <f t="shared" si="7"/>
        <v>421860.25000000006</v>
      </c>
      <c r="P98" s="94">
        <v>500000</v>
      </c>
      <c r="Q98" s="57"/>
      <c r="R98" s="57" t="s">
        <v>371</v>
      </c>
      <c r="S98" s="58"/>
      <c r="T98" s="58"/>
    </row>
    <row r="99" spans="1:20" s="75" customFormat="1" ht="18.75" customHeight="1">
      <c r="A99" s="89" t="s">
        <v>400</v>
      </c>
      <c r="B99" s="101" t="s">
        <v>257</v>
      </c>
      <c r="C99" s="90" t="str">
        <f t="shared" si="4"/>
        <v>H105025328</v>
      </c>
      <c r="D99" s="90">
        <v>9432610855</v>
      </c>
      <c r="E99" s="68" t="s">
        <v>348</v>
      </c>
      <c r="F99" s="68" t="s">
        <v>258</v>
      </c>
      <c r="G99" s="91" t="str">
        <f t="shared" si="5"/>
        <v>KMH</v>
      </c>
      <c r="H99" s="92" t="s">
        <v>16</v>
      </c>
      <c r="I99" s="66" t="s">
        <v>18</v>
      </c>
      <c r="J99" s="66" t="s">
        <v>18</v>
      </c>
      <c r="K99" s="68">
        <v>12</v>
      </c>
      <c r="L99" s="70">
        <v>17.334000000000003</v>
      </c>
      <c r="M99" s="321">
        <f t="shared" si="6"/>
        <v>208.00800000000004</v>
      </c>
      <c r="N99" s="93">
        <v>1.1000000000000001</v>
      </c>
      <c r="O99" s="203">
        <f t="shared" si="7"/>
        <v>468451.35000000009</v>
      </c>
      <c r="P99" s="94">
        <v>610000</v>
      </c>
      <c r="Q99" s="57"/>
      <c r="R99" s="57" t="s">
        <v>371</v>
      </c>
      <c r="S99" s="58"/>
      <c r="T99" s="58"/>
    </row>
    <row r="100" spans="1:20" s="75" customFormat="1" ht="18.75" customHeight="1">
      <c r="A100" s="89" t="s">
        <v>400</v>
      </c>
      <c r="B100" s="101" t="s">
        <v>235</v>
      </c>
      <c r="C100" s="90" t="str">
        <f t="shared" si="4"/>
        <v>H105025329</v>
      </c>
      <c r="D100" s="90">
        <v>9432611620</v>
      </c>
      <c r="E100" s="110" t="s">
        <v>238</v>
      </c>
      <c r="F100" s="68" t="s">
        <v>236</v>
      </c>
      <c r="G100" s="91" t="str">
        <f t="shared" si="5"/>
        <v>KMH</v>
      </c>
      <c r="H100" s="66" t="s">
        <v>16</v>
      </c>
      <c r="I100" s="66" t="s">
        <v>18</v>
      </c>
      <c r="J100" s="66" t="s">
        <v>18</v>
      </c>
      <c r="K100" s="68">
        <v>12</v>
      </c>
      <c r="L100" s="70">
        <v>15.67</v>
      </c>
      <c r="M100" s="321">
        <f t="shared" si="6"/>
        <v>188.04</v>
      </c>
      <c r="N100" s="93">
        <v>1.1000000000000001</v>
      </c>
      <c r="O100" s="203">
        <f t="shared" si="7"/>
        <v>423481.75000000006</v>
      </c>
      <c r="P100" s="94">
        <v>500000</v>
      </c>
      <c r="Q100" s="57"/>
      <c r="R100" s="57" t="s">
        <v>371</v>
      </c>
      <c r="S100" s="58"/>
      <c r="T100" s="58"/>
    </row>
    <row r="101" spans="1:20" s="75" customFormat="1" ht="18.75" customHeight="1">
      <c r="A101" s="89" t="s">
        <v>407</v>
      </c>
      <c r="B101" s="112" t="s">
        <v>122</v>
      </c>
      <c r="C101" s="90" t="str">
        <f t="shared" si="4"/>
        <v>F00VC01359</v>
      </c>
      <c r="D101" s="90" t="str">
        <f>LEFT(C101,10)</f>
        <v>F00VC01359</v>
      </c>
      <c r="E101" s="68"/>
      <c r="F101" s="68"/>
      <c r="G101" s="91" t="str">
        <f t="shared" si="5"/>
        <v>770</v>
      </c>
      <c r="H101" s="59" t="s">
        <v>123</v>
      </c>
      <c r="I101" s="56" t="s">
        <v>338</v>
      </c>
      <c r="J101" s="56" t="s">
        <v>112</v>
      </c>
      <c r="K101" s="68">
        <v>240</v>
      </c>
      <c r="L101" s="70">
        <v>18.5</v>
      </c>
      <c r="M101" s="321">
        <f t="shared" si="6"/>
        <v>4440</v>
      </c>
      <c r="N101" s="93">
        <v>1.1000000000000001</v>
      </c>
      <c r="O101" s="203">
        <f t="shared" si="7"/>
        <v>499962.50000000006</v>
      </c>
      <c r="P101" s="94">
        <v>680000</v>
      </c>
      <c r="Q101" s="57"/>
      <c r="R101" s="57" t="s">
        <v>378</v>
      </c>
      <c r="S101" s="58"/>
      <c r="T101" s="58"/>
    </row>
    <row r="102" spans="1:20" s="75" customFormat="1" ht="24" customHeight="1">
      <c r="A102" s="89" t="s">
        <v>407</v>
      </c>
      <c r="B102" s="111" t="s">
        <v>145</v>
      </c>
      <c r="C102" s="90" t="str">
        <f t="shared" si="4"/>
        <v>H105015419</v>
      </c>
      <c r="D102" s="90">
        <v>9432610024</v>
      </c>
      <c r="E102" s="111" t="s">
        <v>147</v>
      </c>
      <c r="F102" s="68" t="s">
        <v>146</v>
      </c>
      <c r="G102" s="91" t="str">
        <f t="shared" si="5"/>
        <v>KMH</v>
      </c>
      <c r="H102" s="99" t="s">
        <v>16</v>
      </c>
      <c r="I102" s="92" t="s">
        <v>18</v>
      </c>
      <c r="J102" s="92" t="s">
        <v>18</v>
      </c>
      <c r="K102" s="68">
        <v>36</v>
      </c>
      <c r="L102" s="70">
        <v>13.44</v>
      </c>
      <c r="M102" s="321">
        <f t="shared" si="6"/>
        <v>483.84</v>
      </c>
      <c r="N102" s="93">
        <v>1.1000000000000001</v>
      </c>
      <c r="O102" s="203">
        <f t="shared" si="7"/>
        <v>363216.00000000006</v>
      </c>
      <c r="P102" s="94">
        <v>460000</v>
      </c>
      <c r="Q102" s="57"/>
      <c r="R102" s="57" t="s">
        <v>372</v>
      </c>
      <c r="S102" s="58"/>
      <c r="T102" s="58"/>
    </row>
    <row r="103" spans="1:20" s="75" customFormat="1" ht="23.25" customHeight="1">
      <c r="A103" s="89" t="s">
        <v>407</v>
      </c>
      <c r="B103" s="111" t="s">
        <v>207</v>
      </c>
      <c r="C103" s="90" t="str">
        <f t="shared" si="4"/>
        <v>H105025029</v>
      </c>
      <c r="D103" s="90">
        <v>9432610450</v>
      </c>
      <c r="E103" s="111" t="s">
        <v>209</v>
      </c>
      <c r="F103" s="68" t="s">
        <v>208</v>
      </c>
      <c r="G103" s="91" t="str">
        <f t="shared" si="5"/>
        <v>KMH</v>
      </c>
      <c r="H103" s="99" t="s">
        <v>16</v>
      </c>
      <c r="I103" s="92" t="s">
        <v>18</v>
      </c>
      <c r="J103" s="66" t="s">
        <v>18</v>
      </c>
      <c r="K103" s="68">
        <v>36</v>
      </c>
      <c r="L103" s="70">
        <v>17.73</v>
      </c>
      <c r="M103" s="321">
        <f t="shared" si="6"/>
        <v>638.28</v>
      </c>
      <c r="N103" s="93">
        <v>1.1000000000000001</v>
      </c>
      <c r="O103" s="203">
        <f t="shared" si="7"/>
        <v>479153.25000000006</v>
      </c>
      <c r="P103" s="94">
        <v>620000</v>
      </c>
      <c r="Q103" s="57"/>
      <c r="R103" s="57" t="s">
        <v>372</v>
      </c>
      <c r="S103" s="58"/>
      <c r="T103" s="58"/>
    </row>
    <row r="104" spans="1:20" s="75" customFormat="1" ht="15.75" customHeight="1">
      <c r="A104" s="89" t="s">
        <v>407</v>
      </c>
      <c r="B104" s="111" t="s">
        <v>403</v>
      </c>
      <c r="C104" s="90" t="str">
        <f t="shared" si="4"/>
        <v>9413610102</v>
      </c>
      <c r="D104" s="90">
        <v>9413610102</v>
      </c>
      <c r="E104" s="68" t="s">
        <v>587</v>
      </c>
      <c r="F104" s="68" t="s">
        <v>588</v>
      </c>
      <c r="G104" s="91" t="str">
        <f t="shared" si="5"/>
        <v>3YL</v>
      </c>
      <c r="H104" s="92" t="s">
        <v>49</v>
      </c>
      <c r="I104" s="59" t="s">
        <v>52</v>
      </c>
      <c r="J104" s="59" t="s">
        <v>52</v>
      </c>
      <c r="K104" s="68">
        <v>24</v>
      </c>
      <c r="L104" s="60">
        <v>13.45</v>
      </c>
      <c r="M104" s="321">
        <f t="shared" si="6"/>
        <v>322.79999999999995</v>
      </c>
      <c r="N104" s="93">
        <v>1.1000000000000001</v>
      </c>
      <c r="O104" s="203">
        <f t="shared" si="7"/>
        <v>363486.25</v>
      </c>
      <c r="P104" s="94">
        <v>480000</v>
      </c>
      <c r="Q104" s="57"/>
      <c r="R104" s="57" t="s">
        <v>371</v>
      </c>
      <c r="S104" s="58"/>
      <c r="T104" s="58"/>
    </row>
    <row r="105" spans="1:20" s="75" customFormat="1" ht="23.25" customHeight="1">
      <c r="A105" s="89" t="s">
        <v>407</v>
      </c>
      <c r="B105" s="111" t="s">
        <v>255</v>
      </c>
      <c r="C105" s="90" t="str">
        <f t="shared" si="4"/>
        <v>9413610953</v>
      </c>
      <c r="D105" s="113">
        <v>9413610953</v>
      </c>
      <c r="E105" s="68" t="s">
        <v>362</v>
      </c>
      <c r="F105" s="68" t="s">
        <v>256</v>
      </c>
      <c r="G105" s="91" t="str">
        <f t="shared" si="5"/>
        <v>3CA</v>
      </c>
      <c r="H105" s="66" t="s">
        <v>49</v>
      </c>
      <c r="I105" s="59" t="s">
        <v>52</v>
      </c>
      <c r="J105" s="59" t="s">
        <v>52</v>
      </c>
      <c r="K105" s="68">
        <v>24</v>
      </c>
      <c r="L105" s="60">
        <v>15.5</v>
      </c>
      <c r="M105" s="321">
        <f t="shared" si="6"/>
        <v>372</v>
      </c>
      <c r="N105" s="93">
        <v>1.1000000000000001</v>
      </c>
      <c r="O105" s="203">
        <f t="shared" si="7"/>
        <v>418887.50000000006</v>
      </c>
      <c r="P105" s="94">
        <v>490000</v>
      </c>
      <c r="Q105" s="57"/>
      <c r="R105" s="57" t="s">
        <v>378</v>
      </c>
      <c r="S105" s="58"/>
      <c r="T105" s="58"/>
    </row>
    <row r="106" spans="1:20" s="75" customFormat="1" ht="18.75" customHeight="1">
      <c r="A106" s="89" t="s">
        <v>407</v>
      </c>
      <c r="B106" s="114" t="s">
        <v>47</v>
      </c>
      <c r="C106" s="90" t="str">
        <f t="shared" si="4"/>
        <v>9413610013</v>
      </c>
      <c r="D106" s="113">
        <v>9413610013</v>
      </c>
      <c r="E106" s="108" t="s">
        <v>51</v>
      </c>
      <c r="F106" s="68" t="s">
        <v>48</v>
      </c>
      <c r="G106" s="91" t="str">
        <f t="shared" si="5"/>
        <v>3YL</v>
      </c>
      <c r="H106" s="92" t="s">
        <v>49</v>
      </c>
      <c r="I106" s="99" t="s">
        <v>52</v>
      </c>
      <c r="J106" s="59" t="s">
        <v>52</v>
      </c>
      <c r="K106" s="68">
        <v>24</v>
      </c>
      <c r="L106" s="70">
        <v>15.42</v>
      </c>
      <c r="M106" s="321">
        <f t="shared" si="6"/>
        <v>370.08</v>
      </c>
      <c r="N106" s="93">
        <v>1.1000000000000001</v>
      </c>
      <c r="O106" s="203">
        <f t="shared" si="7"/>
        <v>416725.5</v>
      </c>
      <c r="P106" s="94">
        <v>500000</v>
      </c>
      <c r="Q106" s="57"/>
      <c r="R106" s="57" t="s">
        <v>372</v>
      </c>
      <c r="S106" s="58"/>
      <c r="T106" s="58"/>
    </row>
    <row r="107" spans="1:20" s="75" customFormat="1" ht="20.25" customHeight="1">
      <c r="A107" s="89" t="s">
        <v>407</v>
      </c>
      <c r="B107" s="114" t="s">
        <v>61</v>
      </c>
      <c r="C107" s="90" t="str">
        <f t="shared" si="4"/>
        <v>9443610210</v>
      </c>
      <c r="D107" s="90">
        <v>9443610210</v>
      </c>
      <c r="E107" s="68" t="s">
        <v>64</v>
      </c>
      <c r="F107" s="68" t="s">
        <v>62</v>
      </c>
      <c r="G107" s="91" t="str">
        <f t="shared" si="5"/>
        <v>3YL</v>
      </c>
      <c r="H107" s="92" t="s">
        <v>49</v>
      </c>
      <c r="I107" s="99" t="s">
        <v>52</v>
      </c>
      <c r="J107" s="59" t="s">
        <v>52</v>
      </c>
      <c r="K107" s="68">
        <v>12</v>
      </c>
      <c r="L107" s="60">
        <v>15.07</v>
      </c>
      <c r="M107" s="321">
        <f t="shared" si="6"/>
        <v>180.84</v>
      </c>
      <c r="N107" s="93">
        <v>1.1000000000000001</v>
      </c>
      <c r="O107" s="203">
        <f t="shared" si="7"/>
        <v>407266.75</v>
      </c>
      <c r="P107" s="102">
        <v>480000</v>
      </c>
      <c r="Q107" s="57"/>
      <c r="R107" s="57" t="s">
        <v>372</v>
      </c>
      <c r="S107" s="58"/>
      <c r="T107" s="58"/>
    </row>
    <row r="108" spans="1:20" s="75" customFormat="1" ht="18.75" customHeight="1">
      <c r="A108" s="89" t="s">
        <v>407</v>
      </c>
      <c r="B108" s="114" t="s">
        <v>69</v>
      </c>
      <c r="C108" s="90" t="str">
        <f t="shared" si="4"/>
        <v>9443610373</v>
      </c>
      <c r="D108" s="90">
        <v>9443610373</v>
      </c>
      <c r="E108" s="68" t="s">
        <v>72</v>
      </c>
      <c r="F108" s="68" t="s">
        <v>70</v>
      </c>
      <c r="G108" s="91" t="str">
        <f t="shared" si="5"/>
        <v>3YL</v>
      </c>
      <c r="H108" s="92" t="s">
        <v>49</v>
      </c>
      <c r="I108" s="99" t="s">
        <v>52</v>
      </c>
      <c r="J108" s="59" t="s">
        <v>52</v>
      </c>
      <c r="K108" s="68">
        <v>12</v>
      </c>
      <c r="L108" s="60">
        <v>13.47</v>
      </c>
      <c r="M108" s="321">
        <f t="shared" si="6"/>
        <v>161.64000000000001</v>
      </c>
      <c r="N108" s="93">
        <v>1.1000000000000001</v>
      </c>
      <c r="O108" s="203">
        <f t="shared" si="7"/>
        <v>364026.75000000006</v>
      </c>
      <c r="P108" s="102">
        <v>500000</v>
      </c>
      <c r="Q108" s="57"/>
      <c r="R108" s="57" t="s">
        <v>372</v>
      </c>
      <c r="S108" s="58"/>
      <c r="T108" s="58"/>
    </row>
    <row r="109" spans="1:20" s="75" customFormat="1" ht="18.75" customHeight="1">
      <c r="A109" s="89" t="s">
        <v>408</v>
      </c>
      <c r="B109" s="114" t="s">
        <v>409</v>
      </c>
      <c r="C109" s="90" t="str">
        <f t="shared" si="4"/>
        <v>0432191285</v>
      </c>
      <c r="D109" s="114" t="s">
        <v>596</v>
      </c>
      <c r="E109" s="68"/>
      <c r="F109" s="68"/>
      <c r="G109" s="91" t="str">
        <f t="shared" si="5"/>
        <v>741</v>
      </c>
      <c r="H109" s="92" t="s">
        <v>397</v>
      </c>
      <c r="I109" s="92"/>
      <c r="J109" s="66" t="s">
        <v>410</v>
      </c>
      <c r="K109" s="68">
        <v>12</v>
      </c>
      <c r="L109" s="60">
        <v>43.86</v>
      </c>
      <c r="M109" s="321">
        <f t="shared" si="6"/>
        <v>526.31999999999994</v>
      </c>
      <c r="N109" s="93">
        <v>1.1000000000000001</v>
      </c>
      <c r="O109" s="203">
        <f t="shared" si="7"/>
        <v>1185316.5000000002</v>
      </c>
      <c r="P109" s="102">
        <v>2000000</v>
      </c>
      <c r="Q109" s="57"/>
      <c r="R109" s="57" t="s">
        <v>386</v>
      </c>
      <c r="S109" s="58"/>
      <c r="T109" s="58"/>
    </row>
    <row r="110" spans="1:20" s="75" customFormat="1" ht="18.75" customHeight="1">
      <c r="A110" s="89" t="s">
        <v>408</v>
      </c>
      <c r="B110" s="114" t="s">
        <v>198</v>
      </c>
      <c r="C110" s="90" t="str">
        <f t="shared" si="4"/>
        <v>H105017259</v>
      </c>
      <c r="D110" s="90">
        <v>9430034107</v>
      </c>
      <c r="E110" s="115" t="s">
        <v>200</v>
      </c>
      <c r="F110" s="68" t="s">
        <v>199</v>
      </c>
      <c r="G110" s="91" t="str">
        <f t="shared" si="5"/>
        <v>KMH</v>
      </c>
      <c r="H110" s="92" t="s">
        <v>16</v>
      </c>
      <c r="I110" s="92" t="s">
        <v>18</v>
      </c>
      <c r="J110" s="66" t="s">
        <v>18</v>
      </c>
      <c r="K110" s="60">
        <v>12</v>
      </c>
      <c r="L110" s="70">
        <v>9.1199999999999992</v>
      </c>
      <c r="M110" s="321">
        <f t="shared" si="6"/>
        <v>109.44</v>
      </c>
      <c r="N110" s="93">
        <v>1.1000000000000001</v>
      </c>
      <c r="O110" s="203">
        <f t="shared" si="7"/>
        <v>246468</v>
      </c>
      <c r="P110" s="102">
        <v>310000</v>
      </c>
      <c r="Q110" s="57"/>
      <c r="R110" s="57" t="s">
        <v>371</v>
      </c>
      <c r="S110" s="58"/>
      <c r="T110" s="58"/>
    </row>
    <row r="111" spans="1:20" s="75" customFormat="1" ht="18.75" customHeight="1">
      <c r="A111" s="89" t="s">
        <v>411</v>
      </c>
      <c r="B111" s="114" t="s">
        <v>263</v>
      </c>
      <c r="C111" s="90" t="str">
        <f t="shared" si="4"/>
        <v>0433172221</v>
      </c>
      <c r="D111" s="90" t="s">
        <v>352</v>
      </c>
      <c r="E111" s="116"/>
      <c r="F111" s="111" t="s">
        <v>264</v>
      </c>
      <c r="G111" s="91" t="str">
        <f t="shared" si="5"/>
        <v>8GA</v>
      </c>
      <c r="H111" s="92" t="s">
        <v>24</v>
      </c>
      <c r="I111" s="92" t="s">
        <v>18</v>
      </c>
      <c r="J111" s="66" t="s">
        <v>18</v>
      </c>
      <c r="K111" s="68">
        <v>48</v>
      </c>
      <c r="L111" s="60">
        <v>18.05</v>
      </c>
      <c r="M111" s="321">
        <f t="shared" si="6"/>
        <v>866.40000000000009</v>
      </c>
      <c r="N111" s="93">
        <v>1.1000000000000001</v>
      </c>
      <c r="O111" s="203">
        <f t="shared" si="7"/>
        <v>487801.25000000012</v>
      </c>
      <c r="P111" s="102">
        <v>610000</v>
      </c>
      <c r="Q111" s="57"/>
      <c r="R111" s="57" t="s">
        <v>378</v>
      </c>
      <c r="S111" s="58"/>
      <c r="T111" s="58"/>
    </row>
    <row r="112" spans="1:20" s="75" customFormat="1" ht="18.75" customHeight="1">
      <c r="A112" s="89" t="s">
        <v>411</v>
      </c>
      <c r="B112" s="114" t="s">
        <v>412</v>
      </c>
      <c r="C112" s="90" t="str">
        <f t="shared" si="4"/>
        <v>0433175269</v>
      </c>
      <c r="D112" s="109" t="s">
        <v>597</v>
      </c>
      <c r="E112" s="116"/>
      <c r="F112" s="111" t="s">
        <v>598</v>
      </c>
      <c r="G112" s="91" t="str">
        <f t="shared" si="5"/>
        <v>41N</v>
      </c>
      <c r="H112" s="92" t="s">
        <v>24</v>
      </c>
      <c r="I112" s="92" t="s">
        <v>18</v>
      </c>
      <c r="J112" s="66" t="s">
        <v>18</v>
      </c>
      <c r="K112" s="68">
        <v>24</v>
      </c>
      <c r="L112" s="60">
        <v>24.64</v>
      </c>
      <c r="M112" s="321">
        <f t="shared" si="6"/>
        <v>591.36</v>
      </c>
      <c r="N112" s="93">
        <v>1.1000000000000001</v>
      </c>
      <c r="O112" s="203">
        <f t="shared" si="7"/>
        <v>665896.00000000012</v>
      </c>
      <c r="P112" s="102">
        <v>830000</v>
      </c>
      <c r="Q112" s="57"/>
      <c r="R112" s="57" t="s">
        <v>413</v>
      </c>
      <c r="S112" s="58"/>
      <c r="T112" s="58"/>
    </row>
    <row r="113" spans="1:20" s="75" customFormat="1" ht="18.75" customHeight="1">
      <c r="A113" s="89" t="s">
        <v>414</v>
      </c>
      <c r="B113" s="89" t="s">
        <v>41</v>
      </c>
      <c r="C113" s="90" t="str">
        <f t="shared" si="4"/>
        <v>0433175414</v>
      </c>
      <c r="D113" s="90" t="str">
        <f>LEFT(C113,10)</f>
        <v>0433175414</v>
      </c>
      <c r="E113" s="68"/>
      <c r="F113" s="111" t="s">
        <v>42</v>
      </c>
      <c r="G113" s="91" t="str">
        <f t="shared" si="5"/>
        <v>8GA</v>
      </c>
      <c r="H113" s="92" t="s">
        <v>24</v>
      </c>
      <c r="I113" s="92" t="s">
        <v>18</v>
      </c>
      <c r="J113" s="66" t="s">
        <v>18</v>
      </c>
      <c r="K113" s="68">
        <v>120</v>
      </c>
      <c r="L113" s="70">
        <v>23.24</v>
      </c>
      <c r="M113" s="321">
        <f t="shared" si="6"/>
        <v>2788.7999999999997</v>
      </c>
      <c r="N113" s="93">
        <v>1.1000000000000001</v>
      </c>
      <c r="O113" s="203">
        <f t="shared" si="7"/>
        <v>628061.00000000012</v>
      </c>
      <c r="P113" s="102">
        <v>780000</v>
      </c>
      <c r="Q113" s="57"/>
      <c r="R113" s="57" t="s">
        <v>415</v>
      </c>
      <c r="S113" s="58"/>
      <c r="T113" s="58"/>
    </row>
    <row r="114" spans="1:20" s="75" customFormat="1" ht="18.75" customHeight="1">
      <c r="A114" s="89" t="s">
        <v>414</v>
      </c>
      <c r="B114" s="68" t="s">
        <v>239</v>
      </c>
      <c r="C114" s="90" t="str">
        <f t="shared" si="4"/>
        <v>H105025343</v>
      </c>
      <c r="D114" s="90" t="str">
        <f>LEFT(C114,10)</f>
        <v>H105025343</v>
      </c>
      <c r="E114" s="68" t="s">
        <v>241</v>
      </c>
      <c r="F114" s="111" t="s">
        <v>240</v>
      </c>
      <c r="G114" s="91" t="str">
        <f t="shared" si="5"/>
        <v>KMH</v>
      </c>
      <c r="H114" s="92" t="s">
        <v>24</v>
      </c>
      <c r="I114" s="92" t="s">
        <v>18</v>
      </c>
      <c r="J114" s="66" t="s">
        <v>18</v>
      </c>
      <c r="K114" s="68">
        <v>120</v>
      </c>
      <c r="L114" s="70">
        <v>15.4</v>
      </c>
      <c r="M114" s="321">
        <f t="shared" si="6"/>
        <v>1848</v>
      </c>
      <c r="N114" s="93">
        <v>1.1000000000000001</v>
      </c>
      <c r="O114" s="203">
        <f t="shared" si="7"/>
        <v>416185</v>
      </c>
      <c r="P114" s="102">
        <v>550000</v>
      </c>
      <c r="Q114" s="57"/>
      <c r="R114" s="57" t="s">
        <v>382</v>
      </c>
      <c r="S114" s="58"/>
      <c r="T114" s="58"/>
    </row>
    <row r="115" spans="1:20" s="75" customFormat="1" ht="18.75" customHeight="1">
      <c r="A115" s="89" t="s">
        <v>414</v>
      </c>
      <c r="B115" s="68" t="s">
        <v>263</v>
      </c>
      <c r="C115" s="90" t="str">
        <f t="shared" si="4"/>
        <v>0433172221</v>
      </c>
      <c r="D115" s="109" t="s">
        <v>352</v>
      </c>
      <c r="E115" s="68"/>
      <c r="F115" s="111" t="s">
        <v>264</v>
      </c>
      <c r="G115" s="91" t="str">
        <f t="shared" si="5"/>
        <v>8GA</v>
      </c>
      <c r="H115" s="92" t="s">
        <v>24</v>
      </c>
      <c r="I115" s="92" t="s">
        <v>18</v>
      </c>
      <c r="J115" s="66" t="s">
        <v>18</v>
      </c>
      <c r="K115" s="68">
        <v>24</v>
      </c>
      <c r="L115" s="70">
        <v>18.05</v>
      </c>
      <c r="M115" s="321">
        <f t="shared" si="6"/>
        <v>433.20000000000005</v>
      </c>
      <c r="N115" s="93">
        <v>1.1000000000000001</v>
      </c>
      <c r="O115" s="203">
        <f t="shared" si="7"/>
        <v>487801.25000000012</v>
      </c>
      <c r="P115" s="102">
        <v>610000</v>
      </c>
      <c r="Q115" s="57"/>
      <c r="R115" s="57" t="s">
        <v>386</v>
      </c>
      <c r="S115" s="58"/>
      <c r="T115" s="58"/>
    </row>
    <row r="116" spans="1:20" s="75" customFormat="1" ht="18.75" customHeight="1">
      <c r="A116" s="89" t="s">
        <v>414</v>
      </c>
      <c r="B116" s="112" t="s">
        <v>109</v>
      </c>
      <c r="C116" s="90" t="str">
        <f t="shared" si="4"/>
        <v>F00RJ01727</v>
      </c>
      <c r="D116" s="90" t="str">
        <f>LEFT(C116,10)</f>
        <v>F00RJ01727</v>
      </c>
      <c r="E116" s="68"/>
      <c r="F116" s="111"/>
      <c r="G116" s="91" t="str">
        <f t="shared" si="5"/>
        <v>879</v>
      </c>
      <c r="H116" s="107" t="s">
        <v>110</v>
      </c>
      <c r="I116" s="106" t="s">
        <v>338</v>
      </c>
      <c r="J116" s="56" t="s">
        <v>112</v>
      </c>
      <c r="K116" s="68">
        <v>12</v>
      </c>
      <c r="L116" s="70">
        <v>23.74</v>
      </c>
      <c r="M116" s="321">
        <f t="shared" si="6"/>
        <v>284.88</v>
      </c>
      <c r="N116" s="93">
        <v>1.1000000000000001</v>
      </c>
      <c r="O116" s="203">
        <f t="shared" si="7"/>
        <v>641573.5</v>
      </c>
      <c r="P116" s="102">
        <v>870000</v>
      </c>
      <c r="Q116" s="57"/>
      <c r="R116" s="57" t="s">
        <v>378</v>
      </c>
      <c r="S116" s="58"/>
      <c r="T116" s="58"/>
    </row>
    <row r="117" spans="1:20" s="75" customFormat="1" ht="18.75" customHeight="1">
      <c r="A117" s="89" t="s">
        <v>414</v>
      </c>
      <c r="B117" s="89" t="s">
        <v>113</v>
      </c>
      <c r="C117" s="90" t="str">
        <f t="shared" si="4"/>
        <v>F00RJ01941</v>
      </c>
      <c r="D117" s="90" t="str">
        <f>LEFT(C117,10)</f>
        <v>F00RJ01941</v>
      </c>
      <c r="E117" s="68"/>
      <c r="F117" s="111"/>
      <c r="G117" s="91" t="str">
        <f t="shared" si="5"/>
        <v>751</v>
      </c>
      <c r="H117" s="107" t="s">
        <v>110</v>
      </c>
      <c r="I117" s="106" t="s">
        <v>338</v>
      </c>
      <c r="J117" s="56" t="s">
        <v>112</v>
      </c>
      <c r="K117" s="68">
        <v>12</v>
      </c>
      <c r="L117" s="70">
        <v>27</v>
      </c>
      <c r="M117" s="321">
        <f t="shared" si="6"/>
        <v>324</v>
      </c>
      <c r="N117" s="93">
        <v>1.1000000000000001</v>
      </c>
      <c r="O117" s="203">
        <f t="shared" si="7"/>
        <v>729675.00000000012</v>
      </c>
      <c r="P117" s="102">
        <v>1000000</v>
      </c>
      <c r="Q117" s="57"/>
      <c r="R117" s="57" t="s">
        <v>382</v>
      </c>
      <c r="S117" s="58"/>
      <c r="T117" s="58"/>
    </row>
    <row r="118" spans="1:20" s="75" customFormat="1" ht="18.75" customHeight="1">
      <c r="A118" s="89" t="s">
        <v>414</v>
      </c>
      <c r="B118" s="89" t="s">
        <v>116</v>
      </c>
      <c r="C118" s="90" t="str">
        <f t="shared" si="4"/>
        <v>F00RJ02213</v>
      </c>
      <c r="D118" s="90" t="str">
        <f>LEFT(C118,10)</f>
        <v>F00RJ02213</v>
      </c>
      <c r="E118" s="68"/>
      <c r="F118" s="111"/>
      <c r="G118" s="91" t="str">
        <f t="shared" si="5"/>
        <v>751</v>
      </c>
      <c r="H118" s="107" t="s">
        <v>110</v>
      </c>
      <c r="I118" s="106" t="s">
        <v>338</v>
      </c>
      <c r="J118" s="56" t="s">
        <v>112</v>
      </c>
      <c r="K118" s="68">
        <v>12</v>
      </c>
      <c r="L118" s="70">
        <v>39</v>
      </c>
      <c r="M118" s="321">
        <f t="shared" si="6"/>
        <v>468</v>
      </c>
      <c r="N118" s="93">
        <v>1.1000000000000001</v>
      </c>
      <c r="O118" s="203">
        <f t="shared" si="7"/>
        <v>1053975.0000000002</v>
      </c>
      <c r="P118" s="102">
        <v>1320000</v>
      </c>
      <c r="Q118" s="57"/>
      <c r="R118" s="57" t="s">
        <v>371</v>
      </c>
      <c r="S118" s="58"/>
      <c r="T118" s="58"/>
    </row>
    <row r="119" spans="1:20" s="75" customFormat="1" ht="18.75" customHeight="1">
      <c r="A119" s="89" t="s">
        <v>321</v>
      </c>
      <c r="B119" s="117" t="s">
        <v>22</v>
      </c>
      <c r="C119" s="90" t="str">
        <f t="shared" si="4"/>
        <v>0433171743</v>
      </c>
      <c r="D119" s="90" t="str">
        <f>LEFT(C119,10)</f>
        <v>0433171743</v>
      </c>
      <c r="E119" s="68"/>
      <c r="F119" s="111" t="s">
        <v>23</v>
      </c>
      <c r="G119" s="91" t="str">
        <f t="shared" si="5"/>
        <v>8GA</v>
      </c>
      <c r="H119" s="92" t="s">
        <v>24</v>
      </c>
      <c r="I119" s="92" t="s">
        <v>18</v>
      </c>
      <c r="J119" s="66" t="s">
        <v>18</v>
      </c>
      <c r="K119" s="68">
        <v>36</v>
      </c>
      <c r="L119" s="70">
        <v>17.86</v>
      </c>
      <c r="M119" s="321">
        <f t="shared" si="6"/>
        <v>642.96</v>
      </c>
      <c r="N119" s="93">
        <v>1.1000000000000001</v>
      </c>
      <c r="O119" s="203">
        <f t="shared" si="7"/>
        <v>482666.50000000006</v>
      </c>
      <c r="P119" s="102">
        <v>640000</v>
      </c>
      <c r="Q119" s="57"/>
      <c r="R119" s="57" t="s">
        <v>416</v>
      </c>
      <c r="S119" s="58"/>
      <c r="T119" s="58"/>
    </row>
    <row r="120" spans="1:20" s="75" customFormat="1" ht="18.75" customHeight="1">
      <c r="A120" s="89" t="s">
        <v>330</v>
      </c>
      <c r="B120" s="98" t="s">
        <v>417</v>
      </c>
      <c r="C120" s="90" t="str">
        <f t="shared" si="4"/>
        <v>H105025018</v>
      </c>
      <c r="D120" s="109">
        <v>9432610809</v>
      </c>
      <c r="E120" s="68" t="s">
        <v>599</v>
      </c>
      <c r="F120" s="68" t="s">
        <v>600</v>
      </c>
      <c r="G120" s="91" t="str">
        <f t="shared" si="5"/>
        <v>KMH</v>
      </c>
      <c r="H120" s="118" t="s">
        <v>24</v>
      </c>
      <c r="I120" s="92" t="s">
        <v>18</v>
      </c>
      <c r="J120" s="66" t="s">
        <v>18</v>
      </c>
      <c r="K120" s="68">
        <v>24</v>
      </c>
      <c r="L120" s="70">
        <v>14.94</v>
      </c>
      <c r="M120" s="321">
        <f t="shared" si="6"/>
        <v>358.56</v>
      </c>
      <c r="N120" s="93">
        <v>1.1000000000000001</v>
      </c>
      <c r="O120" s="203">
        <f t="shared" si="7"/>
        <v>403753.5</v>
      </c>
      <c r="P120" s="119">
        <v>490000</v>
      </c>
      <c r="Q120" s="57"/>
      <c r="R120" s="57" t="s">
        <v>382</v>
      </c>
      <c r="S120" s="58"/>
      <c r="T120" s="58"/>
    </row>
    <row r="121" spans="1:20" s="75" customFormat="1" ht="18.75" customHeight="1">
      <c r="A121" s="89" t="s">
        <v>330</v>
      </c>
      <c r="B121" s="98" t="s">
        <v>418</v>
      </c>
      <c r="C121" s="90" t="str">
        <f t="shared" si="4"/>
        <v>0433171208</v>
      </c>
      <c r="D121" s="109" t="s">
        <v>601</v>
      </c>
      <c r="E121" s="68"/>
      <c r="F121" s="68" t="s">
        <v>602</v>
      </c>
      <c r="G121" s="91" t="str">
        <f t="shared" si="5"/>
        <v>8GA</v>
      </c>
      <c r="H121" s="118" t="s">
        <v>24</v>
      </c>
      <c r="I121" s="92" t="s">
        <v>18</v>
      </c>
      <c r="J121" s="66" t="s">
        <v>18</v>
      </c>
      <c r="K121" s="68">
        <v>12</v>
      </c>
      <c r="L121" s="70">
        <v>11.94</v>
      </c>
      <c r="M121" s="321">
        <f t="shared" si="6"/>
        <v>143.28</v>
      </c>
      <c r="N121" s="93">
        <v>1.1000000000000001</v>
      </c>
      <c r="O121" s="203">
        <f t="shared" si="7"/>
        <v>322678.50000000006</v>
      </c>
      <c r="P121" s="119">
        <v>390000</v>
      </c>
      <c r="Q121" s="57"/>
      <c r="R121" s="57" t="s">
        <v>371</v>
      </c>
      <c r="S121" s="58"/>
      <c r="T121" s="58"/>
    </row>
    <row r="122" spans="1:20" s="75" customFormat="1" ht="18.75" customHeight="1">
      <c r="A122" s="89" t="s">
        <v>330</v>
      </c>
      <c r="B122" s="98" t="s">
        <v>265</v>
      </c>
      <c r="C122" s="90" t="str">
        <f t="shared" si="4"/>
        <v>0433171444</v>
      </c>
      <c r="D122" s="109" t="s">
        <v>351</v>
      </c>
      <c r="E122" s="68"/>
      <c r="F122" s="68" t="s">
        <v>266</v>
      </c>
      <c r="G122" s="91" t="str">
        <f t="shared" si="5"/>
        <v>8GA</v>
      </c>
      <c r="H122" s="118" t="s">
        <v>24</v>
      </c>
      <c r="I122" s="92" t="s">
        <v>18</v>
      </c>
      <c r="J122" s="66" t="s">
        <v>18</v>
      </c>
      <c r="K122" s="68">
        <v>12</v>
      </c>
      <c r="L122" s="68">
        <v>18.88</v>
      </c>
      <c r="M122" s="321">
        <f t="shared" si="6"/>
        <v>226.56</v>
      </c>
      <c r="N122" s="93">
        <v>1.1000000000000001</v>
      </c>
      <c r="O122" s="203">
        <f t="shared" si="7"/>
        <v>510232</v>
      </c>
      <c r="P122" s="119">
        <v>610000</v>
      </c>
      <c r="Q122" s="57"/>
      <c r="R122" s="57" t="s">
        <v>371</v>
      </c>
      <c r="S122" s="58"/>
      <c r="T122" s="58"/>
    </row>
    <row r="123" spans="1:20" s="75" customFormat="1" ht="18.75" customHeight="1">
      <c r="A123" s="89" t="s">
        <v>330</v>
      </c>
      <c r="B123" s="98" t="s">
        <v>81</v>
      </c>
      <c r="C123" s="90" t="str">
        <f t="shared" si="4"/>
        <v>9443611853</v>
      </c>
      <c r="D123" s="90">
        <v>9443611853</v>
      </c>
      <c r="E123" s="120" t="s">
        <v>84</v>
      </c>
      <c r="F123" s="68" t="s">
        <v>82</v>
      </c>
      <c r="G123" s="91" t="str">
        <f t="shared" si="5"/>
        <v>3YL</v>
      </c>
      <c r="H123" s="92" t="s">
        <v>49</v>
      </c>
      <c r="I123" s="99" t="s">
        <v>52</v>
      </c>
      <c r="J123" s="59" t="s">
        <v>52</v>
      </c>
      <c r="K123" s="68">
        <v>12</v>
      </c>
      <c r="L123" s="70">
        <v>21.41</v>
      </c>
      <c r="M123" s="321">
        <f t="shared" si="6"/>
        <v>256.92</v>
      </c>
      <c r="N123" s="93">
        <v>1.1000000000000001</v>
      </c>
      <c r="O123" s="203">
        <f t="shared" si="7"/>
        <v>578605.25000000012</v>
      </c>
      <c r="P123" s="119">
        <v>700000</v>
      </c>
      <c r="Q123" s="57"/>
      <c r="R123" s="57" t="s">
        <v>382</v>
      </c>
      <c r="S123" s="58"/>
      <c r="T123" s="58"/>
    </row>
    <row r="124" spans="1:20" s="75" customFormat="1" ht="18.75" customHeight="1">
      <c r="A124" s="89" t="s">
        <v>330</v>
      </c>
      <c r="B124" s="117" t="s">
        <v>162</v>
      </c>
      <c r="C124" s="90" t="str">
        <f t="shared" si="4"/>
        <v>H105015615</v>
      </c>
      <c r="D124" s="90">
        <v>9432610223</v>
      </c>
      <c r="E124" s="68" t="s">
        <v>164</v>
      </c>
      <c r="F124" s="68" t="s">
        <v>163</v>
      </c>
      <c r="G124" s="91" t="str">
        <f t="shared" si="5"/>
        <v>KMH</v>
      </c>
      <c r="H124" s="118" t="s">
        <v>24</v>
      </c>
      <c r="I124" s="92" t="s">
        <v>18</v>
      </c>
      <c r="J124" s="66" t="s">
        <v>18</v>
      </c>
      <c r="K124" s="68">
        <v>12</v>
      </c>
      <c r="L124" s="70">
        <v>15.26</v>
      </c>
      <c r="M124" s="321">
        <f t="shared" si="6"/>
        <v>183.12</v>
      </c>
      <c r="N124" s="93">
        <v>1.1000000000000001</v>
      </c>
      <c r="O124" s="203">
        <f t="shared" si="7"/>
        <v>412401.50000000006</v>
      </c>
      <c r="P124" s="119">
        <v>500000</v>
      </c>
      <c r="Q124" s="57"/>
      <c r="R124" s="57" t="s">
        <v>382</v>
      </c>
      <c r="S124" s="58"/>
      <c r="T124" s="58"/>
    </row>
    <row r="125" spans="1:20" s="75" customFormat="1" ht="18.75" customHeight="1">
      <c r="A125" s="89" t="s">
        <v>330</v>
      </c>
      <c r="B125" s="68" t="s">
        <v>204</v>
      </c>
      <c r="C125" s="90" t="str">
        <f t="shared" si="4"/>
        <v>H105025021</v>
      </c>
      <c r="D125" s="90">
        <v>9432611514</v>
      </c>
      <c r="E125" s="68" t="s">
        <v>206</v>
      </c>
      <c r="F125" s="68" t="s">
        <v>205</v>
      </c>
      <c r="G125" s="91" t="str">
        <f t="shared" si="5"/>
        <v>KMH</v>
      </c>
      <c r="H125" s="118" t="s">
        <v>24</v>
      </c>
      <c r="I125" s="92" t="s">
        <v>18</v>
      </c>
      <c r="J125" s="66" t="s">
        <v>18</v>
      </c>
      <c r="K125" s="68">
        <v>12</v>
      </c>
      <c r="L125" s="70">
        <v>20.03</v>
      </c>
      <c r="M125" s="321">
        <f t="shared" si="6"/>
        <v>240.36</v>
      </c>
      <c r="N125" s="93">
        <v>1.1000000000000001</v>
      </c>
      <c r="O125" s="203">
        <f t="shared" si="7"/>
        <v>541310.75000000012</v>
      </c>
      <c r="P125" s="119">
        <v>650000</v>
      </c>
      <c r="Q125" s="57"/>
      <c r="R125" s="57" t="s">
        <v>382</v>
      </c>
      <c r="S125" s="58"/>
      <c r="T125" s="58"/>
    </row>
    <row r="126" spans="1:20" s="75" customFormat="1" ht="18.75" customHeight="1">
      <c r="A126" s="89" t="s">
        <v>330</v>
      </c>
      <c r="B126" s="68" t="s">
        <v>242</v>
      </c>
      <c r="C126" s="90" t="str">
        <f t="shared" si="4"/>
        <v>H105025400</v>
      </c>
      <c r="D126" s="90">
        <v>9432612796</v>
      </c>
      <c r="E126" s="68" t="s">
        <v>244</v>
      </c>
      <c r="F126" s="68" t="s">
        <v>243</v>
      </c>
      <c r="G126" s="91" t="str">
        <f t="shared" si="5"/>
        <v>KMH</v>
      </c>
      <c r="H126" s="118" t="s">
        <v>24</v>
      </c>
      <c r="I126" s="92" t="s">
        <v>18</v>
      </c>
      <c r="J126" s="66" t="s">
        <v>18</v>
      </c>
      <c r="K126" s="68">
        <v>12</v>
      </c>
      <c r="L126" s="70">
        <v>15.65</v>
      </c>
      <c r="M126" s="321">
        <f t="shared" si="6"/>
        <v>187.8</v>
      </c>
      <c r="N126" s="93">
        <v>1.1000000000000001</v>
      </c>
      <c r="O126" s="203">
        <f t="shared" si="7"/>
        <v>422941.25000000006</v>
      </c>
      <c r="P126" s="119">
        <v>510000</v>
      </c>
      <c r="Q126" s="57"/>
      <c r="R126" s="57" t="s">
        <v>419</v>
      </c>
      <c r="S126" s="58"/>
      <c r="T126" s="58"/>
    </row>
    <row r="127" spans="1:20" s="75" customFormat="1" ht="18.75" customHeight="1">
      <c r="A127" s="89" t="s">
        <v>330</v>
      </c>
      <c r="B127" s="68" t="s">
        <v>245</v>
      </c>
      <c r="C127" s="90" t="str">
        <f t="shared" si="4"/>
        <v>H105025420</v>
      </c>
      <c r="D127" s="90">
        <v>9432612849</v>
      </c>
      <c r="E127" s="68" t="s">
        <v>247</v>
      </c>
      <c r="F127" s="68" t="s">
        <v>246</v>
      </c>
      <c r="G127" s="91" t="str">
        <f t="shared" si="5"/>
        <v>KMH</v>
      </c>
      <c r="H127" s="121" t="s">
        <v>24</v>
      </c>
      <c r="I127" s="66" t="s">
        <v>18</v>
      </c>
      <c r="J127" s="66" t="s">
        <v>18</v>
      </c>
      <c r="K127" s="68">
        <v>12</v>
      </c>
      <c r="L127" s="70">
        <v>19.39</v>
      </c>
      <c r="M127" s="321">
        <f t="shared" si="6"/>
        <v>232.68</v>
      </c>
      <c r="N127" s="93">
        <v>1.1000000000000001</v>
      </c>
      <c r="O127" s="203">
        <f t="shared" si="7"/>
        <v>524014.75000000012</v>
      </c>
      <c r="P127" s="119">
        <v>630000</v>
      </c>
      <c r="Q127" s="57"/>
      <c r="R127" s="57" t="s">
        <v>382</v>
      </c>
      <c r="S127" s="58"/>
      <c r="T127" s="58"/>
    </row>
    <row r="128" spans="1:20" s="75" customFormat="1" ht="18.75" customHeight="1">
      <c r="A128" s="89" t="s">
        <v>319</v>
      </c>
      <c r="B128" s="89" t="s">
        <v>41</v>
      </c>
      <c r="C128" s="90" t="str">
        <f t="shared" si="4"/>
        <v>0433175414</v>
      </c>
      <c r="D128" s="90" t="str">
        <f>LEFT(C128,10)</f>
        <v>0433175414</v>
      </c>
      <c r="E128" s="68"/>
      <c r="F128" s="111" t="s">
        <v>42</v>
      </c>
      <c r="G128" s="91" t="str">
        <f t="shared" si="5"/>
        <v>8GA</v>
      </c>
      <c r="H128" s="121" t="s">
        <v>24</v>
      </c>
      <c r="I128" s="66" t="s">
        <v>18</v>
      </c>
      <c r="J128" s="66" t="s">
        <v>18</v>
      </c>
      <c r="K128" s="68">
        <v>120</v>
      </c>
      <c r="L128" s="70">
        <v>23.24</v>
      </c>
      <c r="M128" s="321">
        <f t="shared" si="6"/>
        <v>2788.7999999999997</v>
      </c>
      <c r="N128" s="93">
        <v>1.1000000000000001</v>
      </c>
      <c r="O128" s="203">
        <f t="shared" si="7"/>
        <v>628061.00000000012</v>
      </c>
      <c r="P128" s="119">
        <v>780000</v>
      </c>
      <c r="Q128" s="57"/>
      <c r="R128" s="57" t="s">
        <v>371</v>
      </c>
      <c r="S128" s="58"/>
      <c r="T128" s="58"/>
    </row>
    <row r="129" spans="1:20" s="80" customFormat="1" ht="18.75" customHeight="1">
      <c r="A129" s="89" t="s">
        <v>319</v>
      </c>
      <c r="B129" s="111" t="s">
        <v>239</v>
      </c>
      <c r="C129" s="90" t="str">
        <f t="shared" si="4"/>
        <v>H105025343</v>
      </c>
      <c r="D129" s="90">
        <v>9432612653</v>
      </c>
      <c r="E129" s="111" t="s">
        <v>241</v>
      </c>
      <c r="F129" s="111" t="s">
        <v>240</v>
      </c>
      <c r="G129" s="91" t="str">
        <f t="shared" si="5"/>
        <v>KMH</v>
      </c>
      <c r="H129" s="121" t="s">
        <v>24</v>
      </c>
      <c r="I129" s="66" t="s">
        <v>18</v>
      </c>
      <c r="J129" s="66" t="s">
        <v>18</v>
      </c>
      <c r="K129" s="68">
        <v>120</v>
      </c>
      <c r="L129" s="70">
        <v>15.4</v>
      </c>
      <c r="M129" s="321">
        <f t="shared" si="6"/>
        <v>1848</v>
      </c>
      <c r="N129" s="93">
        <v>1.1000000000000001</v>
      </c>
      <c r="O129" s="203">
        <f t="shared" si="7"/>
        <v>416185</v>
      </c>
      <c r="P129" s="119">
        <v>550000</v>
      </c>
      <c r="Q129" s="57"/>
      <c r="R129" s="57" t="s">
        <v>382</v>
      </c>
      <c r="S129" s="58"/>
      <c r="T129" s="58"/>
    </row>
    <row r="130" spans="1:20" s="75" customFormat="1" ht="27" customHeight="1">
      <c r="A130" s="89" t="s">
        <v>319</v>
      </c>
      <c r="B130" s="108" t="s">
        <v>44</v>
      </c>
      <c r="C130" s="90" t="str">
        <f t="shared" si="4"/>
        <v>0445020126</v>
      </c>
      <c r="D130" s="90" t="str">
        <f>LEFT(C130,10)</f>
        <v>0445020126</v>
      </c>
      <c r="E130" s="68"/>
      <c r="F130" s="68"/>
      <c r="G130" s="91" t="str">
        <f t="shared" si="5"/>
        <v>391</v>
      </c>
      <c r="H130" s="66" t="s">
        <v>45</v>
      </c>
      <c r="I130" s="61" t="s">
        <v>340</v>
      </c>
      <c r="J130" s="67" t="s">
        <v>46</v>
      </c>
      <c r="K130" s="68">
        <v>18</v>
      </c>
      <c r="L130" s="70">
        <v>920</v>
      </c>
      <c r="M130" s="321">
        <f t="shared" si="6"/>
        <v>16560</v>
      </c>
      <c r="N130" s="93">
        <v>1.1299999999999999</v>
      </c>
      <c r="O130" s="203">
        <f t="shared" si="7"/>
        <v>25511599.999999996</v>
      </c>
      <c r="P130" s="102">
        <v>37500000</v>
      </c>
      <c r="Q130" s="57"/>
      <c r="R130" s="57" t="s">
        <v>376</v>
      </c>
      <c r="S130" s="58"/>
      <c r="T130" s="58"/>
    </row>
    <row r="131" spans="1:20" s="75" customFormat="1" ht="18.75" customHeight="1">
      <c r="A131" s="89" t="s">
        <v>420</v>
      </c>
      <c r="B131" s="68" t="s">
        <v>255</v>
      </c>
      <c r="C131" s="90" t="str">
        <f t="shared" si="4"/>
        <v>9413610953</v>
      </c>
      <c r="D131" s="109" t="s">
        <v>603</v>
      </c>
      <c r="E131" s="68" t="s">
        <v>362</v>
      </c>
      <c r="F131" s="68" t="s">
        <v>256</v>
      </c>
      <c r="G131" s="91" t="str">
        <f t="shared" si="5"/>
        <v>3CA</v>
      </c>
      <c r="H131" s="66" t="s">
        <v>250</v>
      </c>
      <c r="I131" s="59" t="s">
        <v>52</v>
      </c>
      <c r="J131" s="59" t="s">
        <v>52</v>
      </c>
      <c r="K131" s="68">
        <v>24</v>
      </c>
      <c r="L131" s="71">
        <v>15.5</v>
      </c>
      <c r="M131" s="321">
        <f t="shared" si="6"/>
        <v>372</v>
      </c>
      <c r="N131" s="93">
        <v>1.1000000000000001</v>
      </c>
      <c r="O131" s="203">
        <f t="shared" si="7"/>
        <v>418887.50000000006</v>
      </c>
      <c r="P131" s="119">
        <f t="shared" ref="P131:P137" si="8">ROUND(L131*1.15*23500/0.85,-4)</f>
        <v>490000</v>
      </c>
      <c r="Q131" s="57"/>
      <c r="R131" s="57" t="s">
        <v>378</v>
      </c>
      <c r="S131" s="58" t="s">
        <v>421</v>
      </c>
      <c r="T131" s="58"/>
    </row>
    <row r="132" spans="1:20" s="75" customFormat="1" ht="18.75" customHeight="1">
      <c r="A132" s="89" t="s">
        <v>420</v>
      </c>
      <c r="B132" s="68" t="s">
        <v>195</v>
      </c>
      <c r="C132" s="90" t="str">
        <f t="shared" si="4"/>
        <v>H105017238</v>
      </c>
      <c r="D132" s="90">
        <v>9432610461</v>
      </c>
      <c r="E132" s="68" t="s">
        <v>197</v>
      </c>
      <c r="F132" s="68" t="s">
        <v>196</v>
      </c>
      <c r="G132" s="91" t="str">
        <f t="shared" si="5"/>
        <v>KMH</v>
      </c>
      <c r="H132" s="66" t="s">
        <v>24</v>
      </c>
      <c r="I132" s="66" t="s">
        <v>18</v>
      </c>
      <c r="J132" s="66" t="s">
        <v>18</v>
      </c>
      <c r="K132" s="68">
        <v>24</v>
      </c>
      <c r="L132" s="70">
        <v>11.38</v>
      </c>
      <c r="M132" s="321">
        <f t="shared" si="6"/>
        <v>273.12</v>
      </c>
      <c r="N132" s="93">
        <v>1.1000000000000001</v>
      </c>
      <c r="O132" s="203">
        <f t="shared" si="7"/>
        <v>307544.50000000006</v>
      </c>
      <c r="P132" s="119">
        <f t="shared" si="8"/>
        <v>360000</v>
      </c>
      <c r="Q132" s="57"/>
      <c r="R132" s="57" t="s">
        <v>382</v>
      </c>
      <c r="S132" s="58" t="s">
        <v>365</v>
      </c>
      <c r="T132" s="58"/>
    </row>
    <row r="133" spans="1:20" s="75" customFormat="1" ht="18.75" customHeight="1">
      <c r="A133" s="89" t="s">
        <v>420</v>
      </c>
      <c r="B133" s="68" t="s">
        <v>422</v>
      </c>
      <c r="C133" s="90" t="str">
        <f t="shared" si="4"/>
        <v>9443610704</v>
      </c>
      <c r="D133" s="109">
        <v>9443610704</v>
      </c>
      <c r="E133" s="68" t="s">
        <v>604</v>
      </c>
      <c r="F133" s="68" t="s">
        <v>605</v>
      </c>
      <c r="G133" s="91" t="str">
        <f t="shared" si="5"/>
        <v>3YL</v>
      </c>
      <c r="H133" s="66" t="s">
        <v>250</v>
      </c>
      <c r="I133" s="59" t="s">
        <v>52</v>
      </c>
      <c r="J133" s="59" t="s">
        <v>52</v>
      </c>
      <c r="K133" s="68">
        <v>12</v>
      </c>
      <c r="L133" s="72">
        <v>14.5</v>
      </c>
      <c r="M133" s="321">
        <f t="shared" si="6"/>
        <v>174</v>
      </c>
      <c r="N133" s="93">
        <v>1.1000000000000001</v>
      </c>
      <c r="O133" s="203">
        <f t="shared" si="7"/>
        <v>391862.5</v>
      </c>
      <c r="P133" s="119">
        <f t="shared" si="8"/>
        <v>460000</v>
      </c>
      <c r="Q133" s="57"/>
      <c r="R133" s="57" t="s">
        <v>382</v>
      </c>
      <c r="S133" s="58" t="s">
        <v>421</v>
      </c>
      <c r="T133" s="60"/>
    </row>
    <row r="134" spans="1:20" s="75" customFormat="1" ht="18.75" customHeight="1">
      <c r="A134" s="89" t="s">
        <v>420</v>
      </c>
      <c r="B134" s="68" t="s">
        <v>279</v>
      </c>
      <c r="C134" s="90" t="str">
        <f t="shared" si="4"/>
        <v>H105015718</v>
      </c>
      <c r="D134" s="90">
        <v>9432610177</v>
      </c>
      <c r="E134" s="68" t="s">
        <v>357</v>
      </c>
      <c r="F134" s="68" t="s">
        <v>280</v>
      </c>
      <c r="G134" s="91" t="str">
        <f t="shared" si="5"/>
        <v>KMH</v>
      </c>
      <c r="H134" s="66" t="s">
        <v>24</v>
      </c>
      <c r="I134" s="66" t="s">
        <v>18</v>
      </c>
      <c r="J134" s="66" t="s">
        <v>18</v>
      </c>
      <c r="K134" s="68">
        <v>12</v>
      </c>
      <c r="L134" s="70">
        <v>19.420000000000002</v>
      </c>
      <c r="M134" s="321">
        <f t="shared" si="6"/>
        <v>233.04000000000002</v>
      </c>
      <c r="N134" s="93">
        <v>1.1000000000000001</v>
      </c>
      <c r="O134" s="203">
        <f t="shared" si="7"/>
        <v>524825.50000000012</v>
      </c>
      <c r="P134" s="119">
        <f t="shared" si="8"/>
        <v>620000</v>
      </c>
      <c r="Q134" s="57"/>
      <c r="R134" s="57" t="s">
        <v>382</v>
      </c>
      <c r="S134" s="58" t="s">
        <v>423</v>
      </c>
      <c r="T134" s="58"/>
    </row>
    <row r="135" spans="1:20" s="80" customFormat="1" ht="18.75" customHeight="1">
      <c r="A135" s="89" t="s">
        <v>420</v>
      </c>
      <c r="B135" s="68" t="s">
        <v>424</v>
      </c>
      <c r="C135" s="90" t="str">
        <f t="shared" si="4"/>
        <v>H105017185</v>
      </c>
      <c r="D135" s="90">
        <v>9432610851</v>
      </c>
      <c r="E135" s="68" t="s">
        <v>606</v>
      </c>
      <c r="F135" s="68" t="s">
        <v>607</v>
      </c>
      <c r="G135" s="91" t="str">
        <f t="shared" si="5"/>
        <v>KMH</v>
      </c>
      <c r="H135" s="66" t="s">
        <v>24</v>
      </c>
      <c r="I135" s="66" t="s">
        <v>18</v>
      </c>
      <c r="J135" s="66" t="s">
        <v>18</v>
      </c>
      <c r="K135" s="68">
        <v>12</v>
      </c>
      <c r="L135" s="70">
        <v>15.36</v>
      </c>
      <c r="M135" s="321">
        <f t="shared" si="6"/>
        <v>184.32</v>
      </c>
      <c r="N135" s="93">
        <v>1.1000000000000001</v>
      </c>
      <c r="O135" s="203">
        <f t="shared" si="7"/>
        <v>415104.00000000006</v>
      </c>
      <c r="P135" s="119">
        <f t="shared" si="8"/>
        <v>490000</v>
      </c>
      <c r="Q135" s="57"/>
      <c r="R135" s="57" t="s">
        <v>382</v>
      </c>
      <c r="S135" s="58" t="s">
        <v>423</v>
      </c>
      <c r="T135" s="58"/>
    </row>
    <row r="136" spans="1:20" s="80" customFormat="1" ht="18.75" customHeight="1">
      <c r="A136" s="89" t="s">
        <v>420</v>
      </c>
      <c r="B136" s="68" t="s">
        <v>195</v>
      </c>
      <c r="C136" s="90" t="str">
        <f t="shared" ref="C136:C199" si="9">LEFT(B136,10)</f>
        <v>H105017238</v>
      </c>
      <c r="D136" s="90">
        <v>9432610461</v>
      </c>
      <c r="E136" s="68" t="s">
        <v>197</v>
      </c>
      <c r="F136" s="68" t="s">
        <v>196</v>
      </c>
      <c r="G136" s="91" t="str">
        <f t="shared" ref="G136:G199" si="10">RIGHT(B136,3)</f>
        <v>KMH</v>
      </c>
      <c r="H136" s="66" t="s">
        <v>24</v>
      </c>
      <c r="I136" s="66" t="s">
        <v>18</v>
      </c>
      <c r="J136" s="66" t="s">
        <v>18</v>
      </c>
      <c r="K136" s="68">
        <v>12</v>
      </c>
      <c r="L136" s="70">
        <v>11.38</v>
      </c>
      <c r="M136" s="321">
        <f t="shared" ref="M136:M199" si="11">K136*L136</f>
        <v>136.56</v>
      </c>
      <c r="N136" s="93">
        <v>1.1000000000000001</v>
      </c>
      <c r="O136" s="203">
        <f t="shared" ref="O136:O199" si="12">L136*(N136+0.05)*23500</f>
        <v>307544.50000000006</v>
      </c>
      <c r="P136" s="119">
        <f t="shared" si="8"/>
        <v>360000</v>
      </c>
      <c r="Q136" s="57"/>
      <c r="R136" s="57" t="s">
        <v>382</v>
      </c>
      <c r="S136" s="58" t="s">
        <v>421</v>
      </c>
      <c r="T136" s="58"/>
    </row>
    <row r="137" spans="1:20" s="75" customFormat="1" ht="18.75" customHeight="1">
      <c r="A137" s="89" t="s">
        <v>420</v>
      </c>
      <c r="B137" s="68" t="s">
        <v>253</v>
      </c>
      <c r="C137" s="90" t="str">
        <f t="shared" si="9"/>
        <v>H105025407</v>
      </c>
      <c r="D137" s="90">
        <v>9432612856</v>
      </c>
      <c r="E137" s="68" t="s">
        <v>359</v>
      </c>
      <c r="F137" s="68" t="s">
        <v>254</v>
      </c>
      <c r="G137" s="91" t="str">
        <f t="shared" si="10"/>
        <v>KMH</v>
      </c>
      <c r="H137" s="66" t="s">
        <v>24</v>
      </c>
      <c r="I137" s="66" t="s">
        <v>18</v>
      </c>
      <c r="J137" s="66" t="s">
        <v>18</v>
      </c>
      <c r="K137" s="68">
        <v>12</v>
      </c>
      <c r="L137" s="70">
        <v>15.38</v>
      </c>
      <c r="M137" s="321">
        <f t="shared" si="11"/>
        <v>184.56</v>
      </c>
      <c r="N137" s="93">
        <v>1.1000000000000001</v>
      </c>
      <c r="O137" s="203">
        <f t="shared" si="12"/>
        <v>415644.50000000012</v>
      </c>
      <c r="P137" s="119">
        <f t="shared" si="8"/>
        <v>490000</v>
      </c>
      <c r="Q137" s="57"/>
      <c r="R137" s="57" t="s">
        <v>382</v>
      </c>
      <c r="S137" s="58" t="s">
        <v>421</v>
      </c>
      <c r="T137" s="58"/>
    </row>
    <row r="138" spans="1:20" s="75" customFormat="1" ht="18.75" customHeight="1">
      <c r="A138" s="89" t="s">
        <v>333</v>
      </c>
      <c r="B138" s="68" t="s">
        <v>422</v>
      </c>
      <c r="C138" s="90" t="str">
        <f t="shared" si="9"/>
        <v>9443610704</v>
      </c>
      <c r="D138" s="109">
        <v>9443610704</v>
      </c>
      <c r="E138" s="68" t="s">
        <v>604</v>
      </c>
      <c r="F138" s="68" t="s">
        <v>605</v>
      </c>
      <c r="G138" s="91" t="str">
        <f t="shared" si="10"/>
        <v>3YL</v>
      </c>
      <c r="H138" s="66" t="s">
        <v>250</v>
      </c>
      <c r="I138" s="59" t="s">
        <v>52</v>
      </c>
      <c r="J138" s="59" t="s">
        <v>52</v>
      </c>
      <c r="K138" s="68">
        <v>54</v>
      </c>
      <c r="L138" s="72">
        <v>13.44</v>
      </c>
      <c r="M138" s="321">
        <f t="shared" si="11"/>
        <v>725.76</v>
      </c>
      <c r="N138" s="93">
        <v>1.1000000000000001</v>
      </c>
      <c r="O138" s="203">
        <f t="shared" si="12"/>
        <v>363216.00000000006</v>
      </c>
      <c r="P138" s="119">
        <v>460000</v>
      </c>
      <c r="Q138" s="57"/>
      <c r="R138" s="57"/>
      <c r="S138" s="58"/>
      <c r="T138" s="60"/>
    </row>
    <row r="139" spans="1:20" s="75" customFormat="1" ht="18.75" customHeight="1">
      <c r="A139" s="89" t="s">
        <v>333</v>
      </c>
      <c r="B139" s="68" t="s">
        <v>61</v>
      </c>
      <c r="C139" s="90" t="str">
        <f t="shared" si="9"/>
        <v>9443610210</v>
      </c>
      <c r="D139" s="109">
        <v>9443610210</v>
      </c>
      <c r="E139" s="95" t="s">
        <v>64</v>
      </c>
      <c r="F139" s="95" t="s">
        <v>62</v>
      </c>
      <c r="G139" s="91" t="str">
        <f t="shared" si="10"/>
        <v>3YL</v>
      </c>
      <c r="H139" s="66" t="s">
        <v>250</v>
      </c>
      <c r="I139" s="59" t="s">
        <v>52</v>
      </c>
      <c r="J139" s="59" t="s">
        <v>52</v>
      </c>
      <c r="K139" s="95">
        <v>36</v>
      </c>
      <c r="L139" s="60">
        <v>13.98</v>
      </c>
      <c r="M139" s="321">
        <f t="shared" si="11"/>
        <v>503.28000000000003</v>
      </c>
      <c r="N139" s="93">
        <v>1.1000000000000001</v>
      </c>
      <c r="O139" s="203">
        <f t="shared" si="12"/>
        <v>377809.50000000006</v>
      </c>
      <c r="P139" s="119">
        <v>480000</v>
      </c>
      <c r="Q139" s="57"/>
      <c r="R139" s="57"/>
      <c r="S139" s="58"/>
      <c r="T139" s="58"/>
    </row>
    <row r="140" spans="1:20" s="75" customFormat="1" ht="18.75" customHeight="1">
      <c r="A140" s="89" t="s">
        <v>333</v>
      </c>
      <c r="B140" s="68" t="s">
        <v>116</v>
      </c>
      <c r="C140" s="90" t="str">
        <f t="shared" si="9"/>
        <v>F00RJ02213</v>
      </c>
      <c r="D140" s="90" t="str">
        <f>LEFT(C140,10)</f>
        <v>F00RJ02213</v>
      </c>
      <c r="E140" s="89"/>
      <c r="F140" s="68"/>
      <c r="G140" s="91" t="str">
        <f t="shared" si="10"/>
        <v>751</v>
      </c>
      <c r="H140" s="122" t="s">
        <v>110</v>
      </c>
      <c r="I140" s="56" t="s">
        <v>338</v>
      </c>
      <c r="J140" s="56" t="s">
        <v>112</v>
      </c>
      <c r="K140" s="68">
        <v>36</v>
      </c>
      <c r="L140" s="70">
        <v>41.12</v>
      </c>
      <c r="M140" s="321">
        <f t="shared" si="11"/>
        <v>1480.32</v>
      </c>
      <c r="N140" s="93">
        <v>1.1000000000000001</v>
      </c>
      <c r="O140" s="203">
        <f t="shared" si="12"/>
        <v>1111268</v>
      </c>
      <c r="P140" s="119">
        <f>ROUND(L140*1.15*23500/0.85,-4)</f>
        <v>1310000</v>
      </c>
      <c r="Q140" s="57"/>
      <c r="R140" s="57"/>
      <c r="S140" s="58"/>
      <c r="T140" s="58"/>
    </row>
    <row r="141" spans="1:20" s="75" customFormat="1" ht="18.75" customHeight="1">
      <c r="A141" s="89" t="s">
        <v>333</v>
      </c>
      <c r="B141" s="68" t="s">
        <v>219</v>
      </c>
      <c r="C141" s="90" t="str">
        <f t="shared" si="9"/>
        <v>H105025224</v>
      </c>
      <c r="D141" s="90">
        <v>9432610799</v>
      </c>
      <c r="E141" s="68" t="s">
        <v>221</v>
      </c>
      <c r="F141" s="68" t="s">
        <v>220</v>
      </c>
      <c r="G141" s="91" t="str">
        <f t="shared" si="10"/>
        <v>KMH</v>
      </c>
      <c r="H141" s="66" t="s">
        <v>16</v>
      </c>
      <c r="I141" s="66" t="s">
        <v>18</v>
      </c>
      <c r="J141" s="66" t="s">
        <v>18</v>
      </c>
      <c r="K141" s="68">
        <v>36</v>
      </c>
      <c r="L141" s="70">
        <v>19.739999999999998</v>
      </c>
      <c r="M141" s="321">
        <f t="shared" si="11"/>
        <v>710.64</v>
      </c>
      <c r="N141" s="93">
        <v>1.1000000000000001</v>
      </c>
      <c r="O141" s="203">
        <f t="shared" si="12"/>
        <v>533473.5</v>
      </c>
      <c r="P141" s="119">
        <v>730000</v>
      </c>
      <c r="Q141" s="57"/>
      <c r="R141" s="57"/>
      <c r="S141" s="58" t="s">
        <v>425</v>
      </c>
      <c r="T141" s="58"/>
    </row>
    <row r="142" spans="1:20" s="75" customFormat="1" ht="18.75" customHeight="1">
      <c r="A142" s="89" t="s">
        <v>333</v>
      </c>
      <c r="B142" s="68" t="s">
        <v>65</v>
      </c>
      <c r="C142" s="90" t="str">
        <f t="shared" si="9"/>
        <v>9443610218</v>
      </c>
      <c r="D142" s="90">
        <v>9443610218</v>
      </c>
      <c r="E142" s="123" t="s">
        <v>68</v>
      </c>
      <c r="F142" s="68" t="s">
        <v>66</v>
      </c>
      <c r="G142" s="91" t="str">
        <f t="shared" si="10"/>
        <v>3YL</v>
      </c>
      <c r="H142" s="66" t="s">
        <v>250</v>
      </c>
      <c r="I142" s="59" t="s">
        <v>52</v>
      </c>
      <c r="J142" s="59" t="s">
        <v>52</v>
      </c>
      <c r="K142" s="68">
        <v>24</v>
      </c>
      <c r="L142" s="70">
        <v>12.7</v>
      </c>
      <c r="M142" s="321">
        <f t="shared" si="11"/>
        <v>304.79999999999995</v>
      </c>
      <c r="N142" s="93">
        <v>1.1000000000000001</v>
      </c>
      <c r="O142" s="203">
        <f t="shared" si="12"/>
        <v>343217.5</v>
      </c>
      <c r="P142" s="119">
        <v>462000</v>
      </c>
      <c r="Q142" s="57"/>
      <c r="R142" s="57"/>
      <c r="S142" s="58"/>
      <c r="T142" s="58"/>
    </row>
    <row r="143" spans="1:20" s="75" customFormat="1" ht="18.75" customHeight="1">
      <c r="A143" s="89" t="s">
        <v>333</v>
      </c>
      <c r="B143" s="68" t="s">
        <v>261</v>
      </c>
      <c r="C143" s="90" t="str">
        <f t="shared" si="9"/>
        <v>H105015649</v>
      </c>
      <c r="D143" s="90">
        <v>9432610213</v>
      </c>
      <c r="E143" s="123" t="s">
        <v>350</v>
      </c>
      <c r="F143" s="68" t="s">
        <v>262</v>
      </c>
      <c r="G143" s="91" t="str">
        <f t="shared" si="10"/>
        <v>KMH</v>
      </c>
      <c r="H143" s="92" t="s">
        <v>16</v>
      </c>
      <c r="I143" s="66" t="s">
        <v>18</v>
      </c>
      <c r="J143" s="66" t="s">
        <v>18</v>
      </c>
      <c r="K143" s="68">
        <v>12</v>
      </c>
      <c r="L143" s="70">
        <v>14.82</v>
      </c>
      <c r="M143" s="321">
        <f t="shared" si="11"/>
        <v>177.84</v>
      </c>
      <c r="N143" s="93">
        <v>1.1000000000000001</v>
      </c>
      <c r="O143" s="203">
        <f t="shared" si="12"/>
        <v>400510.50000000006</v>
      </c>
      <c r="P143" s="119">
        <v>510000</v>
      </c>
      <c r="Q143" s="57"/>
      <c r="R143" s="57"/>
      <c r="S143" s="58"/>
      <c r="T143" s="58"/>
    </row>
    <row r="144" spans="1:20" s="75" customFormat="1" ht="18.75" customHeight="1">
      <c r="A144" s="89" t="s">
        <v>333</v>
      </c>
      <c r="B144" s="68" t="s">
        <v>426</v>
      </c>
      <c r="C144" s="90" t="str">
        <f t="shared" si="9"/>
        <v>9443610188</v>
      </c>
      <c r="D144" s="109">
        <v>9443610188</v>
      </c>
      <c r="E144" s="68" t="s">
        <v>608</v>
      </c>
      <c r="F144" s="68" t="s">
        <v>609</v>
      </c>
      <c r="G144" s="91" t="str">
        <f t="shared" si="10"/>
        <v>3YL</v>
      </c>
      <c r="H144" s="66" t="s">
        <v>250</v>
      </c>
      <c r="I144" s="59" t="s">
        <v>52</v>
      </c>
      <c r="J144" s="59" t="s">
        <v>52</v>
      </c>
      <c r="K144" s="68">
        <v>12</v>
      </c>
      <c r="L144" s="72">
        <v>13.66</v>
      </c>
      <c r="M144" s="321">
        <f t="shared" si="11"/>
        <v>163.92000000000002</v>
      </c>
      <c r="N144" s="93">
        <v>1.1000000000000001</v>
      </c>
      <c r="O144" s="203">
        <f t="shared" si="12"/>
        <v>369161.50000000006</v>
      </c>
      <c r="P144" s="119">
        <v>462000</v>
      </c>
      <c r="Q144" s="57"/>
      <c r="R144" s="57"/>
      <c r="S144" s="58"/>
      <c r="T144" s="58"/>
    </row>
    <row r="145" spans="1:20" s="75" customFormat="1" ht="18.75" customHeight="1">
      <c r="A145" s="89" t="s">
        <v>427</v>
      </c>
      <c r="B145" s="68" t="s">
        <v>239</v>
      </c>
      <c r="C145" s="90" t="str">
        <f t="shared" si="9"/>
        <v>H105025343</v>
      </c>
      <c r="D145" s="90">
        <v>9432612653</v>
      </c>
      <c r="E145" s="68" t="s">
        <v>241</v>
      </c>
      <c r="F145" s="68" t="s">
        <v>240</v>
      </c>
      <c r="G145" s="91" t="str">
        <f t="shared" si="10"/>
        <v>KMH</v>
      </c>
      <c r="H145" s="66" t="s">
        <v>16</v>
      </c>
      <c r="I145" s="66" t="s">
        <v>18</v>
      </c>
      <c r="J145" s="66" t="s">
        <v>18</v>
      </c>
      <c r="K145" s="124">
        <v>120</v>
      </c>
      <c r="L145" s="70">
        <v>15.84</v>
      </c>
      <c r="M145" s="321">
        <f t="shared" si="11"/>
        <v>1900.8</v>
      </c>
      <c r="N145" s="93">
        <v>1.1000000000000001</v>
      </c>
      <c r="O145" s="203">
        <f t="shared" si="12"/>
        <v>428076</v>
      </c>
      <c r="P145" s="119">
        <v>550000</v>
      </c>
      <c r="Q145" s="57"/>
      <c r="R145" s="57" t="s">
        <v>382</v>
      </c>
      <c r="S145" s="58"/>
      <c r="T145" s="58"/>
    </row>
    <row r="146" spans="1:20" s="75" customFormat="1" ht="18.75" customHeight="1">
      <c r="A146" s="89" t="s">
        <v>427</v>
      </c>
      <c r="B146" s="115" t="s">
        <v>198</v>
      </c>
      <c r="C146" s="90" t="str">
        <f t="shared" si="9"/>
        <v>H105017259</v>
      </c>
      <c r="D146" s="90">
        <v>9430034107</v>
      </c>
      <c r="E146" s="115" t="s">
        <v>200</v>
      </c>
      <c r="F146" s="68" t="s">
        <v>199</v>
      </c>
      <c r="G146" s="91" t="str">
        <f t="shared" si="10"/>
        <v>KMH</v>
      </c>
      <c r="H146" s="66" t="s">
        <v>16</v>
      </c>
      <c r="I146" s="66" t="s">
        <v>18</v>
      </c>
      <c r="J146" s="66" t="s">
        <v>18</v>
      </c>
      <c r="K146" s="124">
        <v>40</v>
      </c>
      <c r="L146" s="70">
        <v>8.4499999999999993</v>
      </c>
      <c r="M146" s="321">
        <f t="shared" si="11"/>
        <v>338</v>
      </c>
      <c r="N146" s="93">
        <v>1.1000000000000001</v>
      </c>
      <c r="O146" s="203">
        <f t="shared" si="12"/>
        <v>228361.25000000003</v>
      </c>
      <c r="P146" s="119">
        <v>310000</v>
      </c>
      <c r="Q146" s="57"/>
      <c r="R146" s="57" t="s">
        <v>378</v>
      </c>
      <c r="S146" s="58"/>
      <c r="T146" s="58"/>
    </row>
    <row r="147" spans="1:20" s="75" customFormat="1" ht="18.75" customHeight="1">
      <c r="A147" s="89" t="s">
        <v>427</v>
      </c>
      <c r="B147" s="115" t="s">
        <v>428</v>
      </c>
      <c r="C147" s="90" t="str">
        <f t="shared" si="9"/>
        <v>0433171776</v>
      </c>
      <c r="D147" s="90" t="s">
        <v>610</v>
      </c>
      <c r="E147" s="124"/>
      <c r="F147" s="68" t="s">
        <v>611</v>
      </c>
      <c r="G147" s="91" t="str">
        <f t="shared" si="10"/>
        <v>8GA</v>
      </c>
      <c r="H147" s="66" t="s">
        <v>16</v>
      </c>
      <c r="I147" s="66" t="s">
        <v>18</v>
      </c>
      <c r="J147" s="66" t="s">
        <v>18</v>
      </c>
      <c r="K147" s="124">
        <v>12</v>
      </c>
      <c r="L147" s="60">
        <v>12.06</v>
      </c>
      <c r="M147" s="321">
        <f t="shared" si="11"/>
        <v>144.72</v>
      </c>
      <c r="N147" s="93">
        <v>1.1000000000000001</v>
      </c>
      <c r="O147" s="203">
        <f t="shared" si="12"/>
        <v>325921.50000000006</v>
      </c>
      <c r="P147" s="119">
        <v>410000</v>
      </c>
      <c r="Q147" s="57"/>
      <c r="R147" s="57" t="s">
        <v>382</v>
      </c>
      <c r="S147" s="58"/>
      <c r="T147" s="58"/>
    </row>
    <row r="148" spans="1:20" s="75" customFormat="1" ht="18.75" customHeight="1">
      <c r="A148" s="89" t="s">
        <v>322</v>
      </c>
      <c r="B148" s="68" t="s">
        <v>38</v>
      </c>
      <c r="C148" s="90" t="str">
        <f t="shared" si="9"/>
        <v>0433175413</v>
      </c>
      <c r="D148" s="90" t="str">
        <f>LEFT(C148,10)</f>
        <v>0433175413</v>
      </c>
      <c r="E148" s="124"/>
      <c r="F148" s="68" t="s">
        <v>39</v>
      </c>
      <c r="G148" s="91" t="str">
        <f t="shared" si="10"/>
        <v>8GA</v>
      </c>
      <c r="H148" s="66" t="s">
        <v>16</v>
      </c>
      <c r="I148" s="66" t="s">
        <v>18</v>
      </c>
      <c r="J148" s="66" t="s">
        <v>18</v>
      </c>
      <c r="K148" s="124">
        <v>120</v>
      </c>
      <c r="L148" s="70">
        <v>23.24</v>
      </c>
      <c r="M148" s="321">
        <f t="shared" si="11"/>
        <v>2788.7999999999997</v>
      </c>
      <c r="N148" s="93">
        <v>1.1000000000000001</v>
      </c>
      <c r="O148" s="203">
        <f t="shared" si="12"/>
        <v>628061.00000000012</v>
      </c>
      <c r="P148" s="102">
        <v>780000</v>
      </c>
      <c r="Q148" s="57"/>
      <c r="R148" s="57"/>
      <c r="S148" s="58" t="s">
        <v>365</v>
      </c>
      <c r="T148" s="58"/>
    </row>
    <row r="149" spans="1:20" s="75" customFormat="1" ht="18.75" customHeight="1">
      <c r="A149" s="89" t="s">
        <v>322</v>
      </c>
      <c r="B149" s="68" t="s">
        <v>198</v>
      </c>
      <c r="C149" s="90" t="str">
        <f t="shared" si="9"/>
        <v>H105017259</v>
      </c>
      <c r="D149" s="90">
        <v>9430034107</v>
      </c>
      <c r="E149" s="68" t="s">
        <v>200</v>
      </c>
      <c r="F149" s="68" t="s">
        <v>199</v>
      </c>
      <c r="G149" s="91" t="str">
        <f t="shared" si="10"/>
        <v>KMH</v>
      </c>
      <c r="H149" s="66" t="s">
        <v>16</v>
      </c>
      <c r="I149" s="66" t="s">
        <v>18</v>
      </c>
      <c r="J149" s="66" t="s">
        <v>18</v>
      </c>
      <c r="K149" s="124">
        <v>12</v>
      </c>
      <c r="L149" s="70">
        <v>8.4499999999999993</v>
      </c>
      <c r="M149" s="321">
        <f t="shared" si="11"/>
        <v>101.39999999999999</v>
      </c>
      <c r="N149" s="93">
        <v>1.1000000000000001</v>
      </c>
      <c r="O149" s="203">
        <f t="shared" si="12"/>
        <v>228361.25000000003</v>
      </c>
      <c r="P149" s="102">
        <v>310000</v>
      </c>
      <c r="Q149" s="57"/>
      <c r="R149" s="57" t="s">
        <v>378</v>
      </c>
      <c r="S149" s="58" t="s">
        <v>423</v>
      </c>
      <c r="T149" s="58"/>
    </row>
    <row r="150" spans="1:20" s="75" customFormat="1" ht="33" customHeight="1">
      <c r="A150" s="89" t="s">
        <v>318</v>
      </c>
      <c r="B150" s="108" t="s">
        <v>44</v>
      </c>
      <c r="C150" s="90" t="str">
        <f t="shared" si="9"/>
        <v>0445020126</v>
      </c>
      <c r="D150" s="90" t="str">
        <f>LEFT(C150,10)</f>
        <v>0445020126</v>
      </c>
      <c r="E150" s="125"/>
      <c r="F150" s="68"/>
      <c r="G150" s="91" t="str">
        <f t="shared" si="10"/>
        <v>391</v>
      </c>
      <c r="H150" s="59" t="s">
        <v>45</v>
      </c>
      <c r="I150" s="61" t="s">
        <v>340</v>
      </c>
      <c r="J150" s="67" t="s">
        <v>46</v>
      </c>
      <c r="K150" s="124">
        <v>20</v>
      </c>
      <c r="L150" s="70">
        <v>1203.04</v>
      </c>
      <c r="M150" s="321">
        <f t="shared" si="11"/>
        <v>24060.799999999999</v>
      </c>
      <c r="N150" s="93">
        <v>1.1299999999999999</v>
      </c>
      <c r="O150" s="203">
        <f t="shared" si="12"/>
        <v>33360299.199999999</v>
      </c>
      <c r="P150" s="102">
        <v>37500000</v>
      </c>
      <c r="Q150" s="57"/>
      <c r="R150" s="57" t="s">
        <v>429</v>
      </c>
      <c r="S150" s="58" t="s">
        <v>365</v>
      </c>
      <c r="T150" s="58"/>
    </row>
    <row r="151" spans="1:20" s="75" customFormat="1" ht="18.75" customHeight="1">
      <c r="A151" s="89" t="s">
        <v>430</v>
      </c>
      <c r="B151" s="112" t="s">
        <v>109</v>
      </c>
      <c r="C151" s="90" t="str">
        <f t="shared" si="9"/>
        <v>F00RJ01727</v>
      </c>
      <c r="D151" s="90" t="str">
        <f>LEFT(C151,10)</f>
        <v>F00RJ01727</v>
      </c>
      <c r="E151" s="125"/>
      <c r="F151" s="68"/>
      <c r="G151" s="91" t="str">
        <f t="shared" si="10"/>
        <v>879</v>
      </c>
      <c r="H151" s="122" t="s">
        <v>110</v>
      </c>
      <c r="I151" s="56" t="s">
        <v>338</v>
      </c>
      <c r="J151" s="56" t="s">
        <v>112</v>
      </c>
      <c r="K151" s="124">
        <v>60</v>
      </c>
      <c r="L151" s="70">
        <v>23.87</v>
      </c>
      <c r="M151" s="321">
        <f t="shared" si="11"/>
        <v>1432.2</v>
      </c>
      <c r="N151" s="93">
        <v>1.1000000000000001</v>
      </c>
      <c r="O151" s="203">
        <f t="shared" si="12"/>
        <v>645086.75000000012</v>
      </c>
      <c r="P151" s="102">
        <v>870000</v>
      </c>
      <c r="Q151" s="57"/>
      <c r="R151" s="57"/>
      <c r="S151" s="58" t="s">
        <v>431</v>
      </c>
      <c r="T151" s="58"/>
    </row>
    <row r="152" spans="1:20" s="75" customFormat="1" ht="18.75" customHeight="1">
      <c r="A152" s="89" t="s">
        <v>430</v>
      </c>
      <c r="B152" s="112" t="s">
        <v>399</v>
      </c>
      <c r="C152" s="90" t="str">
        <f t="shared" si="9"/>
        <v>F00RJ02130</v>
      </c>
      <c r="D152" s="90" t="s">
        <v>580</v>
      </c>
      <c r="E152" s="125"/>
      <c r="F152" s="68"/>
      <c r="G152" s="91" t="str">
        <f t="shared" si="10"/>
        <v>751</v>
      </c>
      <c r="H152" s="59" t="s">
        <v>114</v>
      </c>
      <c r="I152" s="56" t="s">
        <v>338</v>
      </c>
      <c r="J152" s="56" t="s">
        <v>112</v>
      </c>
      <c r="K152" s="124">
        <v>48</v>
      </c>
      <c r="L152" s="70">
        <v>28.67</v>
      </c>
      <c r="M152" s="321">
        <f t="shared" si="11"/>
        <v>1376.16</v>
      </c>
      <c r="N152" s="93">
        <v>1.1000000000000001</v>
      </c>
      <c r="O152" s="203">
        <f t="shared" si="12"/>
        <v>774806.75000000023</v>
      </c>
      <c r="P152" s="102">
        <v>1050000</v>
      </c>
      <c r="Q152" s="57"/>
      <c r="R152" s="57"/>
      <c r="S152" s="63" t="s">
        <v>432</v>
      </c>
      <c r="T152" s="58"/>
    </row>
    <row r="153" spans="1:20" s="75" customFormat="1" ht="18.75" customHeight="1">
      <c r="A153" s="89" t="s">
        <v>430</v>
      </c>
      <c r="B153" s="112" t="s">
        <v>433</v>
      </c>
      <c r="C153" s="90" t="str">
        <f t="shared" si="9"/>
        <v>F00RJ01657</v>
      </c>
      <c r="D153" s="90" t="s">
        <v>612</v>
      </c>
      <c r="E153" s="125"/>
      <c r="F153" s="68"/>
      <c r="G153" s="91" t="str">
        <f t="shared" si="10"/>
        <v>879</v>
      </c>
      <c r="H153" s="56" t="s">
        <v>114</v>
      </c>
      <c r="I153" s="56" t="s">
        <v>338</v>
      </c>
      <c r="J153" s="56" t="s">
        <v>112</v>
      </c>
      <c r="K153" s="124">
        <v>12</v>
      </c>
      <c r="L153" s="70">
        <v>25.66</v>
      </c>
      <c r="M153" s="321">
        <f t="shared" si="11"/>
        <v>307.92</v>
      </c>
      <c r="N153" s="93">
        <v>1.1000000000000001</v>
      </c>
      <c r="O153" s="203">
        <f t="shared" si="12"/>
        <v>693461.50000000012</v>
      </c>
      <c r="P153" s="102">
        <v>870000</v>
      </c>
      <c r="Q153" s="57"/>
      <c r="R153" s="57"/>
      <c r="S153" s="63" t="s">
        <v>434</v>
      </c>
      <c r="T153" s="58"/>
    </row>
    <row r="154" spans="1:20" s="75" customFormat="1" ht="18.75" customHeight="1">
      <c r="A154" s="89" t="s">
        <v>435</v>
      </c>
      <c r="B154" s="90" t="s">
        <v>267</v>
      </c>
      <c r="C154" s="90" t="str">
        <f t="shared" si="9"/>
        <v>F00RJ02035</v>
      </c>
      <c r="D154" s="90" t="s">
        <v>267</v>
      </c>
      <c r="E154" s="125"/>
      <c r="F154" s="68"/>
      <c r="G154" s="91" t="str">
        <f t="shared" si="10"/>
        <v>879</v>
      </c>
      <c r="H154" s="56" t="s">
        <v>114</v>
      </c>
      <c r="I154" s="56" t="s">
        <v>338</v>
      </c>
      <c r="J154" s="56" t="s">
        <v>112</v>
      </c>
      <c r="K154" s="124">
        <v>48</v>
      </c>
      <c r="L154" s="70">
        <v>26.69</v>
      </c>
      <c r="M154" s="321">
        <f t="shared" si="11"/>
        <v>1281.1200000000001</v>
      </c>
      <c r="N154" s="93">
        <v>1.1000000000000001</v>
      </c>
      <c r="O154" s="203">
        <f t="shared" si="12"/>
        <v>721297.25000000012</v>
      </c>
      <c r="P154" s="102">
        <v>790000</v>
      </c>
      <c r="Q154" s="57"/>
      <c r="R154" s="57" t="s">
        <v>416</v>
      </c>
      <c r="S154" s="63" t="s">
        <v>436</v>
      </c>
      <c r="T154" s="58"/>
    </row>
    <row r="155" spans="1:20" s="75" customFormat="1" ht="18.75" customHeight="1">
      <c r="A155" s="89" t="s">
        <v>435</v>
      </c>
      <c r="B155" s="90" t="s">
        <v>125</v>
      </c>
      <c r="C155" s="90" t="str">
        <f t="shared" si="9"/>
        <v>F018B06804</v>
      </c>
      <c r="D155" s="90" t="s">
        <v>127</v>
      </c>
      <c r="E155" s="125"/>
      <c r="F155" s="68"/>
      <c r="G155" s="91" t="str">
        <f t="shared" si="10"/>
        <v>741</v>
      </c>
      <c r="H155" s="66" t="s">
        <v>126</v>
      </c>
      <c r="I155" s="56" t="s">
        <v>395</v>
      </c>
      <c r="J155" s="66" t="s">
        <v>437</v>
      </c>
      <c r="K155" s="124">
        <v>30</v>
      </c>
      <c r="L155" s="70">
        <v>8.19</v>
      </c>
      <c r="M155" s="321">
        <f t="shared" si="11"/>
        <v>245.7</v>
      </c>
      <c r="N155" s="93">
        <v>1.1000000000000001</v>
      </c>
      <c r="O155" s="203">
        <f t="shared" si="12"/>
        <v>221334.75</v>
      </c>
      <c r="P155" s="102">
        <v>240000</v>
      </c>
      <c r="Q155" s="57"/>
      <c r="R155" s="57" t="s">
        <v>416</v>
      </c>
      <c r="S155" s="63" t="s">
        <v>438</v>
      </c>
      <c r="T155" s="58"/>
    </row>
    <row r="156" spans="1:20" s="75" customFormat="1" ht="20.25" customHeight="1">
      <c r="A156" s="89" t="s">
        <v>435</v>
      </c>
      <c r="B156" s="90" t="s">
        <v>268</v>
      </c>
      <c r="C156" s="90" t="str">
        <f t="shared" si="9"/>
        <v>0433171768</v>
      </c>
      <c r="D156" s="90" t="s">
        <v>354</v>
      </c>
      <c r="E156" s="125"/>
      <c r="F156" s="68" t="s">
        <v>269</v>
      </c>
      <c r="G156" s="91" t="str">
        <f t="shared" si="10"/>
        <v>8GA</v>
      </c>
      <c r="H156" s="66" t="s">
        <v>24</v>
      </c>
      <c r="I156" s="66" t="s">
        <v>18</v>
      </c>
      <c r="J156" s="66" t="s">
        <v>18</v>
      </c>
      <c r="K156" s="124">
        <v>24</v>
      </c>
      <c r="L156" s="70">
        <v>11.62</v>
      </c>
      <c r="M156" s="321">
        <f t="shared" si="11"/>
        <v>278.88</v>
      </c>
      <c r="N156" s="93">
        <v>1.1000000000000001</v>
      </c>
      <c r="O156" s="203">
        <f t="shared" si="12"/>
        <v>314030.50000000006</v>
      </c>
      <c r="P156" s="102">
        <v>449000</v>
      </c>
      <c r="Q156" s="57"/>
      <c r="R156" s="57" t="s">
        <v>416</v>
      </c>
      <c r="S156" s="58" t="s">
        <v>439</v>
      </c>
      <c r="T156" s="58"/>
    </row>
    <row r="157" spans="1:20" s="75" customFormat="1" ht="15.75" customHeight="1">
      <c r="A157" s="89" t="s">
        <v>435</v>
      </c>
      <c r="B157" s="90" t="s">
        <v>440</v>
      </c>
      <c r="C157" s="90" t="str">
        <f t="shared" si="9"/>
        <v>0433171453</v>
      </c>
      <c r="D157" s="90" t="s">
        <v>613</v>
      </c>
      <c r="E157" s="125"/>
      <c r="F157" s="68" t="s">
        <v>614</v>
      </c>
      <c r="G157" s="91" t="str">
        <f t="shared" si="10"/>
        <v>8GA</v>
      </c>
      <c r="H157" s="66" t="s">
        <v>24</v>
      </c>
      <c r="I157" s="66" t="s">
        <v>18</v>
      </c>
      <c r="J157" s="66" t="s">
        <v>18</v>
      </c>
      <c r="K157" s="124">
        <v>12</v>
      </c>
      <c r="L157" s="70">
        <v>14.53</v>
      </c>
      <c r="M157" s="321">
        <f t="shared" si="11"/>
        <v>174.35999999999999</v>
      </c>
      <c r="N157" s="93">
        <v>1.1000000000000001</v>
      </c>
      <c r="O157" s="203">
        <f t="shared" si="12"/>
        <v>392673.25000000006</v>
      </c>
      <c r="P157" s="102">
        <v>430000</v>
      </c>
      <c r="Q157" s="57"/>
      <c r="R157" s="57" t="s">
        <v>416</v>
      </c>
      <c r="S157" s="58" t="s">
        <v>441</v>
      </c>
      <c r="T157" s="58"/>
    </row>
    <row r="158" spans="1:20" s="75" customFormat="1" ht="18.75" customHeight="1">
      <c r="A158" s="89" t="s">
        <v>435</v>
      </c>
      <c r="B158" s="90" t="s">
        <v>442</v>
      </c>
      <c r="C158" s="90" t="str">
        <f t="shared" si="9"/>
        <v>F00RJ01683</v>
      </c>
      <c r="D158" s="90" t="s">
        <v>615</v>
      </c>
      <c r="E158" s="125"/>
      <c r="F158" s="68"/>
      <c r="G158" s="91" t="str">
        <f t="shared" si="10"/>
        <v>741</v>
      </c>
      <c r="H158" s="61" t="s">
        <v>110</v>
      </c>
      <c r="I158" s="56" t="s">
        <v>338</v>
      </c>
      <c r="J158" s="56" t="s">
        <v>112</v>
      </c>
      <c r="K158" s="124">
        <v>12</v>
      </c>
      <c r="L158" s="70">
        <v>39.68</v>
      </c>
      <c r="M158" s="321">
        <f t="shared" si="11"/>
        <v>476.15999999999997</v>
      </c>
      <c r="N158" s="93">
        <v>1.1000000000000001</v>
      </c>
      <c r="O158" s="203">
        <f t="shared" si="12"/>
        <v>1072352.0000000002</v>
      </c>
      <c r="P158" s="102">
        <v>1340000</v>
      </c>
      <c r="Q158" s="57"/>
      <c r="R158" s="57" t="s">
        <v>416</v>
      </c>
      <c r="S158" s="63" t="s">
        <v>443</v>
      </c>
      <c r="T158" s="58"/>
    </row>
    <row r="159" spans="1:20" s="75" customFormat="1" ht="33" customHeight="1">
      <c r="A159" s="89" t="s">
        <v>444</v>
      </c>
      <c r="B159" s="90" t="s">
        <v>281</v>
      </c>
      <c r="C159" s="90" t="str">
        <f t="shared" si="9"/>
        <v>0460426367</v>
      </c>
      <c r="D159" s="90" t="s">
        <v>347</v>
      </c>
      <c r="E159" s="125"/>
      <c r="F159" s="68"/>
      <c r="G159" s="91" t="str">
        <f t="shared" si="10"/>
        <v>770</v>
      </c>
      <c r="H159" s="59" t="s">
        <v>45</v>
      </c>
      <c r="I159" s="61" t="s">
        <v>340</v>
      </c>
      <c r="J159" s="67" t="s">
        <v>445</v>
      </c>
      <c r="K159" s="124">
        <v>1</v>
      </c>
      <c r="L159" s="70">
        <v>849.47</v>
      </c>
      <c r="M159" s="321">
        <f t="shared" si="11"/>
        <v>849.47</v>
      </c>
      <c r="N159" s="93">
        <v>1.1299999999999999</v>
      </c>
      <c r="O159" s="203">
        <f t="shared" si="12"/>
        <v>23555803.100000001</v>
      </c>
      <c r="P159" s="102">
        <v>35200000</v>
      </c>
      <c r="Q159" s="57"/>
      <c r="R159" s="57" t="s">
        <v>416</v>
      </c>
      <c r="S159" s="58" t="s">
        <v>446</v>
      </c>
      <c r="T159" s="58"/>
    </row>
    <row r="160" spans="1:20" s="75" customFormat="1" ht="27" customHeight="1">
      <c r="A160" s="89" t="s">
        <v>444</v>
      </c>
      <c r="B160" s="90" t="s">
        <v>447</v>
      </c>
      <c r="C160" s="90" t="str">
        <f t="shared" si="9"/>
        <v>0460426385</v>
      </c>
      <c r="D160" s="109" t="s">
        <v>616</v>
      </c>
      <c r="E160" s="125"/>
      <c r="F160" s="125"/>
      <c r="G160" s="91" t="str">
        <f t="shared" si="10"/>
        <v>770</v>
      </c>
      <c r="H160" s="104" t="s">
        <v>448</v>
      </c>
      <c r="I160" s="61" t="s">
        <v>340</v>
      </c>
      <c r="J160" s="66" t="s">
        <v>449</v>
      </c>
      <c r="K160" s="124">
        <v>1</v>
      </c>
      <c r="L160" s="70">
        <v>812.08</v>
      </c>
      <c r="M160" s="321">
        <f t="shared" si="11"/>
        <v>812.08</v>
      </c>
      <c r="N160" s="93">
        <v>1.1299999999999999</v>
      </c>
      <c r="O160" s="203">
        <f t="shared" si="12"/>
        <v>22518978.400000002</v>
      </c>
      <c r="P160" s="102">
        <v>33000000</v>
      </c>
      <c r="Q160" s="57"/>
      <c r="R160" s="57" t="s">
        <v>450</v>
      </c>
      <c r="S160" s="63" t="s">
        <v>451</v>
      </c>
      <c r="T160" s="58"/>
    </row>
    <row r="161" spans="1:20" s="75" customFormat="1" ht="28.5" customHeight="1">
      <c r="A161" s="89" t="s">
        <v>444</v>
      </c>
      <c r="B161" s="90" t="s">
        <v>452</v>
      </c>
      <c r="C161" s="90" t="str">
        <f t="shared" si="9"/>
        <v>F002D13641</v>
      </c>
      <c r="D161" s="90" t="s">
        <v>617</v>
      </c>
      <c r="E161" s="125"/>
      <c r="F161" s="125"/>
      <c r="G161" s="91" t="str">
        <f t="shared" si="10"/>
        <v>770</v>
      </c>
      <c r="H161" s="66"/>
      <c r="I161" s="66"/>
      <c r="J161" s="104" t="s">
        <v>453</v>
      </c>
      <c r="K161" s="124">
        <v>1</v>
      </c>
      <c r="L161" s="70">
        <v>5.73</v>
      </c>
      <c r="M161" s="321">
        <f t="shared" si="11"/>
        <v>5.73</v>
      </c>
      <c r="N161" s="93">
        <v>1.1000000000000001</v>
      </c>
      <c r="O161" s="203">
        <f t="shared" si="12"/>
        <v>154853.25000000003</v>
      </c>
      <c r="P161" s="126"/>
      <c r="Q161" s="57"/>
      <c r="R161" s="57" t="s">
        <v>416</v>
      </c>
      <c r="S161" s="58" t="s">
        <v>454</v>
      </c>
      <c r="T161" s="58"/>
    </row>
    <row r="162" spans="1:20" s="75" customFormat="1" ht="29.25" customHeight="1">
      <c r="A162" s="89" t="s">
        <v>444</v>
      </c>
      <c r="B162" s="90" t="s">
        <v>282</v>
      </c>
      <c r="C162" s="90" t="str">
        <f t="shared" si="9"/>
        <v>F002D20502</v>
      </c>
      <c r="D162" s="90" t="s">
        <v>346</v>
      </c>
      <c r="E162" s="125"/>
      <c r="F162" s="125"/>
      <c r="G162" s="91" t="str">
        <f t="shared" si="10"/>
        <v>770</v>
      </c>
      <c r="H162" s="66"/>
      <c r="I162" s="66"/>
      <c r="J162" s="104" t="s">
        <v>453</v>
      </c>
      <c r="K162" s="124">
        <v>1</v>
      </c>
      <c r="L162" s="70">
        <v>6.11</v>
      </c>
      <c r="M162" s="321">
        <f t="shared" si="11"/>
        <v>6.11</v>
      </c>
      <c r="N162" s="93">
        <v>1.1000000000000001</v>
      </c>
      <c r="O162" s="203">
        <f t="shared" si="12"/>
        <v>165122.75000000003</v>
      </c>
      <c r="P162" s="126"/>
      <c r="Q162" s="57"/>
      <c r="R162" s="57" t="s">
        <v>416</v>
      </c>
      <c r="S162" s="58" t="s">
        <v>454</v>
      </c>
      <c r="T162" s="63"/>
    </row>
    <row r="163" spans="1:20" s="75" customFormat="1" ht="18.75" customHeight="1">
      <c r="A163" s="89" t="s">
        <v>323</v>
      </c>
      <c r="B163" s="127" t="s">
        <v>38</v>
      </c>
      <c r="C163" s="90" t="str">
        <f t="shared" si="9"/>
        <v>0433175413</v>
      </c>
      <c r="D163" s="90" t="str">
        <f>LEFT(C163,10)</f>
        <v>0433175413</v>
      </c>
      <c r="E163" s="128"/>
      <c r="F163" s="128" t="s">
        <v>39</v>
      </c>
      <c r="G163" s="91" t="str">
        <f t="shared" si="10"/>
        <v>8GA</v>
      </c>
      <c r="H163" s="64" t="s">
        <v>16</v>
      </c>
      <c r="I163" s="66" t="s">
        <v>18</v>
      </c>
      <c r="J163" s="66" t="s">
        <v>18</v>
      </c>
      <c r="K163" s="124">
        <v>300</v>
      </c>
      <c r="L163" s="70">
        <v>21.79</v>
      </c>
      <c r="M163" s="321">
        <f t="shared" si="11"/>
        <v>6537</v>
      </c>
      <c r="N163" s="93">
        <v>1.1000000000000001</v>
      </c>
      <c r="O163" s="203">
        <f t="shared" si="12"/>
        <v>588874.75</v>
      </c>
      <c r="P163" s="102">
        <v>780000</v>
      </c>
      <c r="Q163" s="57"/>
      <c r="R163" s="57"/>
      <c r="S163" s="58" t="s">
        <v>455</v>
      </c>
      <c r="T163" s="58"/>
    </row>
    <row r="164" spans="1:20" s="75" customFormat="1" ht="18.75" customHeight="1">
      <c r="A164" s="89" t="s">
        <v>323</v>
      </c>
      <c r="B164" s="127" t="s">
        <v>109</v>
      </c>
      <c r="C164" s="90" t="str">
        <f t="shared" si="9"/>
        <v>F00RJ01727</v>
      </c>
      <c r="D164" s="90" t="str">
        <f>LEFT(C164,10)</f>
        <v>F00RJ01727</v>
      </c>
      <c r="E164" s="128"/>
      <c r="F164" s="128"/>
      <c r="G164" s="91" t="str">
        <f t="shared" si="10"/>
        <v>879</v>
      </c>
      <c r="H164" s="122" t="s">
        <v>110</v>
      </c>
      <c r="I164" s="56" t="s">
        <v>338</v>
      </c>
      <c r="J164" s="56" t="s">
        <v>112</v>
      </c>
      <c r="K164" s="124">
        <v>24</v>
      </c>
      <c r="L164" s="70">
        <v>21.95</v>
      </c>
      <c r="M164" s="321">
        <f t="shared" si="11"/>
        <v>526.79999999999995</v>
      </c>
      <c r="N164" s="93">
        <v>1.1000000000000001</v>
      </c>
      <c r="O164" s="203">
        <f t="shared" si="12"/>
        <v>593198.75000000012</v>
      </c>
      <c r="P164" s="102">
        <v>870000</v>
      </c>
      <c r="Q164" s="57"/>
      <c r="R164" s="57"/>
      <c r="S164" s="58" t="s">
        <v>456</v>
      </c>
      <c r="T164" s="58"/>
    </row>
    <row r="165" spans="1:20" s="75" customFormat="1" ht="18.75" customHeight="1">
      <c r="A165" s="89" t="s">
        <v>323</v>
      </c>
      <c r="B165" s="127" t="s">
        <v>457</v>
      </c>
      <c r="C165" s="90" t="str">
        <f t="shared" si="9"/>
        <v>9443610234</v>
      </c>
      <c r="D165" s="127" t="s">
        <v>618</v>
      </c>
      <c r="E165" s="128" t="s">
        <v>619</v>
      </c>
      <c r="F165" s="128" t="s">
        <v>620</v>
      </c>
      <c r="G165" s="91" t="str">
        <f t="shared" si="10"/>
        <v>3YL</v>
      </c>
      <c r="H165" s="64" t="s">
        <v>250</v>
      </c>
      <c r="I165" s="59" t="s">
        <v>52</v>
      </c>
      <c r="J165" s="59" t="s">
        <v>52</v>
      </c>
      <c r="K165" s="68">
        <v>12</v>
      </c>
      <c r="L165" s="68">
        <v>25.25</v>
      </c>
      <c r="M165" s="321">
        <f t="shared" si="11"/>
        <v>303</v>
      </c>
      <c r="N165" s="93">
        <v>1.1000000000000001</v>
      </c>
      <c r="O165" s="203">
        <f t="shared" si="12"/>
        <v>682381.25000000012</v>
      </c>
      <c r="P165" s="102">
        <v>860000</v>
      </c>
      <c r="Q165" s="57"/>
      <c r="R165" s="57"/>
      <c r="S165" s="58" t="s">
        <v>458</v>
      </c>
      <c r="T165" s="58"/>
    </row>
    <row r="166" spans="1:20" s="75" customFormat="1" ht="18.75" customHeight="1">
      <c r="A166" s="89" t="s">
        <v>462</v>
      </c>
      <c r="B166" s="114" t="s">
        <v>459</v>
      </c>
      <c r="C166" s="90" t="str">
        <f t="shared" si="9"/>
        <v>0433171992</v>
      </c>
      <c r="D166" s="114" t="s">
        <v>621</v>
      </c>
      <c r="E166" s="128"/>
      <c r="F166" s="68" t="s">
        <v>622</v>
      </c>
      <c r="G166" s="91" t="str">
        <f t="shared" si="10"/>
        <v>75N</v>
      </c>
      <c r="H166" s="64" t="s">
        <v>16</v>
      </c>
      <c r="I166" s="66" t="s">
        <v>18</v>
      </c>
      <c r="J166" s="66" t="s">
        <v>18</v>
      </c>
      <c r="K166" s="124">
        <v>20</v>
      </c>
      <c r="L166" s="68">
        <v>27.42</v>
      </c>
      <c r="M166" s="321">
        <f t="shared" si="11"/>
        <v>548.40000000000009</v>
      </c>
      <c r="N166" s="93">
        <v>1.1000000000000001</v>
      </c>
      <c r="O166" s="203">
        <f t="shared" si="12"/>
        <v>741025.50000000012</v>
      </c>
      <c r="P166" s="102">
        <v>930000</v>
      </c>
      <c r="Q166" s="57"/>
      <c r="R166" s="57" t="s">
        <v>416</v>
      </c>
      <c r="S166" s="58" t="s">
        <v>460</v>
      </c>
      <c r="T166" s="58"/>
    </row>
    <row r="167" spans="1:20" s="75" customFormat="1" ht="18.75" customHeight="1">
      <c r="A167" s="89" t="s">
        <v>464</v>
      </c>
      <c r="B167" s="110" t="s">
        <v>291</v>
      </c>
      <c r="C167" s="90" t="str">
        <f t="shared" si="9"/>
        <v>9411038580</v>
      </c>
      <c r="D167" s="90">
        <v>9411038580</v>
      </c>
      <c r="E167" s="89" t="s">
        <v>623</v>
      </c>
      <c r="F167" s="68" t="s">
        <v>292</v>
      </c>
      <c r="G167" s="91" t="str">
        <f t="shared" si="10"/>
        <v>41N</v>
      </c>
      <c r="H167" s="106" t="s">
        <v>86</v>
      </c>
      <c r="I167" s="56" t="s">
        <v>364</v>
      </c>
      <c r="J167" s="66" t="s">
        <v>394</v>
      </c>
      <c r="K167" s="60">
        <v>60</v>
      </c>
      <c r="L167" s="65">
        <v>2.08</v>
      </c>
      <c r="M167" s="321">
        <f t="shared" si="11"/>
        <v>124.80000000000001</v>
      </c>
      <c r="N167" s="93">
        <v>1.1000000000000001</v>
      </c>
      <c r="O167" s="203">
        <f t="shared" si="12"/>
        <v>56212.000000000007</v>
      </c>
      <c r="P167" s="102">
        <v>70000</v>
      </c>
      <c r="Q167" s="57"/>
      <c r="R167" s="57" t="s">
        <v>416</v>
      </c>
      <c r="S167" s="58" t="s">
        <v>461</v>
      </c>
      <c r="T167" s="58"/>
    </row>
    <row r="168" spans="1:20" s="75" customFormat="1" ht="18.75" customHeight="1">
      <c r="A168" s="89" t="s">
        <v>464</v>
      </c>
      <c r="B168" s="110" t="s">
        <v>293</v>
      </c>
      <c r="C168" s="90" t="str">
        <f t="shared" si="9"/>
        <v>9412038521</v>
      </c>
      <c r="D168" s="90">
        <v>9412038521</v>
      </c>
      <c r="E168" s="89" t="s">
        <v>624</v>
      </c>
      <c r="F168" s="95" t="s">
        <v>294</v>
      </c>
      <c r="G168" s="91" t="str">
        <f t="shared" si="10"/>
        <v>41N</v>
      </c>
      <c r="H168" s="106" t="s">
        <v>86</v>
      </c>
      <c r="I168" s="56" t="s">
        <v>364</v>
      </c>
      <c r="J168" s="66" t="s">
        <v>394</v>
      </c>
      <c r="K168" s="129">
        <v>60</v>
      </c>
      <c r="L168" s="65">
        <v>1.41</v>
      </c>
      <c r="M168" s="321">
        <f t="shared" si="11"/>
        <v>84.6</v>
      </c>
      <c r="N168" s="93">
        <v>1.1000000000000001</v>
      </c>
      <c r="O168" s="203">
        <f t="shared" si="12"/>
        <v>38105.250000000007</v>
      </c>
      <c r="P168" s="102">
        <v>50000</v>
      </c>
      <c r="Q168" s="57"/>
      <c r="R168" s="57" t="s">
        <v>416</v>
      </c>
      <c r="S168" s="58" t="s">
        <v>463</v>
      </c>
      <c r="T168" s="58"/>
    </row>
    <row r="169" spans="1:20" s="75" customFormat="1" ht="18.75" customHeight="1">
      <c r="A169" s="89" t="s">
        <v>464</v>
      </c>
      <c r="B169" s="110" t="s">
        <v>287</v>
      </c>
      <c r="C169" s="90" t="str">
        <f t="shared" si="9"/>
        <v>9412038583</v>
      </c>
      <c r="D169" s="90">
        <v>9412038583</v>
      </c>
      <c r="E169" s="89" t="s">
        <v>625</v>
      </c>
      <c r="F169" s="130" t="s">
        <v>288</v>
      </c>
      <c r="G169" s="91" t="str">
        <f t="shared" si="10"/>
        <v>41N</v>
      </c>
      <c r="H169" s="106" t="s">
        <v>86</v>
      </c>
      <c r="I169" s="56" t="s">
        <v>364</v>
      </c>
      <c r="J169" s="66" t="s">
        <v>394</v>
      </c>
      <c r="K169" s="129">
        <v>60</v>
      </c>
      <c r="L169" s="65">
        <v>1.54</v>
      </c>
      <c r="M169" s="321">
        <f t="shared" si="11"/>
        <v>92.4</v>
      </c>
      <c r="N169" s="93">
        <v>1.1000000000000001</v>
      </c>
      <c r="O169" s="203">
        <f t="shared" si="12"/>
        <v>41618.500000000007</v>
      </c>
      <c r="P169" s="102">
        <v>50000</v>
      </c>
      <c r="Q169" s="57"/>
      <c r="R169" s="57" t="s">
        <v>416</v>
      </c>
      <c r="S169" s="58" t="s">
        <v>463</v>
      </c>
      <c r="T169" s="58"/>
    </row>
    <row r="170" spans="1:20" s="75" customFormat="1" ht="18.75" customHeight="1">
      <c r="A170" s="89" t="s">
        <v>464</v>
      </c>
      <c r="B170" s="110" t="s">
        <v>285</v>
      </c>
      <c r="C170" s="90" t="str">
        <f t="shared" si="9"/>
        <v>9412038595</v>
      </c>
      <c r="D170" s="131" t="s">
        <v>626</v>
      </c>
      <c r="E170" s="89" t="s">
        <v>627</v>
      </c>
      <c r="F170" s="95" t="s">
        <v>286</v>
      </c>
      <c r="G170" s="91" t="str">
        <f t="shared" si="10"/>
        <v>41N</v>
      </c>
      <c r="H170" s="106" t="s">
        <v>86</v>
      </c>
      <c r="I170" s="56" t="s">
        <v>364</v>
      </c>
      <c r="J170" s="66" t="s">
        <v>394</v>
      </c>
      <c r="K170" s="60">
        <v>60</v>
      </c>
      <c r="L170" s="65">
        <v>2.37</v>
      </c>
      <c r="M170" s="321">
        <f t="shared" si="11"/>
        <v>142.20000000000002</v>
      </c>
      <c r="N170" s="93">
        <v>1.1000000000000001</v>
      </c>
      <c r="O170" s="203">
        <f t="shared" si="12"/>
        <v>64049.250000000007</v>
      </c>
      <c r="P170" s="102">
        <v>80000</v>
      </c>
      <c r="Q170" s="57"/>
      <c r="R170" s="57" t="s">
        <v>416</v>
      </c>
      <c r="S170" s="58" t="s">
        <v>465</v>
      </c>
      <c r="T170" s="58"/>
    </row>
    <row r="171" spans="1:20" s="75" customFormat="1" ht="18.75" customHeight="1">
      <c r="A171" s="89" t="s">
        <v>464</v>
      </c>
      <c r="B171" s="110" t="s">
        <v>289</v>
      </c>
      <c r="C171" s="90" t="str">
        <f t="shared" si="9"/>
        <v>F002B70036</v>
      </c>
      <c r="D171" s="110" t="s">
        <v>628</v>
      </c>
      <c r="E171" s="128"/>
      <c r="F171" s="89" t="s">
        <v>290</v>
      </c>
      <c r="G171" s="91" t="str">
        <f t="shared" si="10"/>
        <v>41N</v>
      </c>
      <c r="H171" s="106" t="s">
        <v>86</v>
      </c>
      <c r="I171" s="56" t="s">
        <v>364</v>
      </c>
      <c r="J171" s="66" t="s">
        <v>394</v>
      </c>
      <c r="K171" s="129">
        <v>60</v>
      </c>
      <c r="L171" s="65">
        <v>2.69</v>
      </c>
      <c r="M171" s="321">
        <f t="shared" si="11"/>
        <v>161.4</v>
      </c>
      <c r="N171" s="93">
        <v>1.1000000000000001</v>
      </c>
      <c r="O171" s="203">
        <f t="shared" si="12"/>
        <v>72697.25</v>
      </c>
      <c r="P171" s="102">
        <v>90000</v>
      </c>
      <c r="Q171" s="57"/>
      <c r="R171" s="57" t="s">
        <v>466</v>
      </c>
      <c r="S171" s="58" t="s">
        <v>467</v>
      </c>
      <c r="T171" s="58"/>
    </row>
    <row r="172" spans="1:20" s="75" customFormat="1" ht="18.75" customHeight="1">
      <c r="A172" s="89" t="s">
        <v>464</v>
      </c>
      <c r="B172" s="110" t="s">
        <v>283</v>
      </c>
      <c r="C172" s="90" t="str">
        <f t="shared" si="9"/>
        <v>F002B70043</v>
      </c>
      <c r="D172" s="110" t="s">
        <v>629</v>
      </c>
      <c r="E172" s="89" t="s">
        <v>630</v>
      </c>
      <c r="F172" s="95" t="s">
        <v>284</v>
      </c>
      <c r="G172" s="91" t="str">
        <f t="shared" si="10"/>
        <v>41N</v>
      </c>
      <c r="H172" s="106" t="s">
        <v>86</v>
      </c>
      <c r="I172" s="56" t="s">
        <v>364</v>
      </c>
      <c r="J172" s="66" t="s">
        <v>394</v>
      </c>
      <c r="K172" s="129">
        <v>60</v>
      </c>
      <c r="L172" s="65">
        <v>2</v>
      </c>
      <c r="M172" s="321">
        <f t="shared" si="11"/>
        <v>120</v>
      </c>
      <c r="N172" s="93">
        <v>1.1000000000000001</v>
      </c>
      <c r="O172" s="203">
        <f t="shared" si="12"/>
        <v>54050.000000000007</v>
      </c>
      <c r="P172" s="102">
        <v>70000</v>
      </c>
      <c r="Q172" s="57"/>
      <c r="R172" s="57" t="s">
        <v>416</v>
      </c>
      <c r="S172" s="58" t="s">
        <v>461</v>
      </c>
      <c r="T172" s="58"/>
    </row>
    <row r="173" spans="1:20" s="75" customFormat="1" ht="18.75" customHeight="1">
      <c r="A173" s="89" t="s">
        <v>464</v>
      </c>
      <c r="B173" s="110" t="s">
        <v>295</v>
      </c>
      <c r="C173" s="90" t="str">
        <f t="shared" si="9"/>
        <v>F002B70045</v>
      </c>
      <c r="D173" s="90" t="s">
        <v>631</v>
      </c>
      <c r="E173" s="125" t="s">
        <v>632</v>
      </c>
      <c r="F173" s="68" t="s">
        <v>296</v>
      </c>
      <c r="G173" s="91" t="str">
        <f t="shared" si="10"/>
        <v>41N</v>
      </c>
      <c r="H173" s="106" t="s">
        <v>86</v>
      </c>
      <c r="I173" s="56" t="s">
        <v>364</v>
      </c>
      <c r="J173" s="66" t="s">
        <v>394</v>
      </c>
      <c r="K173" s="129">
        <v>60</v>
      </c>
      <c r="L173" s="65">
        <v>2.78</v>
      </c>
      <c r="M173" s="321">
        <f t="shared" si="11"/>
        <v>166.79999999999998</v>
      </c>
      <c r="N173" s="93">
        <v>1.1000000000000001</v>
      </c>
      <c r="O173" s="203">
        <f t="shared" si="12"/>
        <v>75129.5</v>
      </c>
      <c r="P173" s="102">
        <v>90000</v>
      </c>
      <c r="Q173" s="57"/>
      <c r="R173" s="57" t="s">
        <v>416</v>
      </c>
      <c r="S173" s="58" t="s">
        <v>467</v>
      </c>
      <c r="T173" s="58"/>
    </row>
    <row r="174" spans="1:20" s="75" customFormat="1" ht="18.75" customHeight="1">
      <c r="A174" s="89" t="s">
        <v>464</v>
      </c>
      <c r="B174" s="110" t="s">
        <v>129</v>
      </c>
      <c r="C174" s="90" t="str">
        <f t="shared" si="9"/>
        <v>F01G0V5000</v>
      </c>
      <c r="D174" s="90" t="str">
        <f>LEFT(C174,10)</f>
        <v>F01G0V5000</v>
      </c>
      <c r="E174" s="124"/>
      <c r="F174" s="95" t="s">
        <v>130</v>
      </c>
      <c r="G174" s="91" t="str">
        <f t="shared" si="10"/>
        <v>KMH</v>
      </c>
      <c r="H174" s="92" t="s">
        <v>16</v>
      </c>
      <c r="I174" s="66" t="s">
        <v>18</v>
      </c>
      <c r="J174" s="66" t="s">
        <v>18</v>
      </c>
      <c r="K174" s="124">
        <v>24</v>
      </c>
      <c r="L174" s="70">
        <v>11.39</v>
      </c>
      <c r="M174" s="321">
        <f t="shared" si="11"/>
        <v>273.36</v>
      </c>
      <c r="N174" s="93">
        <v>1.1000000000000001</v>
      </c>
      <c r="O174" s="203">
        <f t="shared" si="12"/>
        <v>307814.75000000006</v>
      </c>
      <c r="P174" s="102">
        <v>440000</v>
      </c>
      <c r="Q174" s="57"/>
      <c r="R174" s="57"/>
      <c r="S174" s="58" t="s">
        <v>468</v>
      </c>
      <c r="T174" s="59"/>
    </row>
    <row r="175" spans="1:20" s="75" customFormat="1" ht="18.75" customHeight="1">
      <c r="A175" s="89" t="s">
        <v>464</v>
      </c>
      <c r="B175" s="96" t="s">
        <v>222</v>
      </c>
      <c r="C175" s="90" t="str">
        <f t="shared" si="9"/>
        <v>H105025303</v>
      </c>
      <c r="D175" s="90">
        <v>9432610769</v>
      </c>
      <c r="E175" s="96" t="s">
        <v>224</v>
      </c>
      <c r="F175" s="96" t="s">
        <v>223</v>
      </c>
      <c r="G175" s="91" t="str">
        <f t="shared" si="10"/>
        <v>KMH</v>
      </c>
      <c r="H175" s="92" t="s">
        <v>16</v>
      </c>
      <c r="I175" s="66" t="s">
        <v>18</v>
      </c>
      <c r="J175" s="66" t="s">
        <v>18</v>
      </c>
      <c r="K175" s="124">
        <v>24</v>
      </c>
      <c r="L175" s="70">
        <v>17.25</v>
      </c>
      <c r="M175" s="321">
        <f t="shared" si="11"/>
        <v>414</v>
      </c>
      <c r="N175" s="93">
        <v>1.1000000000000001</v>
      </c>
      <c r="O175" s="203">
        <f t="shared" si="12"/>
        <v>466181.25000000006</v>
      </c>
      <c r="P175" s="102">
        <v>600000</v>
      </c>
      <c r="Q175" s="57"/>
      <c r="R175" s="57"/>
      <c r="S175" s="58" t="s">
        <v>469</v>
      </c>
      <c r="T175" s="59"/>
    </row>
    <row r="176" spans="1:20" s="75" customFormat="1" ht="18.75" customHeight="1">
      <c r="A176" s="89" t="s">
        <v>464</v>
      </c>
      <c r="B176" s="96" t="s">
        <v>470</v>
      </c>
      <c r="C176" s="90" t="str">
        <f t="shared" si="9"/>
        <v>9443610241</v>
      </c>
      <c r="D176" s="132">
        <v>9443610241</v>
      </c>
      <c r="E176" s="125" t="s">
        <v>633</v>
      </c>
      <c r="F176" s="68" t="s">
        <v>634</v>
      </c>
      <c r="G176" s="91" t="str">
        <f t="shared" si="10"/>
        <v>3YL</v>
      </c>
      <c r="H176" s="92" t="s">
        <v>471</v>
      </c>
      <c r="I176" s="59" t="s">
        <v>52</v>
      </c>
      <c r="J176" s="59" t="s">
        <v>52</v>
      </c>
      <c r="K176" s="129">
        <v>12</v>
      </c>
      <c r="L176" s="65">
        <v>13.09</v>
      </c>
      <c r="M176" s="321">
        <f t="shared" si="11"/>
        <v>157.07999999999998</v>
      </c>
      <c r="N176" s="93">
        <v>1.1000000000000001</v>
      </c>
      <c r="O176" s="203">
        <f t="shared" si="12"/>
        <v>353757.25000000006</v>
      </c>
      <c r="P176" s="102">
        <v>442000</v>
      </c>
      <c r="Q176" s="57"/>
      <c r="R176" s="57"/>
      <c r="S176" s="58" t="s">
        <v>472</v>
      </c>
      <c r="T176" s="58"/>
    </row>
    <row r="177" spans="1:20" s="75" customFormat="1" ht="18.75" customHeight="1">
      <c r="A177" s="89" t="s">
        <v>464</v>
      </c>
      <c r="B177" s="97" t="s">
        <v>201</v>
      </c>
      <c r="C177" s="90" t="str">
        <f t="shared" si="9"/>
        <v>H105025012</v>
      </c>
      <c r="D177" s="90" t="s">
        <v>635</v>
      </c>
      <c r="E177" s="95" t="s">
        <v>203</v>
      </c>
      <c r="F177" s="95" t="s">
        <v>202</v>
      </c>
      <c r="G177" s="91" t="str">
        <f t="shared" si="10"/>
        <v>KMH</v>
      </c>
      <c r="H177" s="92" t="s">
        <v>16</v>
      </c>
      <c r="I177" s="66" t="s">
        <v>18</v>
      </c>
      <c r="J177" s="66" t="s">
        <v>18</v>
      </c>
      <c r="K177" s="124">
        <v>12</v>
      </c>
      <c r="L177" s="70">
        <v>17.57</v>
      </c>
      <c r="M177" s="321">
        <f t="shared" si="11"/>
        <v>210.84</v>
      </c>
      <c r="N177" s="93">
        <v>1.1000000000000001</v>
      </c>
      <c r="O177" s="203">
        <f t="shared" si="12"/>
        <v>474829.25000000012</v>
      </c>
      <c r="P177" s="102">
        <v>610000</v>
      </c>
      <c r="Q177" s="57"/>
      <c r="R177" s="57"/>
      <c r="S177" s="58" t="s">
        <v>473</v>
      </c>
      <c r="T177" s="59"/>
    </row>
    <row r="178" spans="1:20" s="75" customFormat="1" ht="18.75" customHeight="1">
      <c r="A178" s="89" t="s">
        <v>464</v>
      </c>
      <c r="B178" s="110" t="s">
        <v>210</v>
      </c>
      <c r="C178" s="90" t="str">
        <f t="shared" si="9"/>
        <v>H105025080</v>
      </c>
      <c r="D178" s="90" t="str">
        <f>LEFT(C178,10)</f>
        <v>H105025080</v>
      </c>
      <c r="E178" s="110" t="s">
        <v>212</v>
      </c>
      <c r="F178" s="95" t="s">
        <v>211</v>
      </c>
      <c r="G178" s="91" t="str">
        <f t="shared" si="10"/>
        <v>KMH</v>
      </c>
      <c r="H178" s="92" t="s">
        <v>16</v>
      </c>
      <c r="I178" s="66" t="s">
        <v>18</v>
      </c>
      <c r="J178" s="66" t="s">
        <v>18</v>
      </c>
      <c r="K178" s="124">
        <v>12</v>
      </c>
      <c r="L178" s="70">
        <v>22.84</v>
      </c>
      <c r="M178" s="321">
        <f t="shared" si="11"/>
        <v>274.08</v>
      </c>
      <c r="N178" s="93">
        <v>1.1000000000000001</v>
      </c>
      <c r="O178" s="203">
        <f t="shared" si="12"/>
        <v>617251</v>
      </c>
      <c r="P178" s="102">
        <v>810000</v>
      </c>
      <c r="Q178" s="57"/>
      <c r="R178" s="57"/>
      <c r="S178" s="58" t="s">
        <v>474</v>
      </c>
      <c r="T178" s="58"/>
    </row>
    <row r="179" spans="1:20" s="75" customFormat="1" ht="18.75" customHeight="1">
      <c r="A179" s="89" t="s">
        <v>464</v>
      </c>
      <c r="B179" s="131" t="s">
        <v>216</v>
      </c>
      <c r="C179" s="90" t="str">
        <f t="shared" si="9"/>
        <v>H105025190</v>
      </c>
      <c r="D179" s="90">
        <v>9432611500</v>
      </c>
      <c r="E179" s="110" t="s">
        <v>218</v>
      </c>
      <c r="F179" s="95" t="s">
        <v>217</v>
      </c>
      <c r="G179" s="91" t="str">
        <f t="shared" si="10"/>
        <v>KMH</v>
      </c>
      <c r="H179" s="92" t="s">
        <v>16</v>
      </c>
      <c r="I179" s="66" t="s">
        <v>18</v>
      </c>
      <c r="J179" s="66" t="s">
        <v>18</v>
      </c>
      <c r="K179" s="124">
        <v>12</v>
      </c>
      <c r="L179" s="70">
        <v>15.61</v>
      </c>
      <c r="M179" s="321">
        <f t="shared" si="11"/>
        <v>187.32</v>
      </c>
      <c r="N179" s="93">
        <v>1.1000000000000001</v>
      </c>
      <c r="O179" s="203">
        <f t="shared" si="12"/>
        <v>421860.25000000006</v>
      </c>
      <c r="P179" s="102">
        <v>500000</v>
      </c>
      <c r="Q179" s="57"/>
      <c r="R179" s="57"/>
      <c r="S179" s="58" t="s">
        <v>475</v>
      </c>
      <c r="T179" s="58"/>
    </row>
    <row r="180" spans="1:20" s="75" customFormat="1" ht="18.75" customHeight="1">
      <c r="A180" s="89" t="s">
        <v>479</v>
      </c>
      <c r="B180" s="133" t="s">
        <v>93</v>
      </c>
      <c r="C180" s="90" t="str">
        <f t="shared" si="9"/>
        <v>F002H23520</v>
      </c>
      <c r="D180" s="134" t="s">
        <v>95</v>
      </c>
      <c r="E180" s="101"/>
      <c r="F180" s="95"/>
      <c r="G180" s="91" t="str">
        <f t="shared" si="10"/>
        <v>772</v>
      </c>
      <c r="H180" s="92" t="s">
        <v>476</v>
      </c>
      <c r="I180" s="56" t="s">
        <v>341</v>
      </c>
      <c r="J180" s="56" t="s">
        <v>96</v>
      </c>
      <c r="K180" s="60">
        <v>120</v>
      </c>
      <c r="L180" s="70">
        <v>3.33</v>
      </c>
      <c r="M180" s="321">
        <f t="shared" si="11"/>
        <v>399.6</v>
      </c>
      <c r="N180" s="93">
        <v>1.1000000000000001</v>
      </c>
      <c r="O180" s="203">
        <f t="shared" si="12"/>
        <v>89993.250000000015</v>
      </c>
      <c r="P180" s="102">
        <v>110000</v>
      </c>
      <c r="Q180" s="194"/>
      <c r="R180" s="194" t="s">
        <v>386</v>
      </c>
      <c r="S180" s="58" t="s">
        <v>477</v>
      </c>
      <c r="T180" s="58"/>
    </row>
    <row r="181" spans="1:20" s="75" customFormat="1" ht="18.75" customHeight="1">
      <c r="A181" s="89" t="s">
        <v>479</v>
      </c>
      <c r="B181" s="96" t="s">
        <v>135</v>
      </c>
      <c r="C181" s="90" t="str">
        <f t="shared" si="9"/>
        <v>H105007121</v>
      </c>
      <c r="D181" s="135" t="s">
        <v>137</v>
      </c>
      <c r="E181" s="96" t="s">
        <v>138</v>
      </c>
      <c r="F181" s="105" t="s">
        <v>136</v>
      </c>
      <c r="G181" s="91" t="str">
        <f t="shared" si="10"/>
        <v>KMH</v>
      </c>
      <c r="H181" s="92" t="s">
        <v>16</v>
      </c>
      <c r="I181" s="66" t="s">
        <v>18</v>
      </c>
      <c r="J181" s="66" t="s">
        <v>18</v>
      </c>
      <c r="K181" s="136">
        <v>120</v>
      </c>
      <c r="L181" s="70">
        <v>5.15</v>
      </c>
      <c r="M181" s="321">
        <f t="shared" si="11"/>
        <v>618</v>
      </c>
      <c r="N181" s="93">
        <v>1.1000000000000001</v>
      </c>
      <c r="O181" s="203">
        <f t="shared" si="12"/>
        <v>139178.75000000003</v>
      </c>
      <c r="P181" s="102">
        <v>170000</v>
      </c>
      <c r="Q181" s="195"/>
      <c r="R181" s="195" t="s">
        <v>413</v>
      </c>
      <c r="S181" s="58" t="s">
        <v>478</v>
      </c>
      <c r="T181" s="58"/>
    </row>
    <row r="182" spans="1:20" s="75" customFormat="1">
      <c r="A182" s="89" t="s">
        <v>479</v>
      </c>
      <c r="B182" s="96" t="s">
        <v>198</v>
      </c>
      <c r="C182" s="90" t="str">
        <f t="shared" si="9"/>
        <v>H105017259</v>
      </c>
      <c r="D182" s="90">
        <v>9430034107</v>
      </c>
      <c r="E182" s="96" t="s">
        <v>200</v>
      </c>
      <c r="F182" s="68" t="s">
        <v>199</v>
      </c>
      <c r="G182" s="91" t="str">
        <f t="shared" si="10"/>
        <v>KMH</v>
      </c>
      <c r="H182" s="92" t="s">
        <v>16</v>
      </c>
      <c r="I182" s="66" t="s">
        <v>18</v>
      </c>
      <c r="J182" s="66" t="s">
        <v>18</v>
      </c>
      <c r="K182" s="136">
        <v>120</v>
      </c>
      <c r="L182" s="70">
        <v>8</v>
      </c>
      <c r="M182" s="321">
        <f t="shared" si="11"/>
        <v>960</v>
      </c>
      <c r="N182" s="93">
        <v>1.1000000000000001</v>
      </c>
      <c r="O182" s="203">
        <f t="shared" si="12"/>
        <v>216200.00000000003</v>
      </c>
      <c r="P182" s="102">
        <v>310000</v>
      </c>
      <c r="Q182" s="195"/>
      <c r="R182" s="195" t="s">
        <v>386</v>
      </c>
      <c r="S182" s="58" t="s">
        <v>480</v>
      </c>
      <c r="T182" s="58"/>
    </row>
    <row r="183" spans="1:20" s="75" customFormat="1" ht="18" customHeight="1">
      <c r="A183" s="89" t="s">
        <v>479</v>
      </c>
      <c r="B183" s="137" t="s">
        <v>142</v>
      </c>
      <c r="C183" s="90" t="str">
        <f t="shared" si="9"/>
        <v>H105015413</v>
      </c>
      <c r="D183" s="132">
        <v>9432610018</v>
      </c>
      <c r="E183" s="101" t="s">
        <v>144</v>
      </c>
      <c r="F183" s="112" t="s">
        <v>143</v>
      </c>
      <c r="G183" s="91" t="str">
        <f t="shared" si="10"/>
        <v>KMH</v>
      </c>
      <c r="H183" s="92" t="s">
        <v>16</v>
      </c>
      <c r="I183" s="66" t="s">
        <v>18</v>
      </c>
      <c r="J183" s="66" t="s">
        <v>18</v>
      </c>
      <c r="K183" s="136">
        <v>36</v>
      </c>
      <c r="L183" s="65">
        <v>12.96</v>
      </c>
      <c r="M183" s="321">
        <f t="shared" si="11"/>
        <v>466.56000000000006</v>
      </c>
      <c r="N183" s="93">
        <v>1.1000000000000001</v>
      </c>
      <c r="O183" s="203">
        <f t="shared" si="12"/>
        <v>350244.00000000006</v>
      </c>
      <c r="P183" s="102">
        <v>400000</v>
      </c>
      <c r="Q183" s="195"/>
      <c r="R183" s="195" t="s">
        <v>413</v>
      </c>
      <c r="S183" s="58" t="s">
        <v>365</v>
      </c>
      <c r="T183" s="58"/>
    </row>
    <row r="184" spans="1:20" s="75" customFormat="1" ht="18.75" customHeight="1">
      <c r="A184" s="89" t="s">
        <v>479</v>
      </c>
      <c r="B184" s="128" t="s">
        <v>35</v>
      </c>
      <c r="C184" s="90" t="str">
        <f t="shared" si="9"/>
        <v>0433172080</v>
      </c>
      <c r="D184" s="90" t="str">
        <f>LEFT(C184,10)</f>
        <v>0433172080</v>
      </c>
      <c r="E184" s="101"/>
      <c r="F184" s="95" t="s">
        <v>36</v>
      </c>
      <c r="G184" s="91" t="str">
        <f t="shared" si="10"/>
        <v>75N</v>
      </c>
      <c r="H184" s="92" t="s">
        <v>16</v>
      </c>
      <c r="I184" s="66" t="s">
        <v>18</v>
      </c>
      <c r="J184" s="66" t="s">
        <v>18</v>
      </c>
      <c r="K184" s="136">
        <v>32</v>
      </c>
      <c r="L184" s="70">
        <v>34.619999999999997</v>
      </c>
      <c r="M184" s="321">
        <f t="shared" si="11"/>
        <v>1107.8399999999999</v>
      </c>
      <c r="N184" s="93">
        <v>1.1000000000000001</v>
      </c>
      <c r="O184" s="203">
        <f t="shared" si="12"/>
        <v>935605.5</v>
      </c>
      <c r="P184" s="102">
        <v>1080000</v>
      </c>
      <c r="Q184" s="194"/>
      <c r="R184" s="194" t="s">
        <v>413</v>
      </c>
      <c r="S184" s="58" t="s">
        <v>365</v>
      </c>
      <c r="T184" s="58"/>
    </row>
    <row r="185" spans="1:20" s="75" customFormat="1" ht="18.75" customHeight="1">
      <c r="A185" s="89" t="s">
        <v>479</v>
      </c>
      <c r="B185" s="128" t="s">
        <v>481</v>
      </c>
      <c r="C185" s="90" t="str">
        <f t="shared" si="9"/>
        <v>9412270043</v>
      </c>
      <c r="D185" s="89">
        <v>9412270043</v>
      </c>
      <c r="E185" s="101"/>
      <c r="F185" s="95"/>
      <c r="G185" s="91" t="str">
        <f t="shared" si="10"/>
        <v>41N</v>
      </c>
      <c r="H185" s="92" t="s">
        <v>250</v>
      </c>
      <c r="I185" s="59" t="s">
        <v>52</v>
      </c>
      <c r="J185" s="59" t="s">
        <v>52</v>
      </c>
      <c r="K185" s="60">
        <v>24</v>
      </c>
      <c r="L185" s="68">
        <v>15.55</v>
      </c>
      <c r="M185" s="321">
        <f t="shared" si="11"/>
        <v>373.20000000000005</v>
      </c>
      <c r="N185" s="93">
        <v>1.1000000000000001</v>
      </c>
      <c r="O185" s="203">
        <f t="shared" si="12"/>
        <v>420238.75000000012</v>
      </c>
      <c r="P185" s="102">
        <v>560000</v>
      </c>
      <c r="Q185" s="57"/>
      <c r="R185" s="57" t="s">
        <v>386</v>
      </c>
      <c r="S185" s="58" t="s">
        <v>482</v>
      </c>
      <c r="T185" s="58"/>
    </row>
    <row r="186" spans="1:20" s="75" customFormat="1" ht="18.75" customHeight="1">
      <c r="A186" s="89" t="s">
        <v>479</v>
      </c>
      <c r="B186" s="123" t="s">
        <v>69</v>
      </c>
      <c r="C186" s="90" t="str">
        <f t="shared" si="9"/>
        <v>9443610373</v>
      </c>
      <c r="D186" s="112">
        <v>9443610373</v>
      </c>
      <c r="E186" s="123" t="s">
        <v>72</v>
      </c>
      <c r="F186" s="95" t="s">
        <v>70</v>
      </c>
      <c r="G186" s="91" t="str">
        <f t="shared" si="10"/>
        <v>3YL</v>
      </c>
      <c r="H186" s="92" t="s">
        <v>250</v>
      </c>
      <c r="I186" s="59" t="s">
        <v>52</v>
      </c>
      <c r="J186" s="59" t="s">
        <v>52</v>
      </c>
      <c r="K186" s="60">
        <v>24</v>
      </c>
      <c r="L186" s="70">
        <v>12.93</v>
      </c>
      <c r="M186" s="321">
        <f t="shared" si="11"/>
        <v>310.32</v>
      </c>
      <c r="N186" s="93">
        <v>1.1000000000000001</v>
      </c>
      <c r="O186" s="203">
        <f t="shared" si="12"/>
        <v>349433.25000000006</v>
      </c>
      <c r="P186" s="102">
        <v>500000</v>
      </c>
      <c r="Q186" s="196"/>
      <c r="R186" s="196" t="s">
        <v>413</v>
      </c>
      <c r="S186" s="58" t="s">
        <v>365</v>
      </c>
      <c r="T186" s="58"/>
    </row>
    <row r="187" spans="1:20" s="75" customFormat="1" ht="18.75" customHeight="1">
      <c r="A187" s="89" t="s">
        <v>479</v>
      </c>
      <c r="B187" s="123" t="s">
        <v>268</v>
      </c>
      <c r="C187" s="90" t="str">
        <f t="shared" si="9"/>
        <v>0433171768</v>
      </c>
      <c r="D187" s="138" t="s">
        <v>354</v>
      </c>
      <c r="E187" s="101"/>
      <c r="F187" s="68" t="s">
        <v>269</v>
      </c>
      <c r="G187" s="91" t="str">
        <f t="shared" si="10"/>
        <v>8GA</v>
      </c>
      <c r="H187" s="92" t="s">
        <v>16</v>
      </c>
      <c r="I187" s="66" t="s">
        <v>18</v>
      </c>
      <c r="J187" s="66" t="s">
        <v>18</v>
      </c>
      <c r="K187" s="129">
        <v>12</v>
      </c>
      <c r="L187" s="68">
        <v>11.62</v>
      </c>
      <c r="M187" s="321">
        <f t="shared" si="11"/>
        <v>139.44</v>
      </c>
      <c r="N187" s="93">
        <v>1.1000000000000001</v>
      </c>
      <c r="O187" s="203">
        <f t="shared" si="12"/>
        <v>314030.50000000006</v>
      </c>
      <c r="P187" s="102">
        <v>450000</v>
      </c>
      <c r="Q187" s="57"/>
      <c r="R187" s="57" t="s">
        <v>386</v>
      </c>
      <c r="S187" s="58" t="s">
        <v>483</v>
      </c>
      <c r="T187" s="58"/>
    </row>
    <row r="188" spans="1:20" s="75" customFormat="1" ht="18.75" customHeight="1">
      <c r="A188" s="89" t="s">
        <v>479</v>
      </c>
      <c r="B188" s="89" t="s">
        <v>116</v>
      </c>
      <c r="C188" s="90" t="str">
        <f t="shared" si="9"/>
        <v>F00RJ02213</v>
      </c>
      <c r="D188" s="89" t="str">
        <f>LEFT(C188,10)</f>
        <v>F00RJ02213</v>
      </c>
      <c r="E188" s="101"/>
      <c r="F188" s="95"/>
      <c r="G188" s="91" t="str">
        <f t="shared" si="10"/>
        <v>751</v>
      </c>
      <c r="H188" s="107" t="s">
        <v>110</v>
      </c>
      <c r="I188" s="56" t="s">
        <v>338</v>
      </c>
      <c r="J188" s="56" t="s">
        <v>112</v>
      </c>
      <c r="K188" s="124">
        <v>12</v>
      </c>
      <c r="L188" s="70">
        <v>41.12</v>
      </c>
      <c r="M188" s="321">
        <f t="shared" si="11"/>
        <v>493.43999999999994</v>
      </c>
      <c r="N188" s="93">
        <v>1.1000000000000001</v>
      </c>
      <c r="O188" s="203">
        <f t="shared" si="12"/>
        <v>1111268</v>
      </c>
      <c r="P188" s="102">
        <v>1320000</v>
      </c>
      <c r="Q188" s="195"/>
      <c r="R188" s="195" t="s">
        <v>413</v>
      </c>
      <c r="S188" s="58" t="s">
        <v>365</v>
      </c>
      <c r="T188" s="58"/>
    </row>
    <row r="189" spans="1:20" s="75" customFormat="1" ht="18.75" customHeight="1">
      <c r="A189" s="89" t="s">
        <v>487</v>
      </c>
      <c r="B189" s="108" t="s">
        <v>484</v>
      </c>
      <c r="C189" s="90" t="str">
        <f t="shared" si="9"/>
        <v>9413610030</v>
      </c>
      <c r="D189" s="115" t="s">
        <v>636</v>
      </c>
      <c r="E189" s="125" t="s">
        <v>637</v>
      </c>
      <c r="F189" s="139" t="s">
        <v>638</v>
      </c>
      <c r="G189" s="91" t="str">
        <f t="shared" si="10"/>
        <v>3YL</v>
      </c>
      <c r="H189" s="92" t="s">
        <v>250</v>
      </c>
      <c r="I189" s="59" t="s">
        <v>52</v>
      </c>
      <c r="J189" s="59" t="s">
        <v>52</v>
      </c>
      <c r="K189" s="140">
        <v>120</v>
      </c>
      <c r="L189" s="60">
        <v>12.93</v>
      </c>
      <c r="M189" s="321">
        <f t="shared" si="11"/>
        <v>1551.6</v>
      </c>
      <c r="N189" s="93">
        <v>1.1000000000000001</v>
      </c>
      <c r="O189" s="203">
        <f t="shared" si="12"/>
        <v>349433.25000000006</v>
      </c>
      <c r="P189" s="102">
        <v>412000</v>
      </c>
      <c r="Q189" s="57"/>
      <c r="R189" s="57"/>
      <c r="S189" s="58" t="s">
        <v>485</v>
      </c>
      <c r="T189" s="58"/>
    </row>
    <row r="190" spans="1:20" s="75" customFormat="1" ht="24.75" customHeight="1">
      <c r="A190" s="89" t="s">
        <v>487</v>
      </c>
      <c r="B190" s="108" t="s">
        <v>44</v>
      </c>
      <c r="C190" s="90" t="str">
        <f t="shared" si="9"/>
        <v>0445020126</v>
      </c>
      <c r="D190" s="90" t="str">
        <f>LEFT(C190,10)</f>
        <v>0445020126</v>
      </c>
      <c r="E190" s="125"/>
      <c r="F190" s="68"/>
      <c r="G190" s="91" t="str">
        <f t="shared" si="10"/>
        <v>391</v>
      </c>
      <c r="H190" s="59" t="s">
        <v>45</v>
      </c>
      <c r="I190" s="61" t="s">
        <v>340</v>
      </c>
      <c r="J190" s="67" t="s">
        <v>46</v>
      </c>
      <c r="K190" s="124">
        <v>30</v>
      </c>
      <c r="L190" s="70">
        <v>1203.04</v>
      </c>
      <c r="M190" s="321">
        <f t="shared" si="11"/>
        <v>36091.199999999997</v>
      </c>
      <c r="N190" s="93">
        <v>1.1299999999999999</v>
      </c>
      <c r="O190" s="203">
        <f t="shared" si="12"/>
        <v>33360299.199999999</v>
      </c>
      <c r="P190" s="102">
        <v>37500000</v>
      </c>
      <c r="Q190" s="57"/>
      <c r="R190" s="57"/>
      <c r="S190" s="58" t="s">
        <v>486</v>
      </c>
      <c r="T190" s="58"/>
    </row>
    <row r="191" spans="1:20" s="75" customFormat="1" ht="18.75" customHeight="1">
      <c r="A191" s="89" t="s">
        <v>487</v>
      </c>
      <c r="B191" s="108" t="s">
        <v>488</v>
      </c>
      <c r="C191" s="90" t="str">
        <f t="shared" si="9"/>
        <v>0928400617</v>
      </c>
      <c r="D191" s="115" t="s">
        <v>639</v>
      </c>
      <c r="E191" s="101"/>
      <c r="F191" s="141"/>
      <c r="G191" s="91" t="str">
        <f t="shared" si="10"/>
        <v>000</v>
      </c>
      <c r="H191" s="92" t="s">
        <v>489</v>
      </c>
      <c r="I191" s="56" t="s">
        <v>343</v>
      </c>
      <c r="J191" s="66" t="s">
        <v>108</v>
      </c>
      <c r="K191" s="140">
        <v>5</v>
      </c>
      <c r="L191" s="60">
        <v>34.619999999999997</v>
      </c>
      <c r="M191" s="321">
        <f t="shared" si="11"/>
        <v>173.1</v>
      </c>
      <c r="N191" s="93">
        <v>1.1000000000000001</v>
      </c>
      <c r="O191" s="203">
        <f t="shared" si="12"/>
        <v>935605.5</v>
      </c>
      <c r="P191" s="102">
        <v>1200000</v>
      </c>
      <c r="Q191" s="195"/>
      <c r="R191" s="195" t="s">
        <v>450</v>
      </c>
      <c r="S191" s="58" t="s">
        <v>490</v>
      </c>
      <c r="T191" s="58"/>
    </row>
    <row r="192" spans="1:20" s="75" customFormat="1" ht="18.75" customHeight="1">
      <c r="A192" s="89" t="s">
        <v>492</v>
      </c>
      <c r="B192" s="96" t="s">
        <v>135</v>
      </c>
      <c r="C192" s="90" t="str">
        <f t="shared" si="9"/>
        <v>H105007121</v>
      </c>
      <c r="D192" s="110" t="s">
        <v>137</v>
      </c>
      <c r="E192" s="110" t="s">
        <v>138</v>
      </c>
      <c r="F192" s="105" t="s">
        <v>136</v>
      </c>
      <c r="G192" s="91" t="str">
        <f t="shared" si="10"/>
        <v>KMH</v>
      </c>
      <c r="H192" s="92" t="s">
        <v>16</v>
      </c>
      <c r="I192" s="66" t="s">
        <v>18</v>
      </c>
      <c r="J192" s="66" t="s">
        <v>18</v>
      </c>
      <c r="K192" s="142">
        <v>300</v>
      </c>
      <c r="L192" s="70">
        <v>5</v>
      </c>
      <c r="M192" s="321">
        <f t="shared" si="11"/>
        <v>1500</v>
      </c>
      <c r="N192" s="93">
        <v>1.1000000000000001</v>
      </c>
      <c r="O192" s="203">
        <f t="shared" si="12"/>
        <v>135125.00000000003</v>
      </c>
      <c r="P192" s="102">
        <v>170000</v>
      </c>
      <c r="Q192" s="195"/>
      <c r="R192" s="195"/>
      <c r="S192" s="58" t="s">
        <v>478</v>
      </c>
      <c r="T192" s="58"/>
    </row>
    <row r="193" spans="1:20" s="75" customFormat="1" ht="18.75" customHeight="1">
      <c r="A193" s="89" t="s">
        <v>492</v>
      </c>
      <c r="B193" s="96" t="s">
        <v>225</v>
      </c>
      <c r="C193" s="90" t="str">
        <f t="shared" si="9"/>
        <v>H105025304</v>
      </c>
      <c r="D193" s="110" t="s">
        <v>227</v>
      </c>
      <c r="E193" s="110" t="s">
        <v>228</v>
      </c>
      <c r="F193" s="110" t="s">
        <v>226</v>
      </c>
      <c r="G193" s="91" t="str">
        <f t="shared" si="10"/>
        <v>KMH</v>
      </c>
      <c r="H193" s="92" t="s">
        <v>16</v>
      </c>
      <c r="I193" s="66" t="s">
        <v>18</v>
      </c>
      <c r="J193" s="66" t="s">
        <v>18</v>
      </c>
      <c r="K193" s="95">
        <v>48</v>
      </c>
      <c r="L193" s="70">
        <v>15.84</v>
      </c>
      <c r="M193" s="321">
        <f t="shared" si="11"/>
        <v>760.31999999999994</v>
      </c>
      <c r="N193" s="93">
        <v>1.1000000000000001</v>
      </c>
      <c r="O193" s="203">
        <f t="shared" si="12"/>
        <v>428076</v>
      </c>
      <c r="P193" s="102">
        <v>500000</v>
      </c>
      <c r="Q193" s="195"/>
      <c r="R193" s="195"/>
      <c r="S193" s="58" t="s">
        <v>491</v>
      </c>
      <c r="T193" s="58"/>
    </row>
    <row r="194" spans="1:20" s="75" customFormat="1" ht="18.75" customHeight="1">
      <c r="A194" s="89" t="s">
        <v>492</v>
      </c>
      <c r="B194" s="68" t="s">
        <v>375</v>
      </c>
      <c r="C194" s="90" t="str">
        <f t="shared" si="9"/>
        <v>0433171454</v>
      </c>
      <c r="D194" s="110" t="s">
        <v>564</v>
      </c>
      <c r="E194" s="110"/>
      <c r="F194" s="110" t="s">
        <v>565</v>
      </c>
      <c r="G194" s="91" t="str">
        <f t="shared" si="10"/>
        <v>75Y</v>
      </c>
      <c r="H194" s="92" t="s">
        <v>16</v>
      </c>
      <c r="I194" s="66" t="s">
        <v>18</v>
      </c>
      <c r="J194" s="66" t="s">
        <v>18</v>
      </c>
      <c r="K194" s="60">
        <v>36</v>
      </c>
      <c r="L194" s="70">
        <v>11.58</v>
      </c>
      <c r="M194" s="321">
        <f t="shared" si="11"/>
        <v>416.88</v>
      </c>
      <c r="N194" s="93">
        <v>1.1000000000000001</v>
      </c>
      <c r="O194" s="203">
        <f t="shared" si="12"/>
        <v>312949.50000000006</v>
      </c>
      <c r="P194" s="102">
        <v>500000</v>
      </c>
      <c r="Q194" s="195"/>
      <c r="R194" s="195"/>
      <c r="S194" s="58" t="s">
        <v>491</v>
      </c>
      <c r="T194" s="58"/>
    </row>
    <row r="195" spans="1:20" s="75" customFormat="1" ht="18.75" customHeight="1">
      <c r="A195" s="89" t="s">
        <v>492</v>
      </c>
      <c r="B195" s="68" t="s">
        <v>493</v>
      </c>
      <c r="C195" s="90" t="str">
        <f t="shared" si="9"/>
        <v>0433171779</v>
      </c>
      <c r="D195" s="110" t="s">
        <v>640</v>
      </c>
      <c r="E195" s="125"/>
      <c r="F195" s="112" t="s">
        <v>641</v>
      </c>
      <c r="G195" s="91" t="str">
        <f t="shared" si="10"/>
        <v>8GA</v>
      </c>
      <c r="H195" s="92" t="s">
        <v>16</v>
      </c>
      <c r="I195" s="66" t="s">
        <v>18</v>
      </c>
      <c r="J195" s="66" t="s">
        <v>18</v>
      </c>
      <c r="K195" s="124">
        <v>36</v>
      </c>
      <c r="L195" s="70">
        <v>14.5</v>
      </c>
      <c r="M195" s="321">
        <f t="shared" si="11"/>
        <v>522</v>
      </c>
      <c r="N195" s="93">
        <v>1.1000000000000001</v>
      </c>
      <c r="O195" s="203">
        <f t="shared" si="12"/>
        <v>391862.5</v>
      </c>
      <c r="P195" s="102">
        <v>500000</v>
      </c>
      <c r="Q195" s="195"/>
      <c r="R195" s="195"/>
      <c r="S195" s="58" t="s">
        <v>494</v>
      </c>
      <c r="T195" s="58"/>
    </row>
    <row r="196" spans="1:20" s="75" customFormat="1" ht="18.75" customHeight="1">
      <c r="A196" s="89" t="s">
        <v>492</v>
      </c>
      <c r="B196" s="68" t="s">
        <v>495</v>
      </c>
      <c r="C196" s="90" t="str">
        <f t="shared" si="9"/>
        <v>0433172341</v>
      </c>
      <c r="D196" s="131" t="s">
        <v>642</v>
      </c>
      <c r="E196" s="125"/>
      <c r="F196" s="112" t="s">
        <v>643</v>
      </c>
      <c r="G196" s="91" t="str">
        <f t="shared" si="10"/>
        <v>41N</v>
      </c>
      <c r="H196" s="92" t="s">
        <v>16</v>
      </c>
      <c r="I196" s="66" t="s">
        <v>18</v>
      </c>
      <c r="J196" s="66" t="s">
        <v>18</v>
      </c>
      <c r="K196" s="136">
        <v>36</v>
      </c>
      <c r="L196" s="70">
        <v>6.44</v>
      </c>
      <c r="M196" s="321">
        <f t="shared" si="11"/>
        <v>231.84</v>
      </c>
      <c r="N196" s="93">
        <v>1.1000000000000001</v>
      </c>
      <c r="O196" s="203">
        <f t="shared" si="12"/>
        <v>174041.00000000003</v>
      </c>
      <c r="P196" s="102">
        <v>230000</v>
      </c>
      <c r="Q196" s="195"/>
      <c r="R196" s="195"/>
      <c r="S196" s="58" t="s">
        <v>496</v>
      </c>
      <c r="T196" s="58"/>
    </row>
    <row r="197" spans="1:20" s="75" customFormat="1" ht="18.75" customHeight="1">
      <c r="A197" s="89" t="s">
        <v>492</v>
      </c>
      <c r="B197" s="68" t="s">
        <v>497</v>
      </c>
      <c r="C197" s="90" t="str">
        <f t="shared" si="9"/>
        <v>0433171435</v>
      </c>
      <c r="D197" s="131" t="s">
        <v>644</v>
      </c>
      <c r="E197" s="125"/>
      <c r="F197" s="143" t="s">
        <v>645</v>
      </c>
      <c r="G197" s="91" t="str">
        <f t="shared" si="10"/>
        <v>8GA</v>
      </c>
      <c r="H197" s="92" t="s">
        <v>16</v>
      </c>
      <c r="I197" s="66" t="s">
        <v>18</v>
      </c>
      <c r="J197" s="66" t="s">
        <v>18</v>
      </c>
      <c r="K197" s="140">
        <v>24</v>
      </c>
      <c r="L197" s="70">
        <v>14.78</v>
      </c>
      <c r="M197" s="321">
        <f t="shared" si="11"/>
        <v>354.71999999999997</v>
      </c>
      <c r="N197" s="93">
        <v>1.1000000000000001</v>
      </c>
      <c r="O197" s="203">
        <f t="shared" si="12"/>
        <v>399429.5</v>
      </c>
      <c r="P197" s="102">
        <v>510000</v>
      </c>
      <c r="Q197" s="195"/>
      <c r="R197" s="195" t="s">
        <v>416</v>
      </c>
      <c r="S197" s="58" t="s">
        <v>498</v>
      </c>
      <c r="T197" s="58"/>
    </row>
    <row r="198" spans="1:20" s="75" customFormat="1" ht="18.75" customHeight="1">
      <c r="A198" s="89" t="s">
        <v>492</v>
      </c>
      <c r="B198" s="68" t="s">
        <v>499</v>
      </c>
      <c r="C198" s="90" t="str">
        <f t="shared" si="9"/>
        <v>H105017312</v>
      </c>
      <c r="D198" s="131">
        <v>9432612721</v>
      </c>
      <c r="E198" s="125" t="s">
        <v>499</v>
      </c>
      <c r="F198" s="143" t="s">
        <v>646</v>
      </c>
      <c r="G198" s="91" t="str">
        <f t="shared" si="10"/>
        <v>KMH</v>
      </c>
      <c r="H198" s="92" t="s">
        <v>16</v>
      </c>
      <c r="I198" s="66" t="s">
        <v>18</v>
      </c>
      <c r="J198" s="66" t="s">
        <v>18</v>
      </c>
      <c r="K198" s="140">
        <v>12</v>
      </c>
      <c r="L198" s="70">
        <v>13.6</v>
      </c>
      <c r="M198" s="321">
        <f t="shared" si="11"/>
        <v>163.19999999999999</v>
      </c>
      <c r="N198" s="93">
        <v>1.1000000000000001</v>
      </c>
      <c r="O198" s="203">
        <f t="shared" si="12"/>
        <v>367540</v>
      </c>
      <c r="P198" s="102">
        <v>460000</v>
      </c>
      <c r="Q198" s="195"/>
      <c r="R198" s="195" t="s">
        <v>500</v>
      </c>
      <c r="S198" s="58" t="s">
        <v>501</v>
      </c>
      <c r="T198" s="58"/>
    </row>
    <row r="199" spans="1:20" s="75" customFormat="1" ht="18.75" customHeight="1">
      <c r="A199" s="89" t="s">
        <v>492</v>
      </c>
      <c r="B199" s="68" t="s">
        <v>502</v>
      </c>
      <c r="C199" s="90" t="str">
        <f t="shared" si="9"/>
        <v>0433175348</v>
      </c>
      <c r="D199" s="131" t="s">
        <v>647</v>
      </c>
      <c r="E199" s="125"/>
      <c r="F199" s="101" t="s">
        <v>648</v>
      </c>
      <c r="G199" s="91" t="str">
        <f t="shared" si="10"/>
        <v>8GA</v>
      </c>
      <c r="H199" s="92" t="s">
        <v>16</v>
      </c>
      <c r="I199" s="66" t="s">
        <v>18</v>
      </c>
      <c r="J199" s="66" t="s">
        <v>18</v>
      </c>
      <c r="K199" s="144">
        <v>12</v>
      </c>
      <c r="L199" s="70">
        <v>17.920000000000002</v>
      </c>
      <c r="M199" s="321">
        <f t="shared" si="11"/>
        <v>215.04000000000002</v>
      </c>
      <c r="N199" s="93">
        <v>1.1000000000000001</v>
      </c>
      <c r="O199" s="203">
        <f t="shared" si="12"/>
        <v>484288.00000000012</v>
      </c>
      <c r="P199" s="102">
        <v>610000</v>
      </c>
      <c r="Q199" s="195"/>
      <c r="R199" s="195" t="s">
        <v>503</v>
      </c>
      <c r="S199" s="58" t="s">
        <v>504</v>
      </c>
      <c r="T199" s="58"/>
    </row>
    <row r="200" spans="1:20" s="75" customFormat="1" ht="18.75" customHeight="1">
      <c r="A200" s="89" t="s">
        <v>492</v>
      </c>
      <c r="B200" s="68" t="s">
        <v>505</v>
      </c>
      <c r="C200" s="90" t="str">
        <f t="shared" ref="C200:D239" si="13">LEFT(B200,10)</f>
        <v>0281002507</v>
      </c>
      <c r="D200" s="131" t="s">
        <v>649</v>
      </c>
      <c r="E200" s="125"/>
      <c r="F200" s="110"/>
      <c r="G200" s="91" t="str">
        <f t="shared" ref="G200:G246" si="14">RIGHT(B200,3)</f>
        <v>390</v>
      </c>
      <c r="H200" s="66" t="s">
        <v>506</v>
      </c>
      <c r="I200" s="56" t="s">
        <v>343</v>
      </c>
      <c r="J200" s="66" t="s">
        <v>108</v>
      </c>
      <c r="K200" s="124">
        <v>5</v>
      </c>
      <c r="L200" s="70">
        <v>56.48</v>
      </c>
      <c r="M200" s="321">
        <f t="shared" ref="M200:M259" si="15">K200*L200</f>
        <v>282.39999999999998</v>
      </c>
      <c r="N200" s="93">
        <v>1.1000000000000001</v>
      </c>
      <c r="O200" s="203">
        <f t="shared" ref="O200:O259" si="16">L200*(N200+0.05)*23500</f>
        <v>1526372</v>
      </c>
      <c r="P200" s="102">
        <v>2100000</v>
      </c>
      <c r="Q200" s="195"/>
      <c r="R200" s="195"/>
      <c r="S200" s="58" t="s">
        <v>507</v>
      </c>
      <c r="T200" s="58"/>
    </row>
    <row r="201" spans="1:20" s="75" customFormat="1" ht="18.75" customHeight="1">
      <c r="A201" s="89" t="s">
        <v>492</v>
      </c>
      <c r="B201" s="68" t="s">
        <v>508</v>
      </c>
      <c r="C201" s="90" t="str">
        <f t="shared" si="13"/>
        <v>9461610167</v>
      </c>
      <c r="D201" s="131">
        <v>9461610167</v>
      </c>
      <c r="E201" s="110" t="s">
        <v>650</v>
      </c>
      <c r="F201" s="112"/>
      <c r="G201" s="91" t="str">
        <f t="shared" si="14"/>
        <v>HRV</v>
      </c>
      <c r="H201" s="66" t="s">
        <v>509</v>
      </c>
      <c r="I201" s="66"/>
      <c r="J201" s="66"/>
      <c r="K201" s="124">
        <v>2</v>
      </c>
      <c r="L201" s="70">
        <v>48.06</v>
      </c>
      <c r="M201" s="321">
        <f t="shared" si="15"/>
        <v>96.12</v>
      </c>
      <c r="N201" s="93">
        <v>1.1000000000000001</v>
      </c>
      <c r="O201" s="203">
        <f t="shared" si="16"/>
        <v>1298821.5000000002</v>
      </c>
      <c r="P201" s="102">
        <v>1600000</v>
      </c>
      <c r="Q201" s="195"/>
      <c r="R201" s="195"/>
      <c r="S201" s="58" t="s">
        <v>510</v>
      </c>
      <c r="T201" s="58"/>
    </row>
    <row r="202" spans="1:20" s="75" customFormat="1" ht="18.75" customHeight="1">
      <c r="A202" s="89" t="s">
        <v>492</v>
      </c>
      <c r="B202" s="68" t="s">
        <v>511</v>
      </c>
      <c r="C202" s="90" t="str">
        <f t="shared" si="13"/>
        <v>9461617872</v>
      </c>
      <c r="D202" s="131">
        <v>9461617872</v>
      </c>
      <c r="E202" s="110" t="s">
        <v>651</v>
      </c>
      <c r="F202" s="112"/>
      <c r="G202" s="91" t="str">
        <f t="shared" si="14"/>
        <v>HRV</v>
      </c>
      <c r="H202" s="66" t="s">
        <v>509</v>
      </c>
      <c r="I202" s="66"/>
      <c r="J202" s="66"/>
      <c r="K202" s="124">
        <v>2</v>
      </c>
      <c r="L202" s="70">
        <v>52.77</v>
      </c>
      <c r="M202" s="321">
        <f t="shared" si="15"/>
        <v>105.54</v>
      </c>
      <c r="N202" s="93">
        <v>1.1000000000000001</v>
      </c>
      <c r="O202" s="203">
        <f t="shared" si="16"/>
        <v>1426109.2500000002</v>
      </c>
      <c r="P202" s="102">
        <v>1780000</v>
      </c>
      <c r="Q202" s="195"/>
      <c r="R202" s="195"/>
      <c r="S202" s="58" t="s">
        <v>512</v>
      </c>
      <c r="T202" s="58"/>
    </row>
    <row r="203" spans="1:20" ht="14.1" customHeight="1">
      <c r="A203" s="340" t="s">
        <v>514</v>
      </c>
      <c r="B203" s="341" t="s">
        <v>122</v>
      </c>
      <c r="C203" s="342" t="str">
        <f t="shared" si="13"/>
        <v>F00VC01359</v>
      </c>
      <c r="D203" s="342" t="str">
        <f>LEFT(C203,10)</f>
        <v>F00VC01359</v>
      </c>
      <c r="E203" s="343"/>
      <c r="F203" s="344"/>
      <c r="G203" s="345" t="str">
        <f t="shared" si="14"/>
        <v>770</v>
      </c>
      <c r="H203" s="346" t="s">
        <v>114</v>
      </c>
      <c r="I203" s="347" t="s">
        <v>338</v>
      </c>
      <c r="J203" s="347" t="s">
        <v>112</v>
      </c>
      <c r="K203" s="348">
        <v>240</v>
      </c>
      <c r="L203" s="343">
        <v>17.920000000000002</v>
      </c>
      <c r="M203" s="321">
        <f t="shared" si="15"/>
        <v>4300.8</v>
      </c>
      <c r="N203" s="349">
        <v>1.1000000000000001</v>
      </c>
      <c r="O203" s="203">
        <f t="shared" si="16"/>
        <v>484288.00000000012</v>
      </c>
      <c r="P203" s="204">
        <v>680000</v>
      </c>
      <c r="Q203" s="350"/>
      <c r="R203" s="350" t="s">
        <v>503</v>
      </c>
      <c r="S203" s="351" t="s">
        <v>365</v>
      </c>
      <c r="T203" s="352"/>
    </row>
    <row r="204" spans="1:20" ht="14.1" customHeight="1">
      <c r="A204" s="89" t="s">
        <v>514</v>
      </c>
      <c r="B204" s="110" t="s">
        <v>513</v>
      </c>
      <c r="C204" s="90" t="str">
        <f t="shared" si="13"/>
        <v>0433175449</v>
      </c>
      <c r="D204" s="90" t="str">
        <f>LEFT(C204,10)</f>
        <v>0433175449</v>
      </c>
      <c r="E204" s="68"/>
      <c r="F204" s="110" t="s">
        <v>652</v>
      </c>
      <c r="G204" s="91" t="str">
        <f t="shared" si="14"/>
        <v>8GA</v>
      </c>
      <c r="H204" s="62" t="s">
        <v>16</v>
      </c>
      <c r="I204" s="66" t="s">
        <v>18</v>
      </c>
      <c r="J204" s="66" t="s">
        <v>18</v>
      </c>
      <c r="K204" s="95">
        <v>48</v>
      </c>
      <c r="L204" s="68">
        <v>27.42</v>
      </c>
      <c r="M204" s="321">
        <f t="shared" si="15"/>
        <v>1316.16</v>
      </c>
      <c r="N204" s="93">
        <v>1.1000000000000001</v>
      </c>
      <c r="O204" s="203">
        <f t="shared" si="16"/>
        <v>741025.50000000012</v>
      </c>
      <c r="P204" s="102">
        <v>930000</v>
      </c>
      <c r="Q204" s="57"/>
      <c r="R204" s="57" t="s">
        <v>503</v>
      </c>
      <c r="S204" s="58" t="s">
        <v>365</v>
      </c>
      <c r="T204" s="145"/>
    </row>
    <row r="205" spans="1:20" s="75" customFormat="1" ht="21.75" customHeight="1">
      <c r="A205" s="89" t="s">
        <v>518</v>
      </c>
      <c r="B205" s="108" t="s">
        <v>447</v>
      </c>
      <c r="C205" s="90" t="str">
        <f t="shared" si="13"/>
        <v>0460426385</v>
      </c>
      <c r="D205" s="90" t="str">
        <f>LEFT(C205,10)</f>
        <v>0460426385</v>
      </c>
      <c r="E205" s="125"/>
      <c r="F205" s="68"/>
      <c r="G205" s="91" t="str">
        <f t="shared" si="14"/>
        <v>770</v>
      </c>
      <c r="H205" s="59" t="s">
        <v>45</v>
      </c>
      <c r="I205" s="61" t="s">
        <v>340</v>
      </c>
      <c r="J205" s="67" t="s">
        <v>298</v>
      </c>
      <c r="K205" s="124">
        <v>1</v>
      </c>
      <c r="L205" s="70">
        <v>802.16</v>
      </c>
      <c r="M205" s="321">
        <f t="shared" si="15"/>
        <v>802.16</v>
      </c>
      <c r="N205" s="93">
        <v>1.1299999999999999</v>
      </c>
      <c r="O205" s="203">
        <f t="shared" si="16"/>
        <v>22243896.799999997</v>
      </c>
      <c r="P205" s="102">
        <v>31000000</v>
      </c>
      <c r="Q205" s="57"/>
      <c r="R205" s="57" t="s">
        <v>503</v>
      </c>
      <c r="S205" s="58" t="s">
        <v>515</v>
      </c>
      <c r="T205" s="58"/>
    </row>
    <row r="206" spans="1:20" s="75" customFormat="1" ht="21.75" customHeight="1">
      <c r="A206" s="89" t="s">
        <v>519</v>
      </c>
      <c r="B206" s="90" t="s">
        <v>162</v>
      </c>
      <c r="C206" s="90" t="str">
        <f t="shared" si="13"/>
        <v>H105015615</v>
      </c>
      <c r="D206" s="90">
        <v>9432610223</v>
      </c>
      <c r="E206" s="90" t="s">
        <v>164</v>
      </c>
      <c r="F206" s="89" t="s">
        <v>163</v>
      </c>
      <c r="G206" s="146" t="str">
        <f t="shared" si="14"/>
        <v>KMH</v>
      </c>
      <c r="H206" s="59" t="s">
        <v>16</v>
      </c>
      <c r="I206" s="66" t="s">
        <v>18</v>
      </c>
      <c r="J206" s="66" t="s">
        <v>18</v>
      </c>
      <c r="K206" s="95">
        <v>12</v>
      </c>
      <c r="L206" s="68">
        <v>14.02</v>
      </c>
      <c r="M206" s="321">
        <f t="shared" si="15"/>
        <v>168.24</v>
      </c>
      <c r="N206" s="93">
        <v>1.1000000000000001</v>
      </c>
      <c r="O206" s="203">
        <f t="shared" si="16"/>
        <v>378890.5</v>
      </c>
      <c r="P206" s="119">
        <v>500000</v>
      </c>
      <c r="Q206" s="57"/>
      <c r="R206" s="57" t="s">
        <v>516</v>
      </c>
      <c r="S206" s="58" t="s">
        <v>517</v>
      </c>
      <c r="T206" s="58"/>
    </row>
    <row r="207" spans="1:20" s="75" customFormat="1" ht="21.75" customHeight="1">
      <c r="A207" s="89" t="s">
        <v>519</v>
      </c>
      <c r="B207" s="90" t="s">
        <v>406</v>
      </c>
      <c r="C207" s="90" t="str">
        <f t="shared" si="13"/>
        <v>H105017203</v>
      </c>
      <c r="D207" s="90" t="s">
        <v>653</v>
      </c>
      <c r="E207" s="68" t="s">
        <v>594</v>
      </c>
      <c r="F207" s="89" t="s">
        <v>595</v>
      </c>
      <c r="G207" s="146" t="str">
        <f t="shared" si="14"/>
        <v>KMH</v>
      </c>
      <c r="H207" s="59" t="s">
        <v>16</v>
      </c>
      <c r="I207" s="66" t="s">
        <v>18</v>
      </c>
      <c r="J207" s="66" t="s">
        <v>18</v>
      </c>
      <c r="K207" s="95">
        <v>12</v>
      </c>
      <c r="L207" s="68">
        <v>11.81</v>
      </c>
      <c r="M207" s="321">
        <f t="shared" si="15"/>
        <v>141.72</v>
      </c>
      <c r="N207" s="93">
        <v>1.1000000000000001</v>
      </c>
      <c r="O207" s="203">
        <f t="shared" si="16"/>
        <v>319165.25000000006</v>
      </c>
      <c r="P207" s="102">
        <v>410000</v>
      </c>
      <c r="Q207" s="57"/>
      <c r="R207" s="57" t="s">
        <v>413</v>
      </c>
      <c r="S207" s="58" t="s">
        <v>517</v>
      </c>
      <c r="T207" s="58"/>
    </row>
    <row r="208" spans="1:20" s="75" customFormat="1" ht="21.75" customHeight="1">
      <c r="A208" s="89" t="s">
        <v>519</v>
      </c>
      <c r="B208" s="110" t="s">
        <v>235</v>
      </c>
      <c r="C208" s="90" t="str">
        <f t="shared" si="13"/>
        <v>H105025329</v>
      </c>
      <c r="D208" s="110" t="s">
        <v>237</v>
      </c>
      <c r="E208" s="110" t="s">
        <v>238</v>
      </c>
      <c r="F208" s="89" t="s">
        <v>236</v>
      </c>
      <c r="G208" s="146" t="str">
        <f t="shared" si="14"/>
        <v>KMH</v>
      </c>
      <c r="H208" s="59" t="s">
        <v>16</v>
      </c>
      <c r="I208" s="66" t="s">
        <v>18</v>
      </c>
      <c r="J208" s="66" t="s">
        <v>18</v>
      </c>
      <c r="K208" s="95">
        <v>12</v>
      </c>
      <c r="L208" s="68">
        <v>16.45</v>
      </c>
      <c r="M208" s="321">
        <f t="shared" si="15"/>
        <v>197.39999999999998</v>
      </c>
      <c r="N208" s="93">
        <v>1.1000000000000001</v>
      </c>
      <c r="O208" s="203">
        <f t="shared" si="16"/>
        <v>444561.25</v>
      </c>
      <c r="P208" s="102">
        <v>500000</v>
      </c>
      <c r="Q208" s="57"/>
      <c r="R208" s="57" t="s">
        <v>516</v>
      </c>
      <c r="S208" s="58" t="s">
        <v>517</v>
      </c>
      <c r="T208" s="58"/>
    </row>
    <row r="209" spans="1:20" s="75" customFormat="1" ht="21.75" customHeight="1">
      <c r="A209" s="89" t="s">
        <v>519</v>
      </c>
      <c r="B209" s="110" t="s">
        <v>520</v>
      </c>
      <c r="C209" s="90" t="str">
        <f t="shared" si="13"/>
        <v>9413610130</v>
      </c>
      <c r="D209" s="110">
        <v>9413610130</v>
      </c>
      <c r="E209" s="110" t="s">
        <v>654</v>
      </c>
      <c r="F209" s="89" t="s">
        <v>655</v>
      </c>
      <c r="G209" s="146" t="str">
        <f t="shared" si="14"/>
        <v>3YL</v>
      </c>
      <c r="H209" s="59" t="s">
        <v>250</v>
      </c>
      <c r="I209" s="59" t="s">
        <v>52</v>
      </c>
      <c r="J209" s="59" t="s">
        <v>52</v>
      </c>
      <c r="K209" s="95">
        <v>12</v>
      </c>
      <c r="L209" s="68">
        <v>16.38</v>
      </c>
      <c r="M209" s="321">
        <f t="shared" si="15"/>
        <v>196.56</v>
      </c>
      <c r="N209" s="93">
        <v>1.1000000000000001</v>
      </c>
      <c r="O209" s="203">
        <f t="shared" si="16"/>
        <v>442669.5</v>
      </c>
      <c r="P209" s="102">
        <v>480000</v>
      </c>
      <c r="Q209" s="57"/>
      <c r="R209" s="57" t="s">
        <v>516</v>
      </c>
      <c r="S209" s="58" t="s">
        <v>521</v>
      </c>
      <c r="T209" s="58"/>
    </row>
    <row r="210" spans="1:20" s="75" customFormat="1" ht="21.75" customHeight="1">
      <c r="A210" s="89" t="s">
        <v>519</v>
      </c>
      <c r="B210" s="147" t="s">
        <v>522</v>
      </c>
      <c r="C210" s="90" t="str">
        <f t="shared" si="13"/>
        <v>9443610220</v>
      </c>
      <c r="D210" s="147" t="s">
        <v>656</v>
      </c>
      <c r="E210" s="68" t="s">
        <v>657</v>
      </c>
      <c r="F210" s="101" t="s">
        <v>658</v>
      </c>
      <c r="G210" s="146" t="str">
        <f t="shared" si="14"/>
        <v>3YL</v>
      </c>
      <c r="H210" s="59" t="s">
        <v>250</v>
      </c>
      <c r="I210" s="59" t="s">
        <v>52</v>
      </c>
      <c r="J210" s="59" t="s">
        <v>52</v>
      </c>
      <c r="K210" s="95">
        <v>12</v>
      </c>
      <c r="L210" s="68">
        <v>19.62</v>
      </c>
      <c r="M210" s="321">
        <f t="shared" si="15"/>
        <v>235.44</v>
      </c>
      <c r="N210" s="93">
        <v>1.1000000000000001</v>
      </c>
      <c r="O210" s="203">
        <f t="shared" si="16"/>
        <v>530230.5</v>
      </c>
      <c r="P210" s="102">
        <v>665000</v>
      </c>
      <c r="Q210" s="57"/>
      <c r="R210" s="57" t="s">
        <v>516</v>
      </c>
      <c r="S210" s="58" t="s">
        <v>523</v>
      </c>
      <c r="T210" s="58"/>
    </row>
    <row r="211" spans="1:20" s="75" customFormat="1" ht="21.75" customHeight="1">
      <c r="A211" s="89" t="s">
        <v>519</v>
      </c>
      <c r="B211" s="95" t="s">
        <v>174</v>
      </c>
      <c r="C211" s="90" t="str">
        <f t="shared" si="13"/>
        <v>H105015869</v>
      </c>
      <c r="D211" s="90">
        <v>9432610266</v>
      </c>
      <c r="E211" s="95" t="s">
        <v>176</v>
      </c>
      <c r="F211" s="95" t="s">
        <v>175</v>
      </c>
      <c r="G211" s="146" t="str">
        <f t="shared" si="14"/>
        <v>KMH</v>
      </c>
      <c r="H211" s="59" t="s">
        <v>16</v>
      </c>
      <c r="I211" s="66" t="s">
        <v>18</v>
      </c>
      <c r="J211" s="66" t="s">
        <v>18</v>
      </c>
      <c r="K211" s="95">
        <v>24</v>
      </c>
      <c r="L211" s="68">
        <v>15.33</v>
      </c>
      <c r="M211" s="321">
        <f t="shared" si="15"/>
        <v>367.92</v>
      </c>
      <c r="N211" s="93">
        <v>1.1000000000000001</v>
      </c>
      <c r="O211" s="203">
        <f t="shared" si="16"/>
        <v>414293.25000000012</v>
      </c>
      <c r="P211" s="102">
        <v>570000</v>
      </c>
      <c r="Q211" s="57"/>
      <c r="R211" s="57" t="s">
        <v>516</v>
      </c>
      <c r="S211" s="58" t="s">
        <v>517</v>
      </c>
      <c r="T211" s="58"/>
    </row>
    <row r="212" spans="1:20" s="75" customFormat="1" ht="21.75" customHeight="1">
      <c r="A212" s="89" t="s">
        <v>519</v>
      </c>
      <c r="B212" s="96" t="s">
        <v>207</v>
      </c>
      <c r="C212" s="90" t="str">
        <f t="shared" si="13"/>
        <v>H105025029</v>
      </c>
      <c r="D212" s="90">
        <v>9432610450</v>
      </c>
      <c r="E212" s="96" t="s">
        <v>209</v>
      </c>
      <c r="F212" s="68" t="s">
        <v>208</v>
      </c>
      <c r="G212" s="146" t="str">
        <f t="shared" si="14"/>
        <v>KMH</v>
      </c>
      <c r="H212" s="59" t="s">
        <v>16</v>
      </c>
      <c r="I212" s="66" t="s">
        <v>18</v>
      </c>
      <c r="J212" s="66" t="s">
        <v>18</v>
      </c>
      <c r="K212" s="95">
        <v>36</v>
      </c>
      <c r="L212" s="68">
        <v>16.29</v>
      </c>
      <c r="M212" s="321">
        <f t="shared" si="15"/>
        <v>586.43999999999994</v>
      </c>
      <c r="N212" s="93">
        <v>1.1000000000000001</v>
      </c>
      <c r="O212" s="203">
        <f t="shared" si="16"/>
        <v>440237.25000000006</v>
      </c>
      <c r="P212" s="102">
        <v>620000</v>
      </c>
      <c r="Q212" s="57"/>
      <c r="R212" s="57" t="s">
        <v>516</v>
      </c>
      <c r="S212" s="58" t="s">
        <v>517</v>
      </c>
      <c r="T212" s="58"/>
    </row>
    <row r="213" spans="1:20" s="75" customFormat="1" ht="21.75" customHeight="1">
      <c r="A213" s="89" t="s">
        <v>519</v>
      </c>
      <c r="B213" s="90" t="s">
        <v>183</v>
      </c>
      <c r="C213" s="90" t="str">
        <f t="shared" si="13"/>
        <v>H105017010</v>
      </c>
      <c r="D213" s="90">
        <v>9432610078</v>
      </c>
      <c r="E213" s="96" t="s">
        <v>185</v>
      </c>
      <c r="F213" s="68" t="s">
        <v>184</v>
      </c>
      <c r="G213" s="146" t="str">
        <f t="shared" si="14"/>
        <v>KMH</v>
      </c>
      <c r="H213" s="59" t="s">
        <v>16</v>
      </c>
      <c r="I213" s="66" t="s">
        <v>18</v>
      </c>
      <c r="J213" s="66" t="s">
        <v>18</v>
      </c>
      <c r="K213" s="95">
        <v>48</v>
      </c>
      <c r="L213" s="68">
        <v>15.33</v>
      </c>
      <c r="M213" s="321">
        <f t="shared" si="15"/>
        <v>735.84</v>
      </c>
      <c r="N213" s="93">
        <v>1.1000000000000001</v>
      </c>
      <c r="O213" s="203">
        <f t="shared" si="16"/>
        <v>414293.25000000012</v>
      </c>
      <c r="P213" s="102">
        <v>530000</v>
      </c>
      <c r="Q213" s="57"/>
      <c r="R213" s="57" t="s">
        <v>516</v>
      </c>
      <c r="S213" s="58" t="s">
        <v>517</v>
      </c>
      <c r="T213" s="58"/>
    </row>
    <row r="214" spans="1:20" s="75" customFormat="1" ht="21.75" customHeight="1">
      <c r="A214" s="89" t="s">
        <v>519</v>
      </c>
      <c r="B214" s="95" t="s">
        <v>232</v>
      </c>
      <c r="C214" s="90" t="str">
        <f t="shared" si="13"/>
        <v>H105025327</v>
      </c>
      <c r="D214" s="90">
        <v>9432610772</v>
      </c>
      <c r="E214" s="96" t="s">
        <v>234</v>
      </c>
      <c r="F214" s="148" t="s">
        <v>233</v>
      </c>
      <c r="G214" s="146" t="str">
        <f t="shared" si="14"/>
        <v>KMH</v>
      </c>
      <c r="H214" s="59" t="s">
        <v>16</v>
      </c>
      <c r="I214" s="66" t="s">
        <v>18</v>
      </c>
      <c r="J214" s="66" t="s">
        <v>18</v>
      </c>
      <c r="K214" s="95">
        <v>12</v>
      </c>
      <c r="L214" s="68">
        <v>17.440000000000001</v>
      </c>
      <c r="M214" s="321">
        <f t="shared" si="15"/>
        <v>209.28000000000003</v>
      </c>
      <c r="N214" s="93">
        <v>1.1000000000000001</v>
      </c>
      <c r="O214" s="203">
        <f t="shared" si="16"/>
        <v>471316.00000000012</v>
      </c>
      <c r="P214" s="102">
        <v>640000</v>
      </c>
      <c r="Q214" s="57"/>
      <c r="R214" s="57" t="s">
        <v>516</v>
      </c>
      <c r="S214" s="58" t="s">
        <v>517</v>
      </c>
      <c r="T214" s="58"/>
    </row>
    <row r="215" spans="1:20" s="75" customFormat="1" ht="21.75" customHeight="1">
      <c r="A215" s="89" t="s">
        <v>519</v>
      </c>
      <c r="B215" s="95" t="s">
        <v>232</v>
      </c>
      <c r="C215" s="90" t="str">
        <f t="shared" si="13"/>
        <v>H105025327</v>
      </c>
      <c r="D215" s="90">
        <v>9432610772</v>
      </c>
      <c r="E215" s="96" t="s">
        <v>234</v>
      </c>
      <c r="F215" s="148" t="s">
        <v>233</v>
      </c>
      <c r="G215" s="146" t="str">
        <f t="shared" si="14"/>
        <v>KMH</v>
      </c>
      <c r="H215" s="59" t="s">
        <v>16</v>
      </c>
      <c r="I215" s="66" t="s">
        <v>18</v>
      </c>
      <c r="J215" s="66" t="s">
        <v>18</v>
      </c>
      <c r="K215" s="95">
        <v>12</v>
      </c>
      <c r="L215" s="68">
        <v>17.7</v>
      </c>
      <c r="M215" s="321">
        <f t="shared" si="15"/>
        <v>212.39999999999998</v>
      </c>
      <c r="N215" s="93">
        <v>1.1000000000000001</v>
      </c>
      <c r="O215" s="203">
        <f t="shared" si="16"/>
        <v>478342.5</v>
      </c>
      <c r="P215" s="102">
        <v>610000</v>
      </c>
      <c r="Q215" s="57"/>
      <c r="R215" s="57" t="s">
        <v>516</v>
      </c>
      <c r="S215" s="58" t="s">
        <v>524</v>
      </c>
      <c r="T215" s="58"/>
    </row>
    <row r="216" spans="1:20" s="75" customFormat="1" ht="21.75" customHeight="1">
      <c r="A216" s="89" t="s">
        <v>519</v>
      </c>
      <c r="B216" s="68" t="s">
        <v>248</v>
      </c>
      <c r="C216" s="90" t="str">
        <f t="shared" si="13"/>
        <v>9443610074</v>
      </c>
      <c r="D216" s="90">
        <v>9443610074</v>
      </c>
      <c r="E216" s="96" t="s">
        <v>361</v>
      </c>
      <c r="F216" s="68" t="s">
        <v>249</v>
      </c>
      <c r="G216" s="146" t="str">
        <f t="shared" si="14"/>
        <v>3YL</v>
      </c>
      <c r="H216" s="59" t="s">
        <v>250</v>
      </c>
      <c r="I216" s="59" t="s">
        <v>52</v>
      </c>
      <c r="J216" s="59" t="s">
        <v>52</v>
      </c>
      <c r="K216" s="95">
        <v>24</v>
      </c>
      <c r="L216" s="68">
        <v>13.82</v>
      </c>
      <c r="M216" s="321">
        <f t="shared" si="15"/>
        <v>331.68</v>
      </c>
      <c r="N216" s="93">
        <v>1.1000000000000001</v>
      </c>
      <c r="O216" s="203">
        <f t="shared" si="16"/>
        <v>373485.50000000006</v>
      </c>
      <c r="P216" s="102">
        <v>470000</v>
      </c>
      <c r="Q216" s="57"/>
      <c r="R216" s="57" t="s">
        <v>516</v>
      </c>
      <c r="S216" s="58" t="s">
        <v>524</v>
      </c>
      <c r="T216" s="58"/>
    </row>
    <row r="217" spans="1:20" s="75" customFormat="1" ht="21.75" customHeight="1">
      <c r="A217" s="89" t="s">
        <v>519</v>
      </c>
      <c r="B217" s="123" t="s">
        <v>53</v>
      </c>
      <c r="C217" s="90" t="str">
        <f t="shared" si="13"/>
        <v>9413610135</v>
      </c>
      <c r="D217" s="96" t="s">
        <v>55</v>
      </c>
      <c r="E217" s="96" t="s">
        <v>56</v>
      </c>
      <c r="F217" s="95" t="s">
        <v>54</v>
      </c>
      <c r="G217" s="146" t="str">
        <f t="shared" si="14"/>
        <v>3YL</v>
      </c>
      <c r="H217" s="59" t="s">
        <v>250</v>
      </c>
      <c r="I217" s="59" t="s">
        <v>52</v>
      </c>
      <c r="J217" s="59" t="s">
        <v>52</v>
      </c>
      <c r="K217" s="95">
        <v>12</v>
      </c>
      <c r="L217" s="68">
        <v>13.76</v>
      </c>
      <c r="M217" s="321">
        <f t="shared" si="15"/>
        <v>165.12</v>
      </c>
      <c r="N217" s="93">
        <v>1.1000000000000001</v>
      </c>
      <c r="O217" s="203">
        <f t="shared" si="16"/>
        <v>371864.00000000006</v>
      </c>
      <c r="P217" s="102">
        <v>470000</v>
      </c>
      <c r="Q217" s="57"/>
      <c r="R217" s="57" t="s">
        <v>516</v>
      </c>
      <c r="S217" s="58" t="s">
        <v>517</v>
      </c>
      <c r="T217" s="58"/>
    </row>
    <row r="218" spans="1:20" s="75" customFormat="1" ht="21.75" customHeight="1">
      <c r="A218" s="89" t="s">
        <v>528</v>
      </c>
      <c r="B218" s="68" t="s">
        <v>268</v>
      </c>
      <c r="C218" s="90" t="str">
        <f t="shared" si="13"/>
        <v>0433171768</v>
      </c>
      <c r="D218" s="89" t="s">
        <v>354</v>
      </c>
      <c r="E218" s="68"/>
      <c r="F218" s="68" t="s">
        <v>269</v>
      </c>
      <c r="G218" s="146" t="str">
        <f t="shared" si="14"/>
        <v>8GA</v>
      </c>
      <c r="H218" s="149" t="s">
        <v>16</v>
      </c>
      <c r="I218" s="66" t="s">
        <v>18</v>
      </c>
      <c r="J218" s="66" t="s">
        <v>18</v>
      </c>
      <c r="K218" s="60">
        <v>12</v>
      </c>
      <c r="L218" s="68">
        <v>11.62</v>
      </c>
      <c r="M218" s="321">
        <f t="shared" si="15"/>
        <v>139.44</v>
      </c>
      <c r="N218" s="93">
        <v>1.1000000000000001</v>
      </c>
      <c r="O218" s="203">
        <f t="shared" si="16"/>
        <v>314030.50000000006</v>
      </c>
      <c r="P218" s="119">
        <v>450000</v>
      </c>
      <c r="Q218" s="57"/>
      <c r="R218" s="57" t="s">
        <v>503</v>
      </c>
      <c r="S218" s="58" t="s">
        <v>525</v>
      </c>
      <c r="T218" s="58"/>
    </row>
    <row r="219" spans="1:20" s="75" customFormat="1" ht="21.75" customHeight="1">
      <c r="A219" s="89" t="s">
        <v>528</v>
      </c>
      <c r="B219" s="68" t="s">
        <v>526</v>
      </c>
      <c r="C219" s="90" t="str">
        <f t="shared" si="13"/>
        <v>H105015871</v>
      </c>
      <c r="D219" s="89">
        <v>9432611219</v>
      </c>
      <c r="E219" s="68" t="s">
        <v>659</v>
      </c>
      <c r="F219" s="68" t="s">
        <v>660</v>
      </c>
      <c r="G219" s="146" t="str">
        <f t="shared" si="14"/>
        <v>KMH</v>
      </c>
      <c r="H219" s="149" t="s">
        <v>16</v>
      </c>
      <c r="I219" s="66" t="s">
        <v>18</v>
      </c>
      <c r="J219" s="66" t="s">
        <v>18</v>
      </c>
      <c r="K219" s="60">
        <v>12</v>
      </c>
      <c r="L219" s="68">
        <v>19.68</v>
      </c>
      <c r="M219" s="321">
        <f t="shared" si="15"/>
        <v>236.16</v>
      </c>
      <c r="N219" s="93">
        <v>1.1000000000000001</v>
      </c>
      <c r="O219" s="203">
        <f t="shared" si="16"/>
        <v>531852</v>
      </c>
      <c r="P219" s="119">
        <v>670000</v>
      </c>
      <c r="Q219" s="57"/>
      <c r="R219" s="57" t="s">
        <v>503</v>
      </c>
      <c r="S219" s="58" t="s">
        <v>527</v>
      </c>
      <c r="T219" s="58"/>
    </row>
    <row r="220" spans="1:20" s="75" customFormat="1" ht="21.75" customHeight="1">
      <c r="A220" s="89" t="s">
        <v>528</v>
      </c>
      <c r="B220" s="68" t="s">
        <v>529</v>
      </c>
      <c r="C220" s="90" t="str">
        <f t="shared" si="13"/>
        <v>H105017090</v>
      </c>
      <c r="D220" s="89">
        <v>9432610288</v>
      </c>
      <c r="E220" s="68" t="s">
        <v>661</v>
      </c>
      <c r="F220" s="68" t="s">
        <v>662</v>
      </c>
      <c r="G220" s="146" t="str">
        <f t="shared" si="14"/>
        <v>KMH</v>
      </c>
      <c r="H220" s="149" t="s">
        <v>16</v>
      </c>
      <c r="I220" s="66" t="s">
        <v>18</v>
      </c>
      <c r="J220" s="66" t="s">
        <v>18</v>
      </c>
      <c r="K220" s="60">
        <v>24</v>
      </c>
      <c r="L220" s="68">
        <v>19.739999999999998</v>
      </c>
      <c r="M220" s="321">
        <f t="shared" si="15"/>
        <v>473.76</v>
      </c>
      <c r="N220" s="93">
        <v>1.1000000000000001</v>
      </c>
      <c r="O220" s="203">
        <f t="shared" si="16"/>
        <v>533473.5</v>
      </c>
      <c r="P220" s="119">
        <v>690000</v>
      </c>
      <c r="Q220" s="57"/>
      <c r="R220" s="57" t="s">
        <v>503</v>
      </c>
      <c r="S220" s="58" t="s">
        <v>530</v>
      </c>
      <c r="T220" s="58"/>
    </row>
    <row r="221" spans="1:20" s="75" customFormat="1" ht="21.75" customHeight="1">
      <c r="A221" s="89" t="s">
        <v>528</v>
      </c>
      <c r="B221" s="68" t="s">
        <v>531</v>
      </c>
      <c r="C221" s="90" t="str">
        <f t="shared" si="13"/>
        <v>H105017118</v>
      </c>
      <c r="D221" s="89">
        <v>9430612727</v>
      </c>
      <c r="E221" s="68" t="s">
        <v>663</v>
      </c>
      <c r="F221" s="68" t="s">
        <v>664</v>
      </c>
      <c r="G221" s="146" t="str">
        <f t="shared" si="14"/>
        <v>KMH</v>
      </c>
      <c r="H221" s="149" t="s">
        <v>16</v>
      </c>
      <c r="I221" s="66" t="s">
        <v>18</v>
      </c>
      <c r="J221" s="66" t="s">
        <v>18</v>
      </c>
      <c r="K221" s="60">
        <v>24</v>
      </c>
      <c r="L221" s="68">
        <v>12.93</v>
      </c>
      <c r="M221" s="321">
        <f t="shared" si="15"/>
        <v>310.32</v>
      </c>
      <c r="N221" s="93">
        <v>1.1000000000000001</v>
      </c>
      <c r="O221" s="203">
        <f t="shared" si="16"/>
        <v>349433.25000000006</v>
      </c>
      <c r="P221" s="119">
        <v>450000</v>
      </c>
      <c r="Q221" s="57"/>
      <c r="R221" s="57" t="s">
        <v>503</v>
      </c>
      <c r="S221" s="58" t="s">
        <v>532</v>
      </c>
      <c r="T221" s="58"/>
    </row>
    <row r="222" spans="1:20" s="75" customFormat="1" ht="21.75" customHeight="1">
      <c r="A222" s="89" t="s">
        <v>528</v>
      </c>
      <c r="B222" s="68" t="s">
        <v>533</v>
      </c>
      <c r="C222" s="90" t="str">
        <f t="shared" si="13"/>
        <v>H105015564</v>
      </c>
      <c r="D222" s="89">
        <v>9432610318</v>
      </c>
      <c r="E222" s="68" t="s">
        <v>665</v>
      </c>
      <c r="F222" s="68" t="s">
        <v>666</v>
      </c>
      <c r="G222" s="146" t="str">
        <f t="shared" si="14"/>
        <v>KMH</v>
      </c>
      <c r="H222" s="149" t="s">
        <v>16</v>
      </c>
      <c r="I222" s="66" t="s">
        <v>18</v>
      </c>
      <c r="J222" s="66" t="s">
        <v>18</v>
      </c>
      <c r="K222" s="60">
        <v>24</v>
      </c>
      <c r="L222" s="68">
        <v>15.07</v>
      </c>
      <c r="M222" s="321">
        <f t="shared" si="15"/>
        <v>361.68</v>
      </c>
      <c r="N222" s="93">
        <v>1.1000000000000001</v>
      </c>
      <c r="O222" s="203">
        <f t="shared" si="16"/>
        <v>407266.75</v>
      </c>
      <c r="P222" s="119">
        <v>520000</v>
      </c>
      <c r="Q222" s="57"/>
      <c r="R222" s="57" t="s">
        <v>503</v>
      </c>
      <c r="S222" s="58" t="s">
        <v>534</v>
      </c>
      <c r="T222" s="58"/>
    </row>
    <row r="223" spans="1:20" s="75" customFormat="1" ht="21.75" customHeight="1">
      <c r="A223" s="89" t="s">
        <v>528</v>
      </c>
      <c r="B223" s="68" t="s">
        <v>535</v>
      </c>
      <c r="C223" s="90" t="str">
        <f t="shared" si="13"/>
        <v>H105015567</v>
      </c>
      <c r="D223" s="89">
        <v>9432610285</v>
      </c>
      <c r="E223" s="68" t="s">
        <v>667</v>
      </c>
      <c r="F223" s="68" t="s">
        <v>668</v>
      </c>
      <c r="G223" s="146" t="str">
        <f t="shared" si="14"/>
        <v>KMH</v>
      </c>
      <c r="H223" s="149" t="s">
        <v>16</v>
      </c>
      <c r="I223" s="66" t="s">
        <v>18</v>
      </c>
      <c r="J223" s="66" t="s">
        <v>18</v>
      </c>
      <c r="K223" s="60">
        <v>24</v>
      </c>
      <c r="L223" s="68">
        <v>12.54</v>
      </c>
      <c r="M223" s="321">
        <f t="shared" si="15"/>
        <v>300.95999999999998</v>
      </c>
      <c r="N223" s="93">
        <v>1.1000000000000001</v>
      </c>
      <c r="O223" s="203">
        <f t="shared" si="16"/>
        <v>338893.5</v>
      </c>
      <c r="P223" s="119">
        <v>430000</v>
      </c>
      <c r="Q223" s="57"/>
      <c r="R223" s="57" t="s">
        <v>503</v>
      </c>
      <c r="S223" s="58" t="s">
        <v>536</v>
      </c>
      <c r="T223" s="58"/>
    </row>
    <row r="224" spans="1:20" s="75" customFormat="1" ht="21.75" customHeight="1">
      <c r="A224" s="89" t="s">
        <v>528</v>
      </c>
      <c r="B224" s="68" t="s">
        <v>537</v>
      </c>
      <c r="C224" s="90" t="str">
        <f t="shared" si="13"/>
        <v>9443610717</v>
      </c>
      <c r="D224" s="89" t="s">
        <v>669</v>
      </c>
      <c r="E224" s="68" t="s">
        <v>670</v>
      </c>
      <c r="F224" s="68" t="s">
        <v>671</v>
      </c>
      <c r="G224" s="146" t="str">
        <f t="shared" si="14"/>
        <v>3YL</v>
      </c>
      <c r="H224" s="149" t="s">
        <v>250</v>
      </c>
      <c r="I224" s="59" t="s">
        <v>52</v>
      </c>
      <c r="J224" s="59" t="s">
        <v>52</v>
      </c>
      <c r="K224" s="60">
        <v>24</v>
      </c>
      <c r="L224" s="68">
        <v>13.86</v>
      </c>
      <c r="M224" s="321">
        <f t="shared" si="15"/>
        <v>332.64</v>
      </c>
      <c r="N224" s="93">
        <v>1.1000000000000001</v>
      </c>
      <c r="O224" s="203">
        <f t="shared" si="16"/>
        <v>374566.50000000006</v>
      </c>
      <c r="P224" s="119">
        <v>475000</v>
      </c>
      <c r="Q224" s="57"/>
      <c r="R224" s="57" t="s">
        <v>503</v>
      </c>
      <c r="S224" s="58" t="s">
        <v>538</v>
      </c>
      <c r="T224" s="58"/>
    </row>
    <row r="225" spans="1:20" s="75" customFormat="1" ht="21.75" customHeight="1">
      <c r="A225" s="89" t="s">
        <v>528</v>
      </c>
      <c r="B225" s="68" t="s">
        <v>539</v>
      </c>
      <c r="C225" s="90" t="str">
        <f t="shared" si="13"/>
        <v>9443611956</v>
      </c>
      <c r="D225" s="89" t="s">
        <v>672</v>
      </c>
      <c r="E225" s="68" t="s">
        <v>673</v>
      </c>
      <c r="F225" s="68" t="s">
        <v>674</v>
      </c>
      <c r="G225" s="146" t="str">
        <f t="shared" si="14"/>
        <v>3YL</v>
      </c>
      <c r="H225" s="149" t="s">
        <v>250</v>
      </c>
      <c r="I225" s="59" t="s">
        <v>52</v>
      </c>
      <c r="J225" s="59" t="s">
        <v>52</v>
      </c>
      <c r="K225" s="60">
        <v>24</v>
      </c>
      <c r="L225" s="68">
        <v>13.22</v>
      </c>
      <c r="M225" s="321">
        <f t="shared" si="15"/>
        <v>317.28000000000003</v>
      </c>
      <c r="N225" s="93">
        <v>1.1000000000000001</v>
      </c>
      <c r="O225" s="203">
        <f t="shared" si="16"/>
        <v>357270.50000000006</v>
      </c>
      <c r="P225" s="119">
        <v>455000</v>
      </c>
      <c r="Q225" s="57"/>
      <c r="R225" s="57" t="s">
        <v>503</v>
      </c>
      <c r="S225" s="58" t="s">
        <v>540</v>
      </c>
      <c r="T225" s="58"/>
    </row>
    <row r="226" spans="1:20" s="75" customFormat="1" ht="21.75" customHeight="1">
      <c r="A226" s="89" t="s">
        <v>528</v>
      </c>
      <c r="B226" s="68" t="s">
        <v>156</v>
      </c>
      <c r="C226" s="90" t="str">
        <f t="shared" si="13"/>
        <v>H105015569</v>
      </c>
      <c r="D226" s="89">
        <v>9432610899</v>
      </c>
      <c r="E226" s="68" t="s">
        <v>158</v>
      </c>
      <c r="F226" s="68" t="s">
        <v>157</v>
      </c>
      <c r="G226" s="146" t="str">
        <f t="shared" si="14"/>
        <v>KMH</v>
      </c>
      <c r="H226" s="149" t="s">
        <v>16</v>
      </c>
      <c r="I226" s="66" t="s">
        <v>18</v>
      </c>
      <c r="J226" s="66" t="s">
        <v>18</v>
      </c>
      <c r="K226" s="60">
        <v>12</v>
      </c>
      <c r="L226" s="68">
        <v>18.399999999999999</v>
      </c>
      <c r="M226" s="321">
        <f t="shared" si="15"/>
        <v>220.79999999999998</v>
      </c>
      <c r="N226" s="93">
        <v>1.1000000000000001</v>
      </c>
      <c r="O226" s="203">
        <f t="shared" si="16"/>
        <v>497260</v>
      </c>
      <c r="P226" s="119">
        <v>630000</v>
      </c>
      <c r="Q226" s="57"/>
      <c r="R226" s="57" t="s">
        <v>503</v>
      </c>
      <c r="S226" s="58" t="s">
        <v>541</v>
      </c>
      <c r="T226" s="58"/>
    </row>
    <row r="227" spans="1:20" s="75" customFormat="1" ht="21.75" customHeight="1">
      <c r="A227" s="89" t="s">
        <v>528</v>
      </c>
      <c r="B227" s="68" t="s">
        <v>165</v>
      </c>
      <c r="C227" s="90" t="str">
        <f t="shared" si="13"/>
        <v>H105015783</v>
      </c>
      <c r="D227" s="89">
        <v>9432611270</v>
      </c>
      <c r="E227" s="68" t="s">
        <v>167</v>
      </c>
      <c r="F227" s="68" t="s">
        <v>166</v>
      </c>
      <c r="G227" s="146" t="str">
        <f t="shared" si="14"/>
        <v>KMH</v>
      </c>
      <c r="H227" s="149" t="s">
        <v>16</v>
      </c>
      <c r="I227" s="66" t="s">
        <v>18</v>
      </c>
      <c r="J227" s="66" t="s">
        <v>18</v>
      </c>
      <c r="K227" s="60">
        <v>12</v>
      </c>
      <c r="L227" s="68">
        <v>20.32</v>
      </c>
      <c r="M227" s="321">
        <f t="shared" si="15"/>
        <v>243.84</v>
      </c>
      <c r="N227" s="93">
        <v>1.1000000000000001</v>
      </c>
      <c r="O227" s="203">
        <f t="shared" si="16"/>
        <v>549148</v>
      </c>
      <c r="P227" s="119">
        <v>690000</v>
      </c>
      <c r="Q227" s="57"/>
      <c r="R227" s="57" t="s">
        <v>503</v>
      </c>
      <c r="S227" s="58" t="s">
        <v>542</v>
      </c>
      <c r="T227" s="58"/>
    </row>
    <row r="228" spans="1:20" s="75" customFormat="1" ht="21.75" customHeight="1">
      <c r="A228" s="89" t="s">
        <v>528</v>
      </c>
      <c r="B228" s="68" t="s">
        <v>543</v>
      </c>
      <c r="C228" s="90" t="str">
        <f t="shared" si="13"/>
        <v>H105015474</v>
      </c>
      <c r="D228" s="89">
        <v>9432610025</v>
      </c>
      <c r="E228" s="68" t="s">
        <v>675</v>
      </c>
      <c r="F228" s="68" t="s">
        <v>676</v>
      </c>
      <c r="G228" s="146" t="str">
        <f t="shared" si="14"/>
        <v>KMH</v>
      </c>
      <c r="H228" s="149" t="s">
        <v>16</v>
      </c>
      <c r="I228" s="66" t="s">
        <v>18</v>
      </c>
      <c r="J228" s="66" t="s">
        <v>18</v>
      </c>
      <c r="K228" s="60">
        <v>24</v>
      </c>
      <c r="L228" s="70">
        <v>13.57</v>
      </c>
      <c r="M228" s="321">
        <f t="shared" si="15"/>
        <v>325.68</v>
      </c>
      <c r="N228" s="93">
        <v>1.1000000000000001</v>
      </c>
      <c r="O228" s="203">
        <f t="shared" si="16"/>
        <v>366729.25000000006</v>
      </c>
      <c r="P228" s="119">
        <v>460000</v>
      </c>
      <c r="Q228" s="57"/>
      <c r="R228" s="57" t="s">
        <v>503</v>
      </c>
      <c r="S228" s="58" t="s">
        <v>544</v>
      </c>
      <c r="T228" s="58"/>
    </row>
    <row r="229" spans="1:20" s="75" customFormat="1" ht="24" customHeight="1">
      <c r="A229" s="89" t="s">
        <v>545</v>
      </c>
      <c r="B229" s="68" t="s">
        <v>447</v>
      </c>
      <c r="C229" s="90" t="str">
        <f t="shared" si="13"/>
        <v>0460426385</v>
      </c>
      <c r="D229" s="89" t="s">
        <v>616</v>
      </c>
      <c r="E229" s="68"/>
      <c r="F229" s="68"/>
      <c r="G229" s="146" t="str">
        <f t="shared" si="14"/>
        <v>770</v>
      </c>
      <c r="H229" s="66" t="s">
        <v>448</v>
      </c>
      <c r="I229" s="61" t="s">
        <v>340</v>
      </c>
      <c r="J229" s="67" t="s">
        <v>298</v>
      </c>
      <c r="K229" s="68">
        <v>1</v>
      </c>
      <c r="L229" s="68">
        <v>791.01</v>
      </c>
      <c r="M229" s="321">
        <f t="shared" si="15"/>
        <v>791.01</v>
      </c>
      <c r="N229" s="93">
        <v>1.1299999999999999</v>
      </c>
      <c r="O229" s="203">
        <f t="shared" si="16"/>
        <v>21934707.300000001</v>
      </c>
      <c r="P229" s="102">
        <v>33000000</v>
      </c>
      <c r="Q229" s="57"/>
      <c r="R229" s="57" t="s">
        <v>450</v>
      </c>
      <c r="S229" s="63" t="s">
        <v>451</v>
      </c>
      <c r="T229" s="58"/>
    </row>
    <row r="230" spans="1:20" s="75" customFormat="1" ht="21.75" customHeight="1">
      <c r="A230" s="89" t="s">
        <v>546</v>
      </c>
      <c r="B230" s="68" t="s">
        <v>204</v>
      </c>
      <c r="C230" s="90" t="str">
        <f t="shared" si="13"/>
        <v>H105025021</v>
      </c>
      <c r="D230" s="115"/>
      <c r="E230" s="89" t="s">
        <v>206</v>
      </c>
      <c r="F230" s="68" t="s">
        <v>205</v>
      </c>
      <c r="G230" s="146" t="str">
        <f t="shared" si="14"/>
        <v>KMH</v>
      </c>
      <c r="H230" s="66" t="s">
        <v>24</v>
      </c>
      <c r="I230" s="66" t="s">
        <v>18</v>
      </c>
      <c r="J230" s="66" t="s">
        <v>18</v>
      </c>
      <c r="K230" s="57">
        <v>12</v>
      </c>
      <c r="L230" s="60">
        <v>18.399999999999999</v>
      </c>
      <c r="M230" s="321">
        <f t="shared" si="15"/>
        <v>220.79999999999998</v>
      </c>
      <c r="N230" s="93">
        <v>1.1000000000000001</v>
      </c>
      <c r="O230" s="203">
        <f t="shared" si="16"/>
        <v>497260</v>
      </c>
      <c r="P230" s="154">
        <v>650000</v>
      </c>
      <c r="Q230" s="57"/>
      <c r="R230" s="57" t="s">
        <v>547</v>
      </c>
      <c r="S230" s="58" t="s">
        <v>677</v>
      </c>
      <c r="T230" s="58"/>
    </row>
    <row r="231" spans="1:20" s="75" customFormat="1" ht="21.75" customHeight="1">
      <c r="A231" s="89" t="s">
        <v>546</v>
      </c>
      <c r="B231" s="101" t="s">
        <v>159</v>
      </c>
      <c r="C231" s="90" t="str">
        <f t="shared" si="13"/>
        <v>H105015595</v>
      </c>
      <c r="D231" s="115"/>
      <c r="E231" s="89" t="s">
        <v>161</v>
      </c>
      <c r="F231" s="68" t="s">
        <v>160</v>
      </c>
      <c r="G231" s="146" t="str">
        <f t="shared" si="14"/>
        <v>KMH</v>
      </c>
      <c r="H231" s="66" t="s">
        <v>24</v>
      </c>
      <c r="I231" s="66" t="s">
        <v>18</v>
      </c>
      <c r="J231" s="66" t="s">
        <v>18</v>
      </c>
      <c r="K231" s="57">
        <v>12</v>
      </c>
      <c r="L231" s="60">
        <v>12.93</v>
      </c>
      <c r="M231" s="321">
        <f t="shared" si="15"/>
        <v>155.16</v>
      </c>
      <c r="N231" s="93">
        <v>1.1000000000000001</v>
      </c>
      <c r="O231" s="203">
        <f t="shared" si="16"/>
        <v>349433.25000000006</v>
      </c>
      <c r="P231" s="154">
        <v>440000</v>
      </c>
      <c r="Q231" s="57"/>
      <c r="R231" s="57" t="s">
        <v>547</v>
      </c>
      <c r="S231" s="58" t="s">
        <v>678</v>
      </c>
      <c r="T231" s="58"/>
    </row>
    <row r="232" spans="1:20" ht="17.25" customHeight="1">
      <c r="A232" s="89" t="s">
        <v>546</v>
      </c>
      <c r="B232" s="68" t="s">
        <v>242</v>
      </c>
      <c r="C232" s="90" t="str">
        <f t="shared" si="13"/>
        <v>H105025400</v>
      </c>
      <c r="D232" s="115"/>
      <c r="E232" s="89" t="s">
        <v>244</v>
      </c>
      <c r="F232" s="68" t="s">
        <v>243</v>
      </c>
      <c r="G232" s="146" t="str">
        <f t="shared" si="14"/>
        <v>KMH</v>
      </c>
      <c r="H232" s="66" t="s">
        <v>24</v>
      </c>
      <c r="I232" s="66" t="s">
        <v>18</v>
      </c>
      <c r="J232" s="66" t="s">
        <v>18</v>
      </c>
      <c r="K232" s="57">
        <v>12</v>
      </c>
      <c r="L232" s="60">
        <v>14.53</v>
      </c>
      <c r="M232" s="321">
        <f t="shared" si="15"/>
        <v>174.35999999999999</v>
      </c>
      <c r="N232" s="93">
        <v>1.1000000000000001</v>
      </c>
      <c r="O232" s="203">
        <f t="shared" si="16"/>
        <v>392673.25000000006</v>
      </c>
      <c r="P232" s="154">
        <v>510000</v>
      </c>
      <c r="Q232" s="57"/>
      <c r="R232" s="57" t="s">
        <v>547</v>
      </c>
      <c r="S232" s="58" t="s">
        <v>679</v>
      </c>
      <c r="T232" s="145"/>
    </row>
    <row r="233" spans="1:20" ht="17.25" customHeight="1">
      <c r="A233" s="89" t="s">
        <v>546</v>
      </c>
      <c r="B233" s="68" t="s">
        <v>245</v>
      </c>
      <c r="C233" s="90" t="str">
        <f t="shared" si="13"/>
        <v>H105025420</v>
      </c>
      <c r="D233" s="115"/>
      <c r="E233" s="89" t="s">
        <v>247</v>
      </c>
      <c r="F233" s="68" t="s">
        <v>246</v>
      </c>
      <c r="G233" s="146" t="str">
        <f t="shared" si="14"/>
        <v>KMH</v>
      </c>
      <c r="H233" s="66" t="s">
        <v>24</v>
      </c>
      <c r="I233" s="66" t="s">
        <v>18</v>
      </c>
      <c r="J233" s="66" t="s">
        <v>18</v>
      </c>
      <c r="K233" s="57">
        <v>12</v>
      </c>
      <c r="L233" s="60">
        <v>17.82</v>
      </c>
      <c r="M233" s="321">
        <f t="shared" si="15"/>
        <v>213.84</v>
      </c>
      <c r="N233" s="93">
        <v>1.1000000000000001</v>
      </c>
      <c r="O233" s="203">
        <f t="shared" si="16"/>
        <v>481585.50000000006</v>
      </c>
      <c r="P233" s="154">
        <v>630000</v>
      </c>
      <c r="Q233" s="57"/>
      <c r="R233" s="57" t="s">
        <v>547</v>
      </c>
      <c r="S233" s="58" t="s">
        <v>680</v>
      </c>
      <c r="T233" s="145"/>
    </row>
    <row r="234" spans="1:20" ht="17.25" customHeight="1">
      <c r="A234" s="89" t="s">
        <v>546</v>
      </c>
      <c r="B234" s="68" t="s">
        <v>548</v>
      </c>
      <c r="C234" s="90" t="str">
        <f t="shared" si="13"/>
        <v>H105015989</v>
      </c>
      <c r="D234" s="115"/>
      <c r="E234" s="68" t="s">
        <v>681</v>
      </c>
      <c r="F234" s="89" t="s">
        <v>682</v>
      </c>
      <c r="G234" s="146" t="str">
        <f t="shared" si="14"/>
        <v>KMH</v>
      </c>
      <c r="H234" s="66" t="s">
        <v>24</v>
      </c>
      <c r="I234" s="66" t="s">
        <v>18</v>
      </c>
      <c r="J234" s="66" t="s">
        <v>18</v>
      </c>
      <c r="K234" s="57">
        <v>12</v>
      </c>
      <c r="L234" s="60">
        <v>18.399999999999999</v>
      </c>
      <c r="M234" s="321">
        <f t="shared" si="15"/>
        <v>220.79999999999998</v>
      </c>
      <c r="N234" s="93">
        <v>1.1000000000000001</v>
      </c>
      <c r="O234" s="203">
        <f t="shared" si="16"/>
        <v>497260</v>
      </c>
      <c r="P234" s="154">
        <v>630000</v>
      </c>
      <c r="Q234" s="57"/>
      <c r="R234" s="57" t="s">
        <v>547</v>
      </c>
      <c r="S234" s="58" t="s">
        <v>680</v>
      </c>
      <c r="T234" s="145"/>
    </row>
    <row r="235" spans="1:20" ht="17.25" customHeight="1">
      <c r="A235" s="89" t="s">
        <v>546</v>
      </c>
      <c r="B235" s="150" t="s">
        <v>57</v>
      </c>
      <c r="C235" s="90" t="str">
        <f t="shared" si="13"/>
        <v>9413614194</v>
      </c>
      <c r="D235" s="115"/>
      <c r="E235" s="150"/>
      <c r="F235" s="150" t="s">
        <v>58</v>
      </c>
      <c r="G235" s="146" t="str">
        <f t="shared" si="14"/>
        <v>3YL</v>
      </c>
      <c r="H235" s="66" t="s">
        <v>250</v>
      </c>
      <c r="I235" s="59" t="s">
        <v>52</v>
      </c>
      <c r="J235" s="59" t="s">
        <v>52</v>
      </c>
      <c r="K235" s="57">
        <v>12</v>
      </c>
      <c r="L235" s="60">
        <v>13.22</v>
      </c>
      <c r="M235" s="321">
        <f t="shared" si="15"/>
        <v>158.64000000000001</v>
      </c>
      <c r="N235" s="93">
        <v>1.1000000000000001</v>
      </c>
      <c r="O235" s="203">
        <f t="shared" si="16"/>
        <v>357270.50000000006</v>
      </c>
      <c r="P235" s="154">
        <v>450000</v>
      </c>
      <c r="Q235" s="57"/>
      <c r="R235" s="57" t="s">
        <v>547</v>
      </c>
      <c r="S235" s="58" t="s">
        <v>683</v>
      </c>
      <c r="T235" s="145"/>
    </row>
    <row r="236" spans="1:20" ht="17.25" customHeight="1">
      <c r="A236" s="89" t="s">
        <v>546</v>
      </c>
      <c r="B236" s="150" t="s">
        <v>148</v>
      </c>
      <c r="C236" s="90" t="str">
        <f t="shared" si="13"/>
        <v>H105015485</v>
      </c>
      <c r="D236" s="115"/>
      <c r="E236" s="150" t="s">
        <v>151</v>
      </c>
      <c r="F236" s="150" t="s">
        <v>149</v>
      </c>
      <c r="G236" s="146" t="str">
        <f t="shared" si="14"/>
        <v>KMH</v>
      </c>
      <c r="H236" s="66" t="s">
        <v>24</v>
      </c>
      <c r="I236" s="66" t="s">
        <v>18</v>
      </c>
      <c r="J236" s="66" t="s">
        <v>18</v>
      </c>
      <c r="K236" s="57">
        <v>12</v>
      </c>
      <c r="L236" s="60">
        <v>12.64</v>
      </c>
      <c r="M236" s="321">
        <f t="shared" si="15"/>
        <v>151.68</v>
      </c>
      <c r="N236" s="93">
        <v>1.1000000000000001</v>
      </c>
      <c r="O236" s="203">
        <f t="shared" si="16"/>
        <v>341596.00000000006</v>
      </c>
      <c r="P236" s="154">
        <v>420000</v>
      </c>
      <c r="Q236" s="57"/>
      <c r="R236" s="57" t="s">
        <v>547</v>
      </c>
      <c r="S236" s="58" t="s">
        <v>684</v>
      </c>
      <c r="T236" s="145"/>
    </row>
    <row r="237" spans="1:20" ht="17.25" customHeight="1">
      <c r="A237" s="89" t="s">
        <v>546</v>
      </c>
      <c r="B237" s="151">
        <v>1466111630770</v>
      </c>
      <c r="C237" s="90" t="str">
        <f t="shared" si="13"/>
        <v>1466111630</v>
      </c>
      <c r="D237" s="115"/>
      <c r="E237" s="68"/>
      <c r="F237" s="68"/>
      <c r="G237" s="146" t="str">
        <f t="shared" si="14"/>
        <v>770</v>
      </c>
      <c r="H237" s="66" t="s">
        <v>685</v>
      </c>
      <c r="I237" s="66" t="s">
        <v>549</v>
      </c>
      <c r="J237" s="66" t="s">
        <v>549</v>
      </c>
      <c r="K237" s="57">
        <v>10</v>
      </c>
      <c r="L237" s="60">
        <v>30.24</v>
      </c>
      <c r="M237" s="321">
        <f t="shared" si="15"/>
        <v>302.39999999999998</v>
      </c>
      <c r="N237" s="93">
        <v>1.1000000000000001</v>
      </c>
      <c r="O237" s="203">
        <f t="shared" si="16"/>
        <v>817236.00000000012</v>
      </c>
      <c r="P237" s="154">
        <v>1050000</v>
      </c>
      <c r="Q237" s="57"/>
      <c r="R237" s="57" t="s">
        <v>516</v>
      </c>
      <c r="S237" s="58" t="s">
        <v>686</v>
      </c>
      <c r="T237" s="145"/>
    </row>
    <row r="238" spans="1:20" ht="17.25" customHeight="1">
      <c r="A238" s="89" t="s">
        <v>546</v>
      </c>
      <c r="B238" s="150" t="s">
        <v>513</v>
      </c>
      <c r="C238" s="90" t="str">
        <f t="shared" si="13"/>
        <v>0433175449</v>
      </c>
      <c r="D238" s="115"/>
      <c r="E238" s="68"/>
      <c r="F238" s="150" t="s">
        <v>652</v>
      </c>
      <c r="G238" s="146" t="str">
        <f t="shared" si="14"/>
        <v>8GA</v>
      </c>
      <c r="H238" s="66" t="s">
        <v>24</v>
      </c>
      <c r="I238" s="66" t="s">
        <v>18</v>
      </c>
      <c r="J238" s="66" t="s">
        <v>18</v>
      </c>
      <c r="K238" s="57">
        <v>10</v>
      </c>
      <c r="L238" s="60">
        <v>27.42</v>
      </c>
      <c r="M238" s="321">
        <f t="shared" si="15"/>
        <v>274.20000000000005</v>
      </c>
      <c r="N238" s="93">
        <v>1.1000000000000001</v>
      </c>
      <c r="O238" s="203">
        <f t="shared" si="16"/>
        <v>741025.50000000012</v>
      </c>
      <c r="P238" s="154">
        <v>930000</v>
      </c>
      <c r="Q238" s="57"/>
      <c r="R238" s="57" t="s">
        <v>516</v>
      </c>
      <c r="S238" s="58" t="s">
        <v>687</v>
      </c>
      <c r="T238" s="145"/>
    </row>
    <row r="239" spans="1:20" s="69" customFormat="1" ht="17.25" customHeight="1">
      <c r="A239" s="89" t="s">
        <v>546</v>
      </c>
      <c r="B239" s="150" t="s">
        <v>399</v>
      </c>
      <c r="C239" s="90" t="str">
        <f t="shared" si="13"/>
        <v>F00RJ02130</v>
      </c>
      <c r="D239" s="90" t="str">
        <f t="shared" si="13"/>
        <v>F00RJ02130</v>
      </c>
      <c r="E239" s="68"/>
      <c r="F239" s="68"/>
      <c r="G239" s="146" t="str">
        <f t="shared" si="14"/>
        <v>751</v>
      </c>
      <c r="H239" s="66" t="s">
        <v>114</v>
      </c>
      <c r="I239" s="56" t="s">
        <v>338</v>
      </c>
      <c r="J239" s="56" t="s">
        <v>338</v>
      </c>
      <c r="K239" s="57">
        <v>10</v>
      </c>
      <c r="L239" s="60">
        <v>26.34</v>
      </c>
      <c r="M239" s="321">
        <f t="shared" si="15"/>
        <v>263.39999999999998</v>
      </c>
      <c r="N239" s="93">
        <v>1.1000000000000001</v>
      </c>
      <c r="O239" s="203">
        <f t="shared" si="16"/>
        <v>711838.50000000012</v>
      </c>
      <c r="P239" s="154">
        <v>1050000</v>
      </c>
      <c r="Q239" s="57"/>
      <c r="R239" s="57" t="s">
        <v>547</v>
      </c>
      <c r="S239" s="58" t="s">
        <v>686</v>
      </c>
      <c r="T239" s="145"/>
    </row>
    <row r="240" spans="1:20" s="69" customFormat="1" ht="17.25" customHeight="1">
      <c r="A240" s="89" t="s">
        <v>694</v>
      </c>
      <c r="B240" s="150" t="s">
        <v>548</v>
      </c>
      <c r="C240" s="90" t="s">
        <v>681</v>
      </c>
      <c r="D240" s="90">
        <v>9432610519</v>
      </c>
      <c r="E240" s="68" t="s">
        <v>681</v>
      </c>
      <c r="F240" s="68" t="s">
        <v>682</v>
      </c>
      <c r="G240" s="146" t="str">
        <f t="shared" si="14"/>
        <v>KMH</v>
      </c>
      <c r="H240" s="66" t="s">
        <v>24</v>
      </c>
      <c r="I240" s="56" t="s">
        <v>18</v>
      </c>
      <c r="J240" s="56" t="s">
        <v>18</v>
      </c>
      <c r="K240" s="57">
        <v>12</v>
      </c>
      <c r="L240" s="60">
        <v>18.399999999999999</v>
      </c>
      <c r="M240" s="321">
        <f t="shared" si="15"/>
        <v>220.79999999999998</v>
      </c>
      <c r="N240" s="93">
        <v>1.1000000000000001</v>
      </c>
      <c r="O240" s="203">
        <f t="shared" si="16"/>
        <v>497260</v>
      </c>
      <c r="P240" s="154">
        <v>630000</v>
      </c>
      <c r="Q240" s="57"/>
      <c r="R240" s="57" t="s">
        <v>547</v>
      </c>
      <c r="S240" s="193" t="s">
        <v>698</v>
      </c>
      <c r="T240" s="145"/>
    </row>
    <row r="241" spans="1:20" s="69" customFormat="1" ht="17.25" customHeight="1">
      <c r="A241" s="89" t="s">
        <v>694</v>
      </c>
      <c r="B241" s="150" t="s">
        <v>695</v>
      </c>
      <c r="C241" s="90" t="s">
        <v>696</v>
      </c>
      <c r="D241" s="90" t="s">
        <v>696</v>
      </c>
      <c r="E241" s="68"/>
      <c r="F241" s="68" t="s">
        <v>697</v>
      </c>
      <c r="G241" s="146" t="str">
        <f t="shared" si="14"/>
        <v>41N</v>
      </c>
      <c r="H241" s="66" t="s">
        <v>24</v>
      </c>
      <c r="I241" s="56" t="s">
        <v>18</v>
      </c>
      <c r="J241" s="56" t="s">
        <v>18</v>
      </c>
      <c r="K241" s="57">
        <v>24</v>
      </c>
      <c r="L241" s="60">
        <v>10.050000000000001</v>
      </c>
      <c r="M241" s="321">
        <f t="shared" si="15"/>
        <v>241.20000000000002</v>
      </c>
      <c r="N241" s="93">
        <v>1.1000000000000001</v>
      </c>
      <c r="O241" s="203">
        <f t="shared" si="16"/>
        <v>271601.25000000006</v>
      </c>
      <c r="P241" s="154">
        <v>390000</v>
      </c>
      <c r="Q241" s="57"/>
      <c r="R241" s="57" t="s">
        <v>516</v>
      </c>
      <c r="S241" s="193" t="s">
        <v>699</v>
      </c>
      <c r="T241" s="145"/>
    </row>
    <row r="242" spans="1:20" s="69" customFormat="1" ht="17.25" customHeight="1">
      <c r="A242" s="89" t="s">
        <v>694</v>
      </c>
      <c r="B242" s="150" t="s">
        <v>261</v>
      </c>
      <c r="C242" s="90" t="s">
        <v>350</v>
      </c>
      <c r="D242" s="90">
        <v>9432610213</v>
      </c>
      <c r="E242" s="68" t="s">
        <v>350</v>
      </c>
      <c r="F242" s="68" t="s">
        <v>262</v>
      </c>
      <c r="G242" s="146" t="str">
        <f t="shared" si="14"/>
        <v>KMH</v>
      </c>
      <c r="H242" s="66" t="s">
        <v>24</v>
      </c>
      <c r="I242" s="56" t="s">
        <v>18</v>
      </c>
      <c r="J242" s="56" t="s">
        <v>18</v>
      </c>
      <c r="K242" s="57">
        <v>12</v>
      </c>
      <c r="L242" s="60">
        <v>14.82</v>
      </c>
      <c r="M242" s="321">
        <f t="shared" si="15"/>
        <v>177.84</v>
      </c>
      <c r="N242" s="93">
        <v>1.1000000000000001</v>
      </c>
      <c r="O242" s="203">
        <f t="shared" si="16"/>
        <v>400510.50000000006</v>
      </c>
      <c r="P242" s="154">
        <v>510000</v>
      </c>
      <c r="Q242" s="57"/>
      <c r="R242" s="57" t="s">
        <v>547</v>
      </c>
      <c r="S242" s="193" t="s">
        <v>679</v>
      </c>
      <c r="T242" s="145"/>
    </row>
    <row r="243" spans="1:20" s="69" customFormat="1" ht="17.25" customHeight="1">
      <c r="A243" s="89" t="s">
        <v>694</v>
      </c>
      <c r="B243" s="150" t="s">
        <v>279</v>
      </c>
      <c r="C243" s="90" t="s">
        <v>357</v>
      </c>
      <c r="D243" s="90">
        <v>9432610177</v>
      </c>
      <c r="E243" s="68" t="s">
        <v>357</v>
      </c>
      <c r="F243" s="68" t="s">
        <v>280</v>
      </c>
      <c r="G243" s="146" t="str">
        <f t="shared" si="14"/>
        <v>KMH</v>
      </c>
      <c r="H243" s="66" t="s">
        <v>24</v>
      </c>
      <c r="I243" s="56" t="s">
        <v>18</v>
      </c>
      <c r="J243" s="56" t="s">
        <v>18</v>
      </c>
      <c r="K243" s="57">
        <v>12</v>
      </c>
      <c r="L243" s="60">
        <v>17.82</v>
      </c>
      <c r="M243" s="321">
        <f t="shared" si="15"/>
        <v>213.84</v>
      </c>
      <c r="N243" s="93">
        <v>1.1000000000000001</v>
      </c>
      <c r="O243" s="203">
        <f t="shared" si="16"/>
        <v>481585.50000000006</v>
      </c>
      <c r="P243" s="154">
        <v>380000</v>
      </c>
      <c r="Q243" s="57"/>
      <c r="R243" s="57" t="s">
        <v>547</v>
      </c>
      <c r="S243" s="193" t="s">
        <v>700</v>
      </c>
      <c r="T243" s="145"/>
    </row>
    <row r="244" spans="1:20" s="69" customFormat="1" ht="17.25" customHeight="1">
      <c r="A244" s="89" t="s">
        <v>694</v>
      </c>
      <c r="B244" s="150" t="s">
        <v>81</v>
      </c>
      <c r="C244" s="90" t="s">
        <v>83</v>
      </c>
      <c r="D244" s="90"/>
      <c r="E244" s="68" t="s">
        <v>84</v>
      </c>
      <c r="F244" s="68" t="s">
        <v>82</v>
      </c>
      <c r="G244" s="146" t="str">
        <f t="shared" si="14"/>
        <v>3YL</v>
      </c>
      <c r="H244" s="66" t="s">
        <v>250</v>
      </c>
      <c r="I244" s="56" t="s">
        <v>52</v>
      </c>
      <c r="J244" s="56" t="s">
        <v>52</v>
      </c>
      <c r="K244" s="57">
        <v>12</v>
      </c>
      <c r="L244" s="60">
        <v>17.82</v>
      </c>
      <c r="M244" s="321">
        <f t="shared" si="15"/>
        <v>213.84</v>
      </c>
      <c r="N244" s="93">
        <v>1.1000000000000001</v>
      </c>
      <c r="O244" s="203">
        <f t="shared" si="16"/>
        <v>481585.50000000006</v>
      </c>
      <c r="P244" s="154">
        <v>700000</v>
      </c>
      <c r="Q244" s="57"/>
      <c r="R244" s="57" t="s">
        <v>547</v>
      </c>
      <c r="S244" s="193" t="s">
        <v>701</v>
      </c>
      <c r="T244" s="145"/>
    </row>
    <row r="245" spans="1:20" s="69" customFormat="1" ht="17.25" customHeight="1">
      <c r="A245" s="89" t="s">
        <v>694</v>
      </c>
      <c r="B245" s="150" t="s">
        <v>251</v>
      </c>
      <c r="C245" s="90" t="s">
        <v>358</v>
      </c>
      <c r="D245" s="90">
        <v>9432612952</v>
      </c>
      <c r="E245" s="68" t="s">
        <v>358</v>
      </c>
      <c r="F245" s="68" t="s">
        <v>252</v>
      </c>
      <c r="G245" s="146" t="str">
        <f t="shared" si="14"/>
        <v>KMH</v>
      </c>
      <c r="H245" s="66" t="s">
        <v>24</v>
      </c>
      <c r="I245" s="56" t="s">
        <v>18</v>
      </c>
      <c r="J245" s="56" t="s">
        <v>18</v>
      </c>
      <c r="K245" s="57">
        <v>24</v>
      </c>
      <c r="L245" s="60">
        <v>12.03</v>
      </c>
      <c r="M245" s="321">
        <f t="shared" si="15"/>
        <v>288.71999999999997</v>
      </c>
      <c r="N245" s="93">
        <v>1.1000000000000001</v>
      </c>
      <c r="O245" s="203">
        <f t="shared" si="16"/>
        <v>325110.75</v>
      </c>
      <c r="P245" s="154">
        <v>406000</v>
      </c>
      <c r="Q245" s="57"/>
      <c r="R245" s="57" t="s">
        <v>704</v>
      </c>
      <c r="S245" s="193" t="s">
        <v>702</v>
      </c>
      <c r="T245" s="145" t="s">
        <v>705</v>
      </c>
    </row>
    <row r="246" spans="1:20" s="69" customFormat="1" ht="17.25" customHeight="1">
      <c r="A246" s="89" t="s">
        <v>694</v>
      </c>
      <c r="B246" s="89" t="s">
        <v>38</v>
      </c>
      <c r="C246" s="89" t="s">
        <v>40</v>
      </c>
      <c r="D246" s="89" t="s">
        <v>7</v>
      </c>
      <c r="E246" s="89"/>
      <c r="F246" s="89" t="s">
        <v>39</v>
      </c>
      <c r="G246" s="146" t="str">
        <f t="shared" si="14"/>
        <v>8GA</v>
      </c>
      <c r="H246" s="66" t="s">
        <v>24</v>
      </c>
      <c r="I246" s="56" t="s">
        <v>18</v>
      </c>
      <c r="J246" s="56" t="s">
        <v>18</v>
      </c>
      <c r="K246" s="57">
        <v>48</v>
      </c>
      <c r="L246" s="60">
        <v>21.79</v>
      </c>
      <c r="M246" s="321">
        <f t="shared" si="15"/>
        <v>1045.92</v>
      </c>
      <c r="N246" s="93">
        <v>1.1000000000000001</v>
      </c>
      <c r="O246" s="203">
        <f t="shared" si="16"/>
        <v>588874.75</v>
      </c>
      <c r="P246" s="154">
        <v>780000</v>
      </c>
      <c r="Q246" s="57"/>
      <c r="R246" s="57" t="s">
        <v>516</v>
      </c>
      <c r="S246" s="193" t="s">
        <v>703</v>
      </c>
      <c r="T246" s="145"/>
    </row>
    <row r="247" spans="1:20">
      <c r="A247" s="89" t="s">
        <v>710</v>
      </c>
      <c r="B247" s="89" t="s">
        <v>122</v>
      </c>
      <c r="C247" s="89" t="str">
        <f>LEFT(B247,10)</f>
        <v>F00VC01359</v>
      </c>
      <c r="D247" s="89" t="s">
        <v>124</v>
      </c>
      <c r="E247" s="89"/>
      <c r="F247" s="89"/>
      <c r="G247" s="146" t="str">
        <f>RIGHT(B247,3)</f>
        <v>770</v>
      </c>
      <c r="H247" s="66" t="s">
        <v>123</v>
      </c>
      <c r="I247" s="56" t="s">
        <v>338</v>
      </c>
      <c r="J247" s="56" t="s">
        <v>112</v>
      </c>
      <c r="K247" s="57">
        <v>80</v>
      </c>
      <c r="L247" s="60">
        <v>17.920000000000002</v>
      </c>
      <c r="M247" s="321">
        <f t="shared" si="15"/>
        <v>1433.6000000000001</v>
      </c>
      <c r="N247" s="60">
        <v>1.1000000000000001</v>
      </c>
      <c r="O247" s="203">
        <f t="shared" si="16"/>
        <v>484288.00000000012</v>
      </c>
      <c r="P247" s="154">
        <v>660000</v>
      </c>
      <c r="Q247" s="57"/>
      <c r="R247" s="57"/>
      <c r="S247" s="193" t="s">
        <v>711</v>
      </c>
      <c r="T247" s="193"/>
    </row>
    <row r="248" spans="1:20">
      <c r="A248" s="89" t="s">
        <v>710</v>
      </c>
      <c r="B248" s="89" t="s">
        <v>239</v>
      </c>
      <c r="C248" s="89" t="str">
        <f>LEFT(B248,10)</f>
        <v>H105025343</v>
      </c>
      <c r="D248" s="89"/>
      <c r="E248" s="89" t="s">
        <v>241</v>
      </c>
      <c r="F248" s="89" t="s">
        <v>240</v>
      </c>
      <c r="G248" s="146" t="str">
        <f t="shared" ref="G248:G259" si="17">RIGHT(B248,3)</f>
        <v>KMH</v>
      </c>
      <c r="H248" s="66" t="s">
        <v>24</v>
      </c>
      <c r="I248" s="56" t="s">
        <v>18</v>
      </c>
      <c r="J248" s="56" t="s">
        <v>18</v>
      </c>
      <c r="K248" s="57">
        <v>120</v>
      </c>
      <c r="L248" s="60">
        <v>15.84</v>
      </c>
      <c r="M248" s="321">
        <f t="shared" si="15"/>
        <v>1900.8</v>
      </c>
      <c r="N248" s="93">
        <v>1.1000000000000001</v>
      </c>
      <c r="O248" s="203">
        <f t="shared" si="16"/>
        <v>428076</v>
      </c>
      <c r="P248" s="154">
        <v>550000</v>
      </c>
      <c r="Q248" s="57"/>
      <c r="R248" s="57"/>
      <c r="S248" s="193" t="s">
        <v>712</v>
      </c>
      <c r="T248" s="193"/>
    </row>
    <row r="249" spans="1:20">
      <c r="A249" s="89" t="s">
        <v>710</v>
      </c>
      <c r="B249" s="89" t="s">
        <v>222</v>
      </c>
      <c r="C249" s="89" t="str">
        <f t="shared" ref="C249:D255" si="18">LEFT(B249,10)</f>
        <v>H105025303</v>
      </c>
      <c r="D249" s="89"/>
      <c r="E249" s="89" t="s">
        <v>224</v>
      </c>
      <c r="F249" s="89" t="s">
        <v>223</v>
      </c>
      <c r="G249" s="146" t="str">
        <f t="shared" si="17"/>
        <v>KMH</v>
      </c>
      <c r="H249" s="66" t="s">
        <v>24</v>
      </c>
      <c r="I249" s="56" t="s">
        <v>18</v>
      </c>
      <c r="J249" s="56" t="s">
        <v>18</v>
      </c>
      <c r="K249" s="57">
        <v>24</v>
      </c>
      <c r="L249" s="60">
        <v>17.25</v>
      </c>
      <c r="M249" s="321">
        <f t="shared" si="15"/>
        <v>414</v>
      </c>
      <c r="N249" s="93">
        <v>1.1000000000000001</v>
      </c>
      <c r="O249" s="203">
        <f t="shared" si="16"/>
        <v>466181.25000000006</v>
      </c>
      <c r="P249" s="154">
        <v>600000</v>
      </c>
      <c r="Q249" s="57"/>
      <c r="R249" s="57"/>
      <c r="S249" s="193" t="s">
        <v>713</v>
      </c>
      <c r="T249" s="193"/>
    </row>
    <row r="250" spans="1:20">
      <c r="A250" s="89" t="s">
        <v>710</v>
      </c>
      <c r="B250" s="89" t="s">
        <v>225</v>
      </c>
      <c r="C250" s="89" t="str">
        <f t="shared" si="18"/>
        <v>H105025304</v>
      </c>
      <c r="D250" s="89"/>
      <c r="E250" s="89" t="s">
        <v>228</v>
      </c>
      <c r="F250" s="89" t="s">
        <v>226</v>
      </c>
      <c r="G250" s="146" t="str">
        <f t="shared" si="17"/>
        <v>KMH</v>
      </c>
      <c r="H250" s="66" t="s">
        <v>24</v>
      </c>
      <c r="I250" s="56" t="s">
        <v>18</v>
      </c>
      <c r="J250" s="56" t="s">
        <v>18</v>
      </c>
      <c r="K250" s="57">
        <v>48</v>
      </c>
      <c r="L250" s="60">
        <v>15.84</v>
      </c>
      <c r="M250" s="321">
        <f t="shared" si="15"/>
        <v>760.31999999999994</v>
      </c>
      <c r="N250" s="93">
        <v>1.1000000000000001</v>
      </c>
      <c r="O250" s="203">
        <f t="shared" si="16"/>
        <v>428076</v>
      </c>
      <c r="P250" s="154">
        <v>500000</v>
      </c>
      <c r="Q250" s="57"/>
      <c r="R250" s="57"/>
      <c r="S250" s="193" t="s">
        <v>714</v>
      </c>
      <c r="T250" s="193"/>
    </row>
    <row r="251" spans="1:20">
      <c r="A251" s="89" t="s">
        <v>710</v>
      </c>
      <c r="B251" s="89" t="s">
        <v>142</v>
      </c>
      <c r="C251" s="89" t="str">
        <f t="shared" si="18"/>
        <v>H105015413</v>
      </c>
      <c r="D251" s="89"/>
      <c r="E251" s="89" t="s">
        <v>144</v>
      </c>
      <c r="F251" s="89" t="s">
        <v>143</v>
      </c>
      <c r="G251" s="146" t="str">
        <f t="shared" si="17"/>
        <v>KMH</v>
      </c>
      <c r="H251" s="66" t="s">
        <v>24</v>
      </c>
      <c r="I251" s="56" t="s">
        <v>18</v>
      </c>
      <c r="J251" s="56" t="s">
        <v>18</v>
      </c>
      <c r="K251" s="57">
        <v>36</v>
      </c>
      <c r="L251" s="60">
        <v>12.96</v>
      </c>
      <c r="M251" s="321">
        <f t="shared" si="15"/>
        <v>466.56000000000006</v>
      </c>
      <c r="N251" s="93">
        <v>1.1000000000000001</v>
      </c>
      <c r="O251" s="203">
        <f t="shared" si="16"/>
        <v>350244.00000000006</v>
      </c>
      <c r="P251" s="154">
        <v>400000</v>
      </c>
      <c r="Q251" s="57"/>
      <c r="R251" s="57"/>
      <c r="S251" s="193" t="s">
        <v>715</v>
      </c>
      <c r="T251" s="193"/>
    </row>
    <row r="252" spans="1:20">
      <c r="A252" s="89" t="s">
        <v>710</v>
      </c>
      <c r="B252" s="89" t="s">
        <v>145</v>
      </c>
      <c r="C252" s="89" t="str">
        <f t="shared" si="18"/>
        <v>H105015419</v>
      </c>
      <c r="D252" s="89"/>
      <c r="E252" s="89" t="s">
        <v>147</v>
      </c>
      <c r="F252" s="89" t="s">
        <v>146</v>
      </c>
      <c r="G252" s="146" t="str">
        <f t="shared" si="17"/>
        <v>KMH</v>
      </c>
      <c r="H252" s="66" t="s">
        <v>24</v>
      </c>
      <c r="I252" s="56" t="s">
        <v>18</v>
      </c>
      <c r="J252" s="56" t="s">
        <v>18</v>
      </c>
      <c r="K252" s="57">
        <v>36</v>
      </c>
      <c r="L252" s="60">
        <v>12.48</v>
      </c>
      <c r="M252" s="321">
        <f t="shared" si="15"/>
        <v>449.28000000000003</v>
      </c>
      <c r="N252" s="93">
        <v>1.1000000000000001</v>
      </c>
      <c r="O252" s="203">
        <f t="shared" si="16"/>
        <v>337272.00000000006</v>
      </c>
      <c r="P252" s="154">
        <v>460000</v>
      </c>
      <c r="Q252" s="57"/>
      <c r="R252" s="57"/>
      <c r="S252" s="193" t="s">
        <v>716</v>
      </c>
      <c r="T252" s="193"/>
    </row>
    <row r="253" spans="1:20">
      <c r="A253" s="89" t="s">
        <v>710</v>
      </c>
      <c r="B253" s="89" t="s">
        <v>47</v>
      </c>
      <c r="C253" s="89" t="str">
        <f t="shared" si="18"/>
        <v>9413610013</v>
      </c>
      <c r="D253" s="89" t="str">
        <f t="shared" si="18"/>
        <v>9413610013</v>
      </c>
      <c r="E253" s="89"/>
      <c r="F253" s="89" t="s">
        <v>48</v>
      </c>
      <c r="G253" s="146" t="str">
        <f t="shared" si="17"/>
        <v>3YL</v>
      </c>
      <c r="H253" s="66" t="s">
        <v>250</v>
      </c>
      <c r="I253" s="56" t="s">
        <v>52</v>
      </c>
      <c r="J253" s="56" t="s">
        <v>52</v>
      </c>
      <c r="K253" s="57">
        <v>36</v>
      </c>
      <c r="L253" s="60">
        <v>14.3</v>
      </c>
      <c r="M253" s="321">
        <f t="shared" si="15"/>
        <v>514.80000000000007</v>
      </c>
      <c r="N253" s="93">
        <v>1.1000000000000001</v>
      </c>
      <c r="O253" s="203">
        <f t="shared" si="16"/>
        <v>386457.50000000012</v>
      </c>
      <c r="P253" s="154">
        <v>500000</v>
      </c>
      <c r="Q253" s="57"/>
      <c r="R253" s="57"/>
      <c r="S253" s="193" t="s">
        <v>714</v>
      </c>
      <c r="T253" s="193"/>
    </row>
    <row r="254" spans="1:20">
      <c r="A254" s="89" t="s">
        <v>710</v>
      </c>
      <c r="B254" s="89" t="s">
        <v>61</v>
      </c>
      <c r="C254" s="89" t="str">
        <f t="shared" si="18"/>
        <v>9443610210</v>
      </c>
      <c r="D254" s="89" t="str">
        <f t="shared" si="18"/>
        <v>9443610210</v>
      </c>
      <c r="E254" s="89"/>
      <c r="F254" s="89" t="s">
        <v>62</v>
      </c>
      <c r="G254" s="146" t="str">
        <f t="shared" si="17"/>
        <v>3YL</v>
      </c>
      <c r="H254" s="66" t="s">
        <v>250</v>
      </c>
      <c r="I254" s="56" t="s">
        <v>52</v>
      </c>
      <c r="J254" s="56" t="s">
        <v>52</v>
      </c>
      <c r="K254" s="57">
        <v>36</v>
      </c>
      <c r="L254" s="60">
        <v>13.98</v>
      </c>
      <c r="M254" s="321">
        <f t="shared" si="15"/>
        <v>503.28000000000003</v>
      </c>
      <c r="N254" s="93">
        <v>1.1000000000000001</v>
      </c>
      <c r="O254" s="203">
        <f t="shared" si="16"/>
        <v>377809.50000000006</v>
      </c>
      <c r="P254" s="154">
        <v>480000</v>
      </c>
      <c r="Q254" s="57"/>
      <c r="R254" s="57"/>
      <c r="S254" s="193" t="s">
        <v>717</v>
      </c>
      <c r="T254" s="193"/>
    </row>
    <row r="255" spans="1:20">
      <c r="A255" s="89" t="s">
        <v>710</v>
      </c>
      <c r="B255" s="89" t="s">
        <v>77</v>
      </c>
      <c r="C255" s="89" t="str">
        <f t="shared" si="18"/>
        <v>9443610791</v>
      </c>
      <c r="D255" s="89" t="str">
        <f t="shared" si="18"/>
        <v>9443610791</v>
      </c>
      <c r="E255" s="89"/>
      <c r="F255" s="89" t="s">
        <v>78</v>
      </c>
      <c r="G255" s="146" t="str">
        <f t="shared" si="17"/>
        <v>3YL</v>
      </c>
      <c r="H255" s="66" t="s">
        <v>250</v>
      </c>
      <c r="I255" s="56" t="s">
        <v>52</v>
      </c>
      <c r="J255" s="56" t="s">
        <v>52</v>
      </c>
      <c r="K255" s="57">
        <v>36</v>
      </c>
      <c r="L255" s="60">
        <v>14.88</v>
      </c>
      <c r="M255" s="321">
        <f t="shared" si="15"/>
        <v>535.68000000000006</v>
      </c>
      <c r="N255" s="93">
        <v>1.1000000000000001</v>
      </c>
      <c r="O255" s="203">
        <f t="shared" si="16"/>
        <v>402132.00000000006</v>
      </c>
      <c r="P255" s="154">
        <v>510000</v>
      </c>
      <c r="Q255" s="57"/>
      <c r="R255" s="57"/>
      <c r="S255" s="193" t="s">
        <v>679</v>
      </c>
      <c r="T255" s="193"/>
    </row>
    <row r="256" spans="1:20">
      <c r="A256" s="89" t="s">
        <v>710</v>
      </c>
      <c r="B256" s="89" t="s">
        <v>229</v>
      </c>
      <c r="C256" s="89" t="s">
        <v>231</v>
      </c>
      <c r="D256" s="89" t="s">
        <v>718</v>
      </c>
      <c r="E256" s="89" t="s">
        <v>231</v>
      </c>
      <c r="F256" s="89" t="s">
        <v>230</v>
      </c>
      <c r="G256" s="146" t="str">
        <f t="shared" si="17"/>
        <v>KMH</v>
      </c>
      <c r="H256" s="66" t="s">
        <v>24</v>
      </c>
      <c r="I256" s="56" t="s">
        <v>18</v>
      </c>
      <c r="J256" s="56" t="s">
        <v>18</v>
      </c>
      <c r="K256" s="57">
        <v>48</v>
      </c>
      <c r="L256" s="60">
        <v>14.27</v>
      </c>
      <c r="M256" s="321">
        <f t="shared" si="15"/>
        <v>684.96</v>
      </c>
      <c r="N256" s="93">
        <v>1.1000000000000001</v>
      </c>
      <c r="O256" s="203">
        <f t="shared" si="16"/>
        <v>385646.75000000006</v>
      </c>
      <c r="P256" s="154">
        <v>500000</v>
      </c>
      <c r="Q256" s="57"/>
      <c r="R256" s="57"/>
      <c r="S256" s="193" t="s">
        <v>714</v>
      </c>
      <c r="T256" s="193"/>
    </row>
    <row r="257" spans="1:20">
      <c r="A257" s="89" t="s">
        <v>719</v>
      </c>
      <c r="B257" s="89" t="s">
        <v>720</v>
      </c>
      <c r="C257" s="89" t="s">
        <v>721</v>
      </c>
      <c r="D257" s="89"/>
      <c r="E257" s="89"/>
      <c r="F257" s="89"/>
      <c r="G257" s="146" t="str">
        <f t="shared" si="17"/>
        <v>000</v>
      </c>
      <c r="H257" s="66" t="s">
        <v>397</v>
      </c>
      <c r="I257" s="56"/>
      <c r="J257" s="56"/>
      <c r="K257" s="57">
        <v>6</v>
      </c>
      <c r="L257" s="60">
        <v>320</v>
      </c>
      <c r="M257" s="321">
        <f t="shared" si="15"/>
        <v>1920</v>
      </c>
      <c r="N257" s="93">
        <v>1.1000000000000001</v>
      </c>
      <c r="O257" s="203">
        <f t="shared" si="16"/>
        <v>8648000.0000000019</v>
      </c>
      <c r="P257" s="154">
        <v>10300000</v>
      </c>
      <c r="Q257" s="58"/>
      <c r="R257" s="58" t="s">
        <v>503</v>
      </c>
      <c r="S257" s="206" t="s">
        <v>722</v>
      </c>
      <c r="T257" s="193"/>
    </row>
    <row r="258" spans="1:20">
      <c r="A258" s="89" t="s">
        <v>719</v>
      </c>
      <c r="B258" s="89" t="s">
        <v>723</v>
      </c>
      <c r="C258" s="89" t="s">
        <v>724</v>
      </c>
      <c r="D258" s="89"/>
      <c r="E258" s="89"/>
      <c r="F258" s="89"/>
      <c r="G258" s="146" t="str">
        <f t="shared" si="17"/>
        <v>751</v>
      </c>
      <c r="H258" s="66" t="s">
        <v>123</v>
      </c>
      <c r="I258" s="56" t="s">
        <v>338</v>
      </c>
      <c r="J258" s="56" t="s">
        <v>112</v>
      </c>
      <c r="K258" s="57">
        <v>12</v>
      </c>
      <c r="L258" s="60">
        <v>31.62</v>
      </c>
      <c r="M258" s="321">
        <f t="shared" si="15"/>
        <v>379.44</v>
      </c>
      <c r="N258" s="93">
        <v>1.1000000000000001</v>
      </c>
      <c r="O258" s="203">
        <f t="shared" si="16"/>
        <v>854530.50000000012</v>
      </c>
      <c r="P258" s="154">
        <v>1060000</v>
      </c>
      <c r="Q258" s="58"/>
      <c r="R258" s="58" t="s">
        <v>503</v>
      </c>
      <c r="S258" s="206" t="s">
        <v>725</v>
      </c>
      <c r="T258" s="193"/>
    </row>
    <row r="259" spans="1:20">
      <c r="A259" s="89" t="s">
        <v>726</v>
      </c>
      <c r="B259" s="89" t="s">
        <v>122</v>
      </c>
      <c r="C259" s="89" t="s">
        <v>124</v>
      </c>
      <c r="D259" s="89"/>
      <c r="E259" s="89"/>
      <c r="F259" s="89"/>
      <c r="G259" s="146" t="str">
        <f t="shared" si="17"/>
        <v>770</v>
      </c>
      <c r="H259" s="66" t="s">
        <v>123</v>
      </c>
      <c r="I259" s="56" t="s">
        <v>338</v>
      </c>
      <c r="J259" s="56" t="s">
        <v>112</v>
      </c>
      <c r="K259" s="60">
        <v>200</v>
      </c>
      <c r="L259" s="60">
        <v>17.919999999999998</v>
      </c>
      <c r="M259" s="321">
        <f t="shared" si="15"/>
        <v>3583.9999999999995</v>
      </c>
      <c r="N259" s="93">
        <v>1.1000000000000001</v>
      </c>
      <c r="O259" s="203">
        <f t="shared" si="16"/>
        <v>484288</v>
      </c>
      <c r="P259" s="154">
        <v>660000</v>
      </c>
      <c r="Q259" s="57"/>
      <c r="R259" s="57"/>
      <c r="S259" s="206" t="s">
        <v>711</v>
      </c>
      <c r="T259" s="193"/>
    </row>
  </sheetData>
  <autoFilter ref="A6:T239" xr:uid="{2F793BA1-D7F0-40D2-8D3B-CED77BBED12F}"/>
  <mergeCells count="17">
    <mergeCell ref="F4:F5"/>
    <mergeCell ref="A4:A5"/>
    <mergeCell ref="B4:B5"/>
    <mergeCell ref="C4:C5"/>
    <mergeCell ref="D4:D5"/>
    <mergeCell ref="E4:E5"/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workbookViewId="0">
      <pane ySplit="3" topLeftCell="A58" activePane="bottomLeft" state="frozen"/>
      <selection pane="bottomLeft" activeCell="B21" sqref="B21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38" customWidth="1"/>
    <col min="4" max="4" width="16.140625" style="165" bestFit="1" customWidth="1"/>
    <col min="5" max="6" width="11.85546875" style="165" bestFit="1" customWidth="1"/>
    <col min="7" max="8" width="16.140625" style="165" customWidth="1"/>
    <col min="9" max="10" width="22.140625" style="39" bestFit="1" customWidth="1"/>
    <col min="11" max="11" width="15.140625" style="39" customWidth="1"/>
    <col min="12" max="12" width="17.7109375" style="39" customWidth="1"/>
    <col min="13" max="13" width="14.7109375" style="6" bestFit="1" customWidth="1"/>
    <col min="14" max="14" width="8.85546875" style="51" bestFit="1" customWidth="1"/>
    <col min="15" max="15" width="12" style="39" customWidth="1"/>
    <col min="16" max="16" width="20.28515625" style="39" bestFit="1" customWidth="1"/>
    <col min="17" max="17" width="10.28515625" style="39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34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85">
        <f>SUM(J4:J138)</f>
        <v>0</v>
      </c>
      <c r="P1" s="185">
        <f>SUM(P4:P500)</f>
        <v>96485.109999999957</v>
      </c>
      <c r="Q1" s="53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67" t="s">
        <v>552</v>
      </c>
      <c r="F2" s="167" t="s">
        <v>553</v>
      </c>
      <c r="G2" s="167" t="s">
        <v>554</v>
      </c>
      <c r="H2" s="166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68"/>
      <c r="F3" s="168"/>
      <c r="G3" s="168"/>
      <c r="H3" s="169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25" customFormat="1" ht="15.75" customHeight="1">
      <c r="A4" s="16">
        <v>44347</v>
      </c>
      <c r="B4" s="17">
        <v>104058017230</v>
      </c>
      <c r="C4" s="18" t="s">
        <v>312</v>
      </c>
      <c r="D4" s="101" t="s">
        <v>6</v>
      </c>
      <c r="E4" s="90" t="str">
        <f>LEFT(D4,10)</f>
        <v>0281002942</v>
      </c>
      <c r="F4" s="15" t="s">
        <v>9</v>
      </c>
      <c r="G4" s="15"/>
      <c r="H4" s="15"/>
      <c r="I4" s="40" t="s">
        <v>706</v>
      </c>
      <c r="J4" s="40" t="s">
        <v>706</v>
      </c>
      <c r="K4" s="19">
        <f t="shared" ref="K4:K35" si="0">ROUNDUP(O4*R4*1.05*23500,-3)</f>
        <v>601000</v>
      </c>
      <c r="L4" s="54">
        <v>800000</v>
      </c>
      <c r="M4" s="23">
        <f>1.1*L4</f>
        <v>880000.00000000012</v>
      </c>
      <c r="N4" s="47">
        <v>5</v>
      </c>
      <c r="O4" s="42">
        <v>22.11</v>
      </c>
      <c r="P4" s="40">
        <f t="shared" ref="P4:P35" si="1">N4*O4</f>
        <v>110.55</v>
      </c>
      <c r="Q4" s="41">
        <v>23160</v>
      </c>
      <c r="R4" s="21" t="s">
        <v>313</v>
      </c>
      <c r="S4" s="22" t="s">
        <v>314</v>
      </c>
      <c r="T4" s="24" t="s">
        <v>315</v>
      </c>
      <c r="U4" s="26"/>
    </row>
    <row r="5" spans="1:21" s="25" customFormat="1" ht="15.75" customHeight="1">
      <c r="A5" s="16">
        <v>44321</v>
      </c>
      <c r="B5" s="17">
        <v>104001089400</v>
      </c>
      <c r="C5" s="18" t="s">
        <v>312</v>
      </c>
      <c r="D5" s="155" t="s">
        <v>6</v>
      </c>
      <c r="E5" s="90" t="str">
        <f t="shared" ref="E5:F68" si="2">LEFT(D5,10)</f>
        <v>0281002942</v>
      </c>
      <c r="F5" s="15" t="s">
        <v>9</v>
      </c>
      <c r="G5" s="15"/>
      <c r="H5" s="15"/>
      <c r="I5" s="40"/>
      <c r="J5" s="52"/>
      <c r="K5" s="19">
        <f t="shared" si="0"/>
        <v>601000</v>
      </c>
      <c r="L5" s="54">
        <v>800000</v>
      </c>
      <c r="M5" s="23">
        <f t="shared" ref="M5:M68" si="3">1.1*L5</f>
        <v>880000.00000000012</v>
      </c>
      <c r="N5" s="47">
        <v>5</v>
      </c>
      <c r="O5" s="42">
        <v>22.11</v>
      </c>
      <c r="P5" s="40">
        <f t="shared" si="1"/>
        <v>110.55</v>
      </c>
      <c r="Q5" s="41">
        <v>22960</v>
      </c>
      <c r="R5" s="21" t="s">
        <v>313</v>
      </c>
      <c r="S5" s="22" t="s">
        <v>314</v>
      </c>
      <c r="T5" s="24" t="s">
        <v>316</v>
      </c>
      <c r="U5" s="26"/>
    </row>
    <row r="6" spans="1:21" s="25" customFormat="1" ht="15">
      <c r="A6" s="16">
        <v>44347</v>
      </c>
      <c r="B6" s="17">
        <v>104058017230</v>
      </c>
      <c r="C6" s="18" t="s">
        <v>312</v>
      </c>
      <c r="D6" s="156" t="s">
        <v>11</v>
      </c>
      <c r="E6" s="90" t="str">
        <f t="shared" si="2"/>
        <v>0281006117</v>
      </c>
      <c r="F6" s="15" t="s">
        <v>12</v>
      </c>
      <c r="G6" s="15"/>
      <c r="H6" s="15"/>
      <c r="I6" s="40"/>
      <c r="J6" s="52"/>
      <c r="K6" s="19">
        <f t="shared" si="0"/>
        <v>570000</v>
      </c>
      <c r="L6" s="54">
        <v>1000000</v>
      </c>
      <c r="M6" s="23">
        <f t="shared" si="3"/>
        <v>1100000</v>
      </c>
      <c r="N6" s="47">
        <v>20</v>
      </c>
      <c r="O6" s="42">
        <v>21</v>
      </c>
      <c r="P6" s="40">
        <f t="shared" si="1"/>
        <v>420</v>
      </c>
      <c r="Q6" s="41">
        <v>23160</v>
      </c>
      <c r="R6" s="21" t="s">
        <v>313</v>
      </c>
      <c r="S6" s="22" t="s">
        <v>314</v>
      </c>
      <c r="T6" s="24" t="s">
        <v>315</v>
      </c>
      <c r="U6" s="26"/>
    </row>
    <row r="7" spans="1:21" s="25" customFormat="1" ht="15">
      <c r="A7" s="16">
        <v>44379</v>
      </c>
      <c r="B7" s="17">
        <v>104125903010</v>
      </c>
      <c r="C7" s="18" t="s">
        <v>312</v>
      </c>
      <c r="D7" s="157" t="s">
        <v>44</v>
      </c>
      <c r="E7" s="90" t="str">
        <f t="shared" si="2"/>
        <v>0445020126</v>
      </c>
      <c r="F7" s="15" t="str">
        <f t="shared" si="2"/>
        <v>0445020126</v>
      </c>
      <c r="G7" s="15"/>
      <c r="H7" s="171"/>
      <c r="I7" s="40"/>
      <c r="J7" s="52"/>
      <c r="K7" s="19">
        <f>ROUNDUP(O7*R7*1.05*23500,-3)</f>
        <v>33545000</v>
      </c>
      <c r="L7" s="54">
        <v>38500000</v>
      </c>
      <c r="M7" s="23">
        <f t="shared" si="3"/>
        <v>42350000</v>
      </c>
      <c r="N7" s="48">
        <v>10</v>
      </c>
      <c r="O7" s="43">
        <v>1203.04</v>
      </c>
      <c r="P7" s="40">
        <f t="shared" si="1"/>
        <v>12030.4</v>
      </c>
      <c r="Q7" s="41">
        <v>22900</v>
      </c>
      <c r="R7" s="27" t="s">
        <v>317</v>
      </c>
      <c r="S7" s="22" t="s">
        <v>314</v>
      </c>
      <c r="T7" s="20" t="s">
        <v>318</v>
      </c>
      <c r="U7" s="26"/>
    </row>
    <row r="8" spans="1:21" s="25" customFormat="1" ht="15">
      <c r="A8" s="16">
        <v>44321</v>
      </c>
      <c r="B8" s="17">
        <v>104001089400</v>
      </c>
      <c r="C8" s="18" t="s">
        <v>312</v>
      </c>
      <c r="D8" s="158" t="s">
        <v>44</v>
      </c>
      <c r="E8" s="90" t="str">
        <f t="shared" si="2"/>
        <v>0445020126</v>
      </c>
      <c r="F8" s="15" t="str">
        <f t="shared" si="2"/>
        <v>0445020126</v>
      </c>
      <c r="G8" s="15"/>
      <c r="H8" s="172"/>
      <c r="I8" s="40"/>
      <c r="J8" s="52"/>
      <c r="K8" s="19">
        <f t="shared" si="0"/>
        <v>25653000</v>
      </c>
      <c r="L8" s="54">
        <v>38500000</v>
      </c>
      <c r="M8" s="23">
        <f t="shared" si="3"/>
        <v>42350000</v>
      </c>
      <c r="N8" s="48">
        <v>18</v>
      </c>
      <c r="O8" s="44">
        <v>920</v>
      </c>
      <c r="P8" s="40">
        <f t="shared" si="1"/>
        <v>16560</v>
      </c>
      <c r="Q8" s="41">
        <v>22960</v>
      </c>
      <c r="R8" s="27" t="s">
        <v>317</v>
      </c>
      <c r="S8" s="22" t="s">
        <v>314</v>
      </c>
      <c r="T8" s="28" t="s">
        <v>319</v>
      </c>
      <c r="U8" s="26"/>
    </row>
    <row r="9" spans="1:21" s="25" customFormat="1" ht="15">
      <c r="A9" s="16">
        <v>44421</v>
      </c>
      <c r="B9" s="17">
        <v>104202082130</v>
      </c>
      <c r="C9" s="18" t="s">
        <v>312</v>
      </c>
      <c r="D9" s="159" t="s">
        <v>281</v>
      </c>
      <c r="E9" s="90" t="str">
        <f t="shared" si="2"/>
        <v>0460426367</v>
      </c>
      <c r="F9" s="15" t="str">
        <f t="shared" si="2"/>
        <v>0460426367</v>
      </c>
      <c r="G9" s="15"/>
      <c r="H9" s="170"/>
      <c r="I9" s="40"/>
      <c r="J9" s="52"/>
      <c r="K9" s="19">
        <f t="shared" si="0"/>
        <v>23686000</v>
      </c>
      <c r="L9" s="54">
        <v>35200000</v>
      </c>
      <c r="M9" s="23">
        <f t="shared" si="3"/>
        <v>38720000</v>
      </c>
      <c r="N9" s="49">
        <v>1</v>
      </c>
      <c r="O9" s="45">
        <v>849.47</v>
      </c>
      <c r="P9" s="40">
        <f t="shared" si="1"/>
        <v>849.47</v>
      </c>
      <c r="Q9" s="41">
        <v>23090</v>
      </c>
      <c r="R9" s="21">
        <v>1.1299999999999999</v>
      </c>
      <c r="S9" s="22" t="s">
        <v>314</v>
      </c>
      <c r="T9" s="5"/>
      <c r="U9" s="26"/>
    </row>
    <row r="10" spans="1:21" s="25" customFormat="1" ht="15">
      <c r="A10" s="16">
        <v>44421</v>
      </c>
      <c r="B10" s="17">
        <v>104202082130</v>
      </c>
      <c r="C10" s="18" t="s">
        <v>312</v>
      </c>
      <c r="D10" s="160" t="s">
        <v>278</v>
      </c>
      <c r="E10" s="90" t="str">
        <f t="shared" si="2"/>
        <v>2434614020</v>
      </c>
      <c r="F10" s="15" t="str">
        <f t="shared" si="2"/>
        <v>2434614020</v>
      </c>
      <c r="G10" s="15"/>
      <c r="H10" s="171"/>
      <c r="I10" s="40"/>
      <c r="J10" s="52"/>
      <c r="K10" s="19">
        <f t="shared" si="0"/>
        <v>9000</v>
      </c>
      <c r="L10" s="54">
        <v>10000</v>
      </c>
      <c r="M10" s="23">
        <f t="shared" si="3"/>
        <v>11000</v>
      </c>
      <c r="N10" s="49">
        <v>30</v>
      </c>
      <c r="O10" s="45">
        <v>0.32</v>
      </c>
      <c r="P10" s="40">
        <f t="shared" si="1"/>
        <v>9.6</v>
      </c>
      <c r="Q10" s="41">
        <v>23090</v>
      </c>
      <c r="R10" s="21" t="s">
        <v>313</v>
      </c>
      <c r="S10" s="22" t="s">
        <v>314</v>
      </c>
      <c r="T10" s="5"/>
      <c r="U10" s="26"/>
    </row>
    <row r="11" spans="1:21" s="25" customFormat="1" ht="15">
      <c r="A11" s="16">
        <v>44321</v>
      </c>
      <c r="B11" s="17">
        <v>104001089400</v>
      </c>
      <c r="C11" s="18" t="s">
        <v>312</v>
      </c>
      <c r="D11" s="161" t="s">
        <v>14</v>
      </c>
      <c r="E11" s="90" t="str">
        <f t="shared" si="2"/>
        <v>0433171329</v>
      </c>
      <c r="F11" s="15" t="s">
        <v>17</v>
      </c>
      <c r="G11" s="15"/>
      <c r="H11" s="15" t="s">
        <v>15</v>
      </c>
      <c r="I11" s="40"/>
      <c r="J11" s="52"/>
      <c r="K11" s="19">
        <f t="shared" si="0"/>
        <v>527000</v>
      </c>
      <c r="L11" s="54">
        <v>680000</v>
      </c>
      <c r="M11" s="23">
        <f>1.1*L11</f>
        <v>748000.00000000012</v>
      </c>
      <c r="N11" s="50">
        <v>12</v>
      </c>
      <c r="O11" s="44">
        <v>19.39</v>
      </c>
      <c r="P11" s="40">
        <f t="shared" si="1"/>
        <v>232.68</v>
      </c>
      <c r="Q11" s="41">
        <v>22960</v>
      </c>
      <c r="R11" s="21" t="s">
        <v>313</v>
      </c>
      <c r="S11" s="22" t="s">
        <v>314</v>
      </c>
      <c r="T11" s="28" t="s">
        <v>320</v>
      </c>
      <c r="U11" s="26"/>
    </row>
    <row r="12" spans="1:21" s="25" customFormat="1" ht="15">
      <c r="A12" s="16">
        <v>44421</v>
      </c>
      <c r="B12" s="17">
        <v>104202082130</v>
      </c>
      <c r="C12" s="18" t="s">
        <v>312</v>
      </c>
      <c r="D12" s="160" t="s">
        <v>265</v>
      </c>
      <c r="E12" s="90" t="str">
        <f t="shared" si="2"/>
        <v>0433171444</v>
      </c>
      <c r="F12" s="15" t="s">
        <v>351</v>
      </c>
      <c r="G12" s="15"/>
      <c r="H12" s="15" t="s">
        <v>266</v>
      </c>
      <c r="I12" s="40"/>
      <c r="J12" s="52"/>
      <c r="K12" s="19">
        <f t="shared" si="0"/>
        <v>513000</v>
      </c>
      <c r="L12" s="54">
        <v>610000</v>
      </c>
      <c r="M12" s="23">
        <f t="shared" si="3"/>
        <v>671000</v>
      </c>
      <c r="N12" s="49">
        <v>12</v>
      </c>
      <c r="O12" s="45">
        <v>18.88</v>
      </c>
      <c r="P12" s="40">
        <f t="shared" si="1"/>
        <v>226.56</v>
      </c>
      <c r="Q12" s="41">
        <v>23090</v>
      </c>
      <c r="R12" s="21" t="s">
        <v>313</v>
      </c>
      <c r="S12" s="22" t="s">
        <v>314</v>
      </c>
      <c r="T12" s="5"/>
      <c r="U12" s="26"/>
    </row>
    <row r="13" spans="1:21" s="25" customFormat="1" ht="15">
      <c r="A13" s="16">
        <v>44421</v>
      </c>
      <c r="B13" s="17">
        <v>104202082130</v>
      </c>
      <c r="C13" s="18" t="s">
        <v>312</v>
      </c>
      <c r="D13" s="160" t="s">
        <v>270</v>
      </c>
      <c r="E13" s="90" t="str">
        <f t="shared" si="2"/>
        <v>0433171478</v>
      </c>
      <c r="F13" s="15" t="s">
        <v>353</v>
      </c>
      <c r="G13" s="15"/>
      <c r="H13" s="15" t="s">
        <v>271</v>
      </c>
      <c r="I13" s="40"/>
      <c r="J13" s="52"/>
      <c r="K13" s="19">
        <f t="shared" si="0"/>
        <v>358000</v>
      </c>
      <c r="L13" s="54">
        <v>460000</v>
      </c>
      <c r="M13" s="23">
        <f t="shared" si="3"/>
        <v>506000.00000000006</v>
      </c>
      <c r="N13" s="49">
        <v>12</v>
      </c>
      <c r="O13" s="45">
        <v>13.159999999999998</v>
      </c>
      <c r="P13" s="40">
        <f t="shared" si="1"/>
        <v>157.91999999999999</v>
      </c>
      <c r="Q13" s="41">
        <v>23090</v>
      </c>
      <c r="R13" s="21" t="s">
        <v>313</v>
      </c>
      <c r="S13" s="22" t="s">
        <v>314</v>
      </c>
      <c r="T13" s="5"/>
      <c r="U13" s="26"/>
    </row>
    <row r="14" spans="1:21" s="25" customFormat="1" ht="15">
      <c r="A14" s="16">
        <v>44379</v>
      </c>
      <c r="B14" s="17">
        <v>104125903010</v>
      </c>
      <c r="C14" s="18" t="s">
        <v>312</v>
      </c>
      <c r="D14" s="157" t="s">
        <v>19</v>
      </c>
      <c r="E14" s="90" t="str">
        <f t="shared" si="2"/>
        <v>0433171529</v>
      </c>
      <c r="F14" s="15" t="s">
        <v>21</v>
      </c>
      <c r="G14" s="15"/>
      <c r="H14" s="15" t="s">
        <v>20</v>
      </c>
      <c r="I14" s="40"/>
      <c r="J14" s="52"/>
      <c r="K14" s="19">
        <f t="shared" si="0"/>
        <v>317000</v>
      </c>
      <c r="L14" s="54">
        <v>410000</v>
      </c>
      <c r="M14" s="23">
        <f t="shared" si="3"/>
        <v>451000.00000000006</v>
      </c>
      <c r="N14" s="49">
        <v>12</v>
      </c>
      <c r="O14" s="43">
        <v>11.659999999999998</v>
      </c>
      <c r="P14" s="40">
        <f t="shared" si="1"/>
        <v>139.91999999999999</v>
      </c>
      <c r="Q14" s="41">
        <v>22900</v>
      </c>
      <c r="R14" s="21" t="s">
        <v>313</v>
      </c>
      <c r="S14" s="22" t="s">
        <v>314</v>
      </c>
      <c r="T14" s="20" t="s">
        <v>320</v>
      </c>
      <c r="U14" s="26"/>
    </row>
    <row r="15" spans="1:21" s="25" customFormat="1" ht="15">
      <c r="A15" s="16">
        <v>44321</v>
      </c>
      <c r="B15" s="17">
        <v>104001089400</v>
      </c>
      <c r="C15" s="18" t="s">
        <v>312</v>
      </c>
      <c r="D15" s="161" t="s">
        <v>22</v>
      </c>
      <c r="E15" s="90" t="str">
        <f t="shared" si="2"/>
        <v>0433171743</v>
      </c>
      <c r="F15" s="15" t="s">
        <v>25</v>
      </c>
      <c r="G15" s="15"/>
      <c r="H15" s="15" t="s">
        <v>23</v>
      </c>
      <c r="I15" s="40"/>
      <c r="J15" s="52"/>
      <c r="K15" s="19">
        <f t="shared" si="0"/>
        <v>485000</v>
      </c>
      <c r="L15" s="54">
        <v>640000</v>
      </c>
      <c r="M15" s="23">
        <f t="shared" si="3"/>
        <v>704000</v>
      </c>
      <c r="N15" s="50">
        <v>36</v>
      </c>
      <c r="O15" s="44">
        <v>17.86</v>
      </c>
      <c r="P15" s="40">
        <f t="shared" si="1"/>
        <v>642.96</v>
      </c>
      <c r="Q15" s="41">
        <v>22960</v>
      </c>
      <c r="R15" s="21" t="s">
        <v>313</v>
      </c>
      <c r="S15" s="22" t="s">
        <v>314</v>
      </c>
      <c r="T15" s="28" t="s">
        <v>321</v>
      </c>
      <c r="U15" s="26"/>
    </row>
    <row r="16" spans="1:21" s="25" customFormat="1" ht="15">
      <c r="A16" s="16">
        <v>44421</v>
      </c>
      <c r="B16" s="17">
        <v>104202082130</v>
      </c>
      <c r="C16" s="18" t="s">
        <v>312</v>
      </c>
      <c r="D16" s="160" t="s">
        <v>268</v>
      </c>
      <c r="E16" s="90" t="str">
        <f t="shared" si="2"/>
        <v>0433171768</v>
      </c>
      <c r="F16" s="15" t="s">
        <v>354</v>
      </c>
      <c r="G16" s="15"/>
      <c r="H16" s="15" t="s">
        <v>269</v>
      </c>
      <c r="I16" s="40"/>
      <c r="J16" s="52"/>
      <c r="K16" s="19">
        <f t="shared" si="0"/>
        <v>316000</v>
      </c>
      <c r="L16" s="54">
        <v>450000</v>
      </c>
      <c r="M16" s="23">
        <f t="shared" si="3"/>
        <v>495000.00000000006</v>
      </c>
      <c r="N16" s="49">
        <v>12</v>
      </c>
      <c r="O16" s="45">
        <v>11.62</v>
      </c>
      <c r="P16" s="40">
        <f t="shared" si="1"/>
        <v>139.44</v>
      </c>
      <c r="Q16" s="41">
        <v>23090</v>
      </c>
      <c r="R16" s="21" t="s">
        <v>313</v>
      </c>
      <c r="S16" s="22" t="s">
        <v>314</v>
      </c>
      <c r="T16" s="5"/>
      <c r="U16" s="26"/>
    </row>
    <row r="17" spans="1:21" s="25" customFormat="1" ht="15">
      <c r="A17" s="16">
        <v>44379</v>
      </c>
      <c r="B17" s="17">
        <v>104125903010</v>
      </c>
      <c r="C17" s="18" t="s">
        <v>312</v>
      </c>
      <c r="D17" s="157" t="s">
        <v>26</v>
      </c>
      <c r="E17" s="90" t="str">
        <f t="shared" si="2"/>
        <v>0433171806</v>
      </c>
      <c r="F17" s="15" t="s">
        <v>28</v>
      </c>
      <c r="G17" s="15"/>
      <c r="H17" s="15" t="s">
        <v>27</v>
      </c>
      <c r="I17" s="40"/>
      <c r="J17" s="52"/>
      <c r="K17" s="19">
        <f t="shared" si="0"/>
        <v>251000</v>
      </c>
      <c r="L17" s="54">
        <v>350000</v>
      </c>
      <c r="M17" s="23">
        <f t="shared" si="3"/>
        <v>385000.00000000006</v>
      </c>
      <c r="N17" s="49">
        <v>24</v>
      </c>
      <c r="O17" s="43">
        <v>9.2200000000000006</v>
      </c>
      <c r="P17" s="40">
        <f t="shared" si="1"/>
        <v>221.28000000000003</v>
      </c>
      <c r="Q17" s="41">
        <v>22900</v>
      </c>
      <c r="R17" s="21" t="s">
        <v>313</v>
      </c>
      <c r="S17" s="22" t="s">
        <v>314</v>
      </c>
      <c r="T17" s="20" t="s">
        <v>316</v>
      </c>
      <c r="U17" s="26"/>
    </row>
    <row r="18" spans="1:21" s="25" customFormat="1" ht="15">
      <c r="A18" s="16">
        <v>44379</v>
      </c>
      <c r="B18" s="17">
        <v>104125903010</v>
      </c>
      <c r="C18" s="18" t="s">
        <v>312</v>
      </c>
      <c r="D18" s="157" t="s">
        <v>26</v>
      </c>
      <c r="E18" s="90" t="str">
        <f t="shared" si="2"/>
        <v>0433171806</v>
      </c>
      <c r="F18" s="15" t="s">
        <v>28</v>
      </c>
      <c r="G18" s="15"/>
      <c r="H18" s="15" t="s">
        <v>27</v>
      </c>
      <c r="I18" s="40"/>
      <c r="J18" s="52"/>
      <c r="K18" s="19">
        <f t="shared" si="0"/>
        <v>251000</v>
      </c>
      <c r="L18" s="54">
        <v>350000</v>
      </c>
      <c r="M18" s="23">
        <f t="shared" si="3"/>
        <v>385000.00000000006</v>
      </c>
      <c r="N18" s="49">
        <v>66</v>
      </c>
      <c r="O18" s="43">
        <v>9.2199999999999989</v>
      </c>
      <c r="P18" s="40">
        <f t="shared" si="1"/>
        <v>608.52</v>
      </c>
      <c r="Q18" s="41">
        <v>22900</v>
      </c>
      <c r="R18" s="21" t="s">
        <v>313</v>
      </c>
      <c r="S18" s="22" t="s">
        <v>314</v>
      </c>
      <c r="T18" s="20" t="s">
        <v>316</v>
      </c>
      <c r="U18" s="26"/>
    </row>
    <row r="19" spans="1:21" s="25" customFormat="1" ht="15">
      <c r="A19" s="16">
        <v>44421</v>
      </c>
      <c r="B19" s="17">
        <v>104202082130</v>
      </c>
      <c r="C19" s="18" t="s">
        <v>312</v>
      </c>
      <c r="D19" s="160" t="s">
        <v>276</v>
      </c>
      <c r="E19" s="90" t="str">
        <f t="shared" si="2"/>
        <v>0433171843</v>
      </c>
      <c r="F19" s="15" t="s">
        <v>356</v>
      </c>
      <c r="G19" s="15"/>
      <c r="H19" s="15" t="s">
        <v>277</v>
      </c>
      <c r="I19" s="40"/>
      <c r="J19" s="52"/>
      <c r="K19" s="19">
        <f t="shared" si="0"/>
        <v>774000</v>
      </c>
      <c r="L19" s="54">
        <v>960000</v>
      </c>
      <c r="M19" s="23">
        <f t="shared" si="3"/>
        <v>1056000</v>
      </c>
      <c r="N19" s="49">
        <v>12</v>
      </c>
      <c r="O19" s="45">
        <v>28.5</v>
      </c>
      <c r="P19" s="40">
        <f t="shared" si="1"/>
        <v>342</v>
      </c>
      <c r="Q19" s="41">
        <v>23090</v>
      </c>
      <c r="R19" s="21" t="s">
        <v>313</v>
      </c>
      <c r="S19" s="22" t="s">
        <v>314</v>
      </c>
      <c r="T19" s="5"/>
      <c r="U19" s="26"/>
    </row>
    <row r="20" spans="1:21" s="25" customFormat="1" ht="15">
      <c r="A20" s="16">
        <v>44379</v>
      </c>
      <c r="B20" s="17">
        <v>104125903010</v>
      </c>
      <c r="C20" s="18" t="s">
        <v>312</v>
      </c>
      <c r="D20" s="157" t="s">
        <v>29</v>
      </c>
      <c r="E20" s="90" t="str">
        <f t="shared" si="2"/>
        <v>0433171871</v>
      </c>
      <c r="F20" s="15" t="s">
        <v>31</v>
      </c>
      <c r="G20" s="15"/>
      <c r="H20" s="15" t="s">
        <v>30</v>
      </c>
      <c r="I20" s="40"/>
      <c r="J20" s="52"/>
      <c r="K20" s="19">
        <f t="shared" si="0"/>
        <v>750000</v>
      </c>
      <c r="L20" s="54">
        <v>935000</v>
      </c>
      <c r="M20" s="23">
        <f t="shared" si="3"/>
        <v>1028500.0000000001</v>
      </c>
      <c r="N20" s="49">
        <v>10</v>
      </c>
      <c r="O20" s="43">
        <v>27.619999999999997</v>
      </c>
      <c r="P20" s="40">
        <f t="shared" si="1"/>
        <v>276.2</v>
      </c>
      <c r="Q20" s="41">
        <v>22900</v>
      </c>
      <c r="R20" s="21" t="s">
        <v>313</v>
      </c>
      <c r="S20" s="22" t="s">
        <v>314</v>
      </c>
      <c r="T20" s="20" t="s">
        <v>316</v>
      </c>
      <c r="U20" s="26"/>
    </row>
    <row r="21" spans="1:21" s="25" customFormat="1" ht="15">
      <c r="A21" s="16">
        <v>44379</v>
      </c>
      <c r="B21" s="17">
        <v>104125903010</v>
      </c>
      <c r="C21" s="18" t="s">
        <v>312</v>
      </c>
      <c r="D21" s="157" t="s">
        <v>32</v>
      </c>
      <c r="E21" s="90" t="str">
        <f t="shared" si="2"/>
        <v>0433171982</v>
      </c>
      <c r="F21" s="15" t="s">
        <v>34</v>
      </c>
      <c r="G21" s="15"/>
      <c r="H21" s="15" t="s">
        <v>33</v>
      </c>
      <c r="I21" s="40"/>
      <c r="J21" s="52"/>
      <c r="K21" s="19">
        <f t="shared" si="0"/>
        <v>747000</v>
      </c>
      <c r="L21" s="54">
        <v>920000</v>
      </c>
      <c r="M21" s="23">
        <f t="shared" si="3"/>
        <v>1012000.0000000001</v>
      </c>
      <c r="N21" s="49">
        <v>4</v>
      </c>
      <c r="O21" s="43">
        <v>27.5</v>
      </c>
      <c r="P21" s="40">
        <f t="shared" si="1"/>
        <v>110</v>
      </c>
      <c r="Q21" s="41">
        <v>22900</v>
      </c>
      <c r="R21" s="21" t="s">
        <v>313</v>
      </c>
      <c r="S21" s="22" t="s">
        <v>314</v>
      </c>
      <c r="T21" s="20" t="s">
        <v>316</v>
      </c>
      <c r="U21" s="26"/>
    </row>
    <row r="22" spans="1:21" s="25" customFormat="1" ht="15">
      <c r="A22" s="16">
        <v>44347</v>
      </c>
      <c r="B22" s="17">
        <v>104058017230</v>
      </c>
      <c r="C22" s="18" t="s">
        <v>312</v>
      </c>
      <c r="D22" s="162" t="s">
        <v>32</v>
      </c>
      <c r="E22" s="90" t="str">
        <f t="shared" si="2"/>
        <v>0433171982</v>
      </c>
      <c r="F22" s="15" t="s">
        <v>34</v>
      </c>
      <c r="G22" s="15"/>
      <c r="H22" s="15" t="s">
        <v>575</v>
      </c>
      <c r="I22" s="40"/>
      <c r="J22" s="52"/>
      <c r="K22" s="19">
        <f t="shared" si="0"/>
        <v>747000</v>
      </c>
      <c r="L22" s="54">
        <v>920000</v>
      </c>
      <c r="M22" s="23">
        <f t="shared" si="3"/>
        <v>1012000.0000000001</v>
      </c>
      <c r="N22" s="47">
        <v>8</v>
      </c>
      <c r="O22" s="42">
        <v>27.5</v>
      </c>
      <c r="P22" s="40">
        <f t="shared" si="1"/>
        <v>220</v>
      </c>
      <c r="Q22" s="41">
        <v>23160</v>
      </c>
      <c r="R22" s="21" t="s">
        <v>313</v>
      </c>
      <c r="S22" s="22" t="s">
        <v>314</v>
      </c>
      <c r="T22" s="29" t="s">
        <v>315</v>
      </c>
      <c r="U22" s="26"/>
    </row>
    <row r="23" spans="1:21" s="25" customFormat="1" ht="15">
      <c r="A23" s="16">
        <v>44421</v>
      </c>
      <c r="B23" s="17">
        <v>104202082130</v>
      </c>
      <c r="C23" s="18" t="s">
        <v>312</v>
      </c>
      <c r="D23" s="160" t="s">
        <v>274</v>
      </c>
      <c r="E23" s="90" t="str">
        <f t="shared" si="2"/>
        <v>0433172040</v>
      </c>
      <c r="F23" s="15" t="s">
        <v>355</v>
      </c>
      <c r="G23" s="15"/>
      <c r="H23" s="15" t="s">
        <v>275</v>
      </c>
      <c r="I23" s="40"/>
      <c r="J23" s="52"/>
      <c r="K23" s="19">
        <f t="shared" si="0"/>
        <v>771000</v>
      </c>
      <c r="L23" s="54">
        <v>960000</v>
      </c>
      <c r="M23" s="23">
        <f t="shared" si="3"/>
        <v>1056000</v>
      </c>
      <c r="N23" s="49">
        <v>6</v>
      </c>
      <c r="O23" s="45">
        <v>28.38</v>
      </c>
      <c r="P23" s="40">
        <f t="shared" si="1"/>
        <v>170.28</v>
      </c>
      <c r="Q23" s="41">
        <v>23090</v>
      </c>
      <c r="R23" s="21" t="s">
        <v>313</v>
      </c>
      <c r="S23" s="22" t="s">
        <v>314</v>
      </c>
      <c r="T23" s="5"/>
      <c r="U23" s="26"/>
    </row>
    <row r="24" spans="1:21" s="25" customFormat="1" ht="15">
      <c r="A24" s="16">
        <v>44321</v>
      </c>
      <c r="B24" s="17">
        <v>104001089400</v>
      </c>
      <c r="C24" s="18" t="s">
        <v>312</v>
      </c>
      <c r="D24" s="161" t="s">
        <v>35</v>
      </c>
      <c r="E24" s="90" t="str">
        <f t="shared" si="2"/>
        <v>0433172080</v>
      </c>
      <c r="F24" s="15" t="s">
        <v>37</v>
      </c>
      <c r="G24" s="15"/>
      <c r="H24" s="15" t="s">
        <v>36</v>
      </c>
      <c r="I24" s="40"/>
      <c r="J24" s="52"/>
      <c r="K24" s="19">
        <f t="shared" si="0"/>
        <v>869000</v>
      </c>
      <c r="L24" s="54">
        <v>1080000</v>
      </c>
      <c r="M24" s="23">
        <f t="shared" si="3"/>
        <v>1188000</v>
      </c>
      <c r="N24" s="50">
        <v>24</v>
      </c>
      <c r="O24" s="44">
        <v>32</v>
      </c>
      <c r="P24" s="40">
        <f t="shared" si="1"/>
        <v>768</v>
      </c>
      <c r="Q24" s="41">
        <v>22960</v>
      </c>
      <c r="R24" s="21" t="s">
        <v>313</v>
      </c>
      <c r="S24" s="22" t="s">
        <v>314</v>
      </c>
      <c r="T24" s="28" t="s">
        <v>316</v>
      </c>
      <c r="U24" s="26"/>
    </row>
    <row r="25" spans="1:21" s="25" customFormat="1" ht="15">
      <c r="A25" s="16">
        <v>44421</v>
      </c>
      <c r="B25" s="17">
        <v>104202082130</v>
      </c>
      <c r="C25" s="18" t="s">
        <v>312</v>
      </c>
      <c r="D25" s="160" t="s">
        <v>263</v>
      </c>
      <c r="E25" s="90" t="str">
        <f t="shared" si="2"/>
        <v>0433172221</v>
      </c>
      <c r="F25" s="15" t="s">
        <v>352</v>
      </c>
      <c r="G25" s="15"/>
      <c r="H25" s="15" t="s">
        <v>264</v>
      </c>
      <c r="I25" s="40"/>
      <c r="J25" s="52"/>
      <c r="K25" s="19">
        <f t="shared" si="0"/>
        <v>490000</v>
      </c>
      <c r="L25" s="54">
        <v>610000</v>
      </c>
      <c r="M25" s="23">
        <f t="shared" si="3"/>
        <v>671000</v>
      </c>
      <c r="N25" s="49">
        <v>24</v>
      </c>
      <c r="O25" s="43">
        <v>18.05</v>
      </c>
      <c r="P25" s="40">
        <f t="shared" si="1"/>
        <v>433.20000000000005</v>
      </c>
      <c r="Q25" s="41">
        <v>23090</v>
      </c>
      <c r="R25" s="21" t="s">
        <v>313</v>
      </c>
      <c r="S25" s="22" t="s">
        <v>314</v>
      </c>
      <c r="T25" s="5"/>
      <c r="U25" s="26"/>
    </row>
    <row r="26" spans="1:21" s="25" customFormat="1" ht="15">
      <c r="A26" s="16">
        <v>44379</v>
      </c>
      <c r="B26" s="17">
        <v>104125903010</v>
      </c>
      <c r="C26" s="18" t="s">
        <v>312</v>
      </c>
      <c r="D26" s="157" t="s">
        <v>38</v>
      </c>
      <c r="E26" s="90" t="str">
        <f t="shared" si="2"/>
        <v>0433175413</v>
      </c>
      <c r="F26" s="15" t="s">
        <v>40</v>
      </c>
      <c r="G26" s="15"/>
      <c r="H26" s="15" t="s">
        <v>39</v>
      </c>
      <c r="I26" s="40"/>
      <c r="J26" s="52"/>
      <c r="K26" s="19">
        <f t="shared" si="0"/>
        <v>592000</v>
      </c>
      <c r="L26" s="54">
        <v>780000</v>
      </c>
      <c r="M26" s="23">
        <f t="shared" si="3"/>
        <v>858000.00000000012</v>
      </c>
      <c r="N26" s="49">
        <v>120</v>
      </c>
      <c r="O26" s="43">
        <v>21.790000000000003</v>
      </c>
      <c r="P26" s="40">
        <f t="shared" si="1"/>
        <v>2614.8000000000002</v>
      </c>
      <c r="Q26" s="41">
        <v>22900</v>
      </c>
      <c r="R26" s="21" t="s">
        <v>313</v>
      </c>
      <c r="S26" s="22" t="s">
        <v>314</v>
      </c>
      <c r="T26" s="20" t="s">
        <v>322</v>
      </c>
      <c r="U26" s="26"/>
    </row>
    <row r="27" spans="1:21" s="25" customFormat="1" ht="15">
      <c r="A27" s="16">
        <v>44379</v>
      </c>
      <c r="B27" s="17">
        <v>104125903010</v>
      </c>
      <c r="C27" s="18" t="s">
        <v>312</v>
      </c>
      <c r="D27" s="163" t="s">
        <v>38</v>
      </c>
      <c r="E27" s="90" t="str">
        <f t="shared" si="2"/>
        <v>0433175413</v>
      </c>
      <c r="F27" s="15" t="s">
        <v>40</v>
      </c>
      <c r="G27" s="15"/>
      <c r="H27" s="15" t="s">
        <v>39</v>
      </c>
      <c r="I27" s="40"/>
      <c r="J27" s="52"/>
      <c r="K27" s="19">
        <f t="shared" si="0"/>
        <v>592000</v>
      </c>
      <c r="L27" s="54">
        <v>780000</v>
      </c>
      <c r="M27" s="23">
        <f t="shared" si="3"/>
        <v>858000.00000000012</v>
      </c>
      <c r="N27" s="49">
        <v>252</v>
      </c>
      <c r="O27" s="43">
        <v>21.79</v>
      </c>
      <c r="P27" s="40">
        <f t="shared" si="1"/>
        <v>5491.08</v>
      </c>
      <c r="Q27" s="41">
        <v>22900</v>
      </c>
      <c r="R27" s="21" t="s">
        <v>313</v>
      </c>
      <c r="S27" s="22" t="s">
        <v>314</v>
      </c>
      <c r="T27" s="20" t="s">
        <v>323</v>
      </c>
      <c r="U27" s="26"/>
    </row>
    <row r="28" spans="1:21" s="25" customFormat="1" ht="15">
      <c r="A28" s="16">
        <v>44277</v>
      </c>
      <c r="B28" s="17">
        <v>103909018250</v>
      </c>
      <c r="C28" s="18" t="s">
        <v>312</v>
      </c>
      <c r="D28" s="158" t="s">
        <v>38</v>
      </c>
      <c r="E28" s="90" t="str">
        <f t="shared" si="2"/>
        <v>0433175413</v>
      </c>
      <c r="F28" s="15" t="s">
        <v>40</v>
      </c>
      <c r="G28" s="15"/>
      <c r="H28" s="15" t="s">
        <v>39</v>
      </c>
      <c r="I28" s="40"/>
      <c r="J28" s="52"/>
      <c r="K28" s="19">
        <f t="shared" si="0"/>
        <v>631000</v>
      </c>
      <c r="L28" s="54">
        <v>780000</v>
      </c>
      <c r="M28" s="23">
        <f t="shared" si="3"/>
        <v>858000.00000000012</v>
      </c>
      <c r="N28" s="50">
        <v>120</v>
      </c>
      <c r="O28" s="44">
        <v>23.24</v>
      </c>
      <c r="P28" s="40">
        <f t="shared" si="1"/>
        <v>2788.7999999999997</v>
      </c>
      <c r="Q28" s="41">
        <v>22980</v>
      </c>
      <c r="R28" s="21" t="s">
        <v>313</v>
      </c>
      <c r="S28" s="22" t="s">
        <v>314</v>
      </c>
      <c r="T28" s="28" t="s">
        <v>316</v>
      </c>
      <c r="U28" s="26"/>
    </row>
    <row r="29" spans="1:21" s="25" customFormat="1" ht="15">
      <c r="A29" s="16">
        <v>44347</v>
      </c>
      <c r="B29" s="17">
        <v>104058017230</v>
      </c>
      <c r="C29" s="18" t="s">
        <v>312</v>
      </c>
      <c r="D29" s="162" t="s">
        <v>41</v>
      </c>
      <c r="E29" s="90" t="str">
        <f t="shared" si="2"/>
        <v>0433175414</v>
      </c>
      <c r="F29" s="15" t="s">
        <v>43</v>
      </c>
      <c r="G29" s="15"/>
      <c r="H29" s="15" t="s">
        <v>42</v>
      </c>
      <c r="I29" s="40"/>
      <c r="J29" s="52"/>
      <c r="K29" s="19">
        <f t="shared" si="0"/>
        <v>631000</v>
      </c>
      <c r="L29" s="54">
        <v>780000</v>
      </c>
      <c r="M29" s="23">
        <f t="shared" si="3"/>
        <v>858000.00000000012</v>
      </c>
      <c r="N29" s="47">
        <v>12</v>
      </c>
      <c r="O29" s="42">
        <v>23.24</v>
      </c>
      <c r="P29" s="40">
        <f t="shared" si="1"/>
        <v>278.88</v>
      </c>
      <c r="Q29" s="41">
        <v>23160</v>
      </c>
      <c r="R29" s="21" t="s">
        <v>313</v>
      </c>
      <c r="S29" s="22" t="s">
        <v>314</v>
      </c>
      <c r="T29" s="28" t="s">
        <v>324</v>
      </c>
      <c r="U29" s="26"/>
    </row>
    <row r="30" spans="1:21" s="25" customFormat="1" ht="15">
      <c r="A30" s="16">
        <v>44347</v>
      </c>
      <c r="B30" s="17">
        <v>104058017230</v>
      </c>
      <c r="C30" s="18" t="s">
        <v>312</v>
      </c>
      <c r="D30" s="162" t="s">
        <v>41</v>
      </c>
      <c r="E30" s="90" t="str">
        <f t="shared" si="2"/>
        <v>0433175414</v>
      </c>
      <c r="F30" s="15" t="s">
        <v>43</v>
      </c>
      <c r="G30" s="15"/>
      <c r="H30" s="15" t="s">
        <v>42</v>
      </c>
      <c r="I30" s="40"/>
      <c r="J30" s="52"/>
      <c r="K30" s="19">
        <f t="shared" si="0"/>
        <v>631000</v>
      </c>
      <c r="L30" s="54">
        <v>780000</v>
      </c>
      <c r="M30" s="23">
        <f t="shared" si="3"/>
        <v>858000.00000000012</v>
      </c>
      <c r="N30" s="47">
        <v>108</v>
      </c>
      <c r="O30" s="42">
        <v>23.24</v>
      </c>
      <c r="P30" s="40">
        <f t="shared" si="1"/>
        <v>2509.9199999999996</v>
      </c>
      <c r="Q30" s="41">
        <v>23160</v>
      </c>
      <c r="R30" s="21" t="s">
        <v>313</v>
      </c>
      <c r="S30" s="22" t="s">
        <v>314</v>
      </c>
      <c r="T30" s="28" t="s">
        <v>324</v>
      </c>
      <c r="U30" s="26"/>
    </row>
    <row r="31" spans="1:21" s="25" customFormat="1" ht="15">
      <c r="A31" s="16">
        <v>44347</v>
      </c>
      <c r="B31" s="17">
        <v>104058017230</v>
      </c>
      <c r="C31" s="18" t="s">
        <v>312</v>
      </c>
      <c r="D31" s="162" t="s">
        <v>41</v>
      </c>
      <c r="E31" s="90" t="str">
        <f t="shared" si="2"/>
        <v>0433175414</v>
      </c>
      <c r="F31" s="15" t="s">
        <v>43</v>
      </c>
      <c r="G31" s="15"/>
      <c r="H31" s="15" t="s">
        <v>42</v>
      </c>
      <c r="I31" s="40"/>
      <c r="J31" s="52"/>
      <c r="K31" s="19">
        <f t="shared" si="0"/>
        <v>631000</v>
      </c>
      <c r="L31" s="54">
        <v>780000</v>
      </c>
      <c r="M31" s="23">
        <f t="shared" si="3"/>
        <v>858000.00000000012</v>
      </c>
      <c r="N31" s="47">
        <v>12</v>
      </c>
      <c r="O31" s="42">
        <v>23.24</v>
      </c>
      <c r="P31" s="40">
        <f t="shared" si="1"/>
        <v>278.88</v>
      </c>
      <c r="Q31" s="41">
        <v>23160</v>
      </c>
      <c r="R31" s="21" t="s">
        <v>313</v>
      </c>
      <c r="S31" s="22" t="s">
        <v>314</v>
      </c>
      <c r="T31" s="28" t="s">
        <v>325</v>
      </c>
      <c r="U31" s="26"/>
    </row>
    <row r="32" spans="1:21" s="25" customFormat="1" ht="15">
      <c r="A32" s="16">
        <v>44277</v>
      </c>
      <c r="B32" s="17">
        <v>103909018250</v>
      </c>
      <c r="C32" s="18" t="s">
        <v>312</v>
      </c>
      <c r="D32" s="158" t="s">
        <v>41</v>
      </c>
      <c r="E32" s="90" t="str">
        <f t="shared" si="2"/>
        <v>0433175414</v>
      </c>
      <c r="F32" s="15" t="s">
        <v>43</v>
      </c>
      <c r="G32" s="15"/>
      <c r="H32" s="15" t="s">
        <v>42</v>
      </c>
      <c r="I32" s="40"/>
      <c r="J32" s="52"/>
      <c r="K32" s="19">
        <f t="shared" si="0"/>
        <v>631000</v>
      </c>
      <c r="L32" s="54">
        <v>780000</v>
      </c>
      <c r="M32" s="23">
        <f t="shared" si="3"/>
        <v>858000.00000000012</v>
      </c>
      <c r="N32" s="50">
        <v>300</v>
      </c>
      <c r="O32" s="44" t="s">
        <v>326</v>
      </c>
      <c r="P32" s="40">
        <f t="shared" si="1"/>
        <v>6971.9999999999991</v>
      </c>
      <c r="Q32" s="41">
        <v>22980</v>
      </c>
      <c r="R32" s="21" t="s">
        <v>313</v>
      </c>
      <c r="S32" s="22" t="s">
        <v>314</v>
      </c>
      <c r="T32" s="28" t="s">
        <v>316</v>
      </c>
      <c r="U32" s="26"/>
    </row>
    <row r="33" spans="1:21" s="25" customFormat="1" ht="15">
      <c r="A33" s="16">
        <v>44421</v>
      </c>
      <c r="B33" s="17">
        <v>104202082130</v>
      </c>
      <c r="C33" s="18" t="s">
        <v>312</v>
      </c>
      <c r="D33" s="160" t="s">
        <v>291</v>
      </c>
      <c r="E33" s="90" t="str">
        <f t="shared" si="2"/>
        <v>9411038580</v>
      </c>
      <c r="F33" s="15">
        <v>9411038580</v>
      </c>
      <c r="G33" s="15" t="s">
        <v>623</v>
      </c>
      <c r="H33" s="15" t="s">
        <v>292</v>
      </c>
      <c r="I33" s="40"/>
      <c r="J33" s="52"/>
      <c r="K33" s="19">
        <f t="shared" si="0"/>
        <v>57000</v>
      </c>
      <c r="L33" s="54">
        <v>70000</v>
      </c>
      <c r="M33" s="23">
        <f t="shared" si="3"/>
        <v>77000</v>
      </c>
      <c r="N33" s="49">
        <v>13</v>
      </c>
      <c r="O33" s="45">
        <v>2.08</v>
      </c>
      <c r="P33" s="40">
        <f t="shared" si="1"/>
        <v>27.04</v>
      </c>
      <c r="Q33" s="41">
        <v>23090</v>
      </c>
      <c r="R33" s="21" t="s">
        <v>313</v>
      </c>
      <c r="S33" s="22" t="s">
        <v>314</v>
      </c>
      <c r="T33" s="5"/>
      <c r="U33" s="26"/>
    </row>
    <row r="34" spans="1:21" s="25" customFormat="1" ht="15">
      <c r="A34" s="16">
        <v>44421</v>
      </c>
      <c r="B34" s="17">
        <v>104202082130</v>
      </c>
      <c r="C34" s="18" t="s">
        <v>312</v>
      </c>
      <c r="D34" s="160" t="s">
        <v>293</v>
      </c>
      <c r="E34" s="90" t="str">
        <f t="shared" si="2"/>
        <v>9412038521</v>
      </c>
      <c r="F34" s="15">
        <v>9412038521</v>
      </c>
      <c r="G34" s="15" t="s">
        <v>624</v>
      </c>
      <c r="H34" s="15" t="s">
        <v>294</v>
      </c>
      <c r="I34" s="40"/>
      <c r="J34" s="52"/>
      <c r="K34" s="19">
        <f t="shared" si="0"/>
        <v>39000</v>
      </c>
      <c r="L34" s="54">
        <v>50000</v>
      </c>
      <c r="M34" s="23">
        <f t="shared" si="3"/>
        <v>55000.000000000007</v>
      </c>
      <c r="N34" s="49">
        <v>11</v>
      </c>
      <c r="O34" s="46">
        <v>1.41</v>
      </c>
      <c r="P34" s="40">
        <f t="shared" si="1"/>
        <v>15.51</v>
      </c>
      <c r="Q34" s="41">
        <v>23090</v>
      </c>
      <c r="R34" s="21" t="s">
        <v>313</v>
      </c>
      <c r="S34" s="22" t="s">
        <v>314</v>
      </c>
      <c r="T34" s="5"/>
      <c r="U34" s="26"/>
    </row>
    <row r="35" spans="1:21" s="25" customFormat="1" ht="15">
      <c r="A35" s="16">
        <v>44421</v>
      </c>
      <c r="B35" s="17">
        <v>104202082130</v>
      </c>
      <c r="C35" s="18" t="s">
        <v>312</v>
      </c>
      <c r="D35" s="160" t="s">
        <v>287</v>
      </c>
      <c r="E35" s="90" t="str">
        <f t="shared" si="2"/>
        <v>9412038583</v>
      </c>
      <c r="F35" s="15">
        <v>9412038583</v>
      </c>
      <c r="G35" s="15" t="s">
        <v>625</v>
      </c>
      <c r="H35" s="15" t="s">
        <v>288</v>
      </c>
      <c r="I35" s="40"/>
      <c r="J35" s="52"/>
      <c r="K35" s="19">
        <f t="shared" si="0"/>
        <v>42000</v>
      </c>
      <c r="L35" s="54">
        <v>50000</v>
      </c>
      <c r="M35" s="23">
        <f t="shared" si="3"/>
        <v>55000.000000000007</v>
      </c>
      <c r="N35" s="49">
        <v>48</v>
      </c>
      <c r="O35" s="45">
        <v>1.54</v>
      </c>
      <c r="P35" s="40">
        <f t="shared" si="1"/>
        <v>73.92</v>
      </c>
      <c r="Q35" s="41">
        <v>23090</v>
      </c>
      <c r="R35" s="21" t="s">
        <v>313</v>
      </c>
      <c r="S35" s="22" t="s">
        <v>314</v>
      </c>
      <c r="T35" s="5"/>
      <c r="U35" s="26"/>
    </row>
    <row r="36" spans="1:21" s="25" customFormat="1" ht="15">
      <c r="A36" s="16">
        <v>44421</v>
      </c>
      <c r="B36" s="17">
        <v>104202082130</v>
      </c>
      <c r="C36" s="18" t="s">
        <v>312</v>
      </c>
      <c r="D36" s="160" t="s">
        <v>287</v>
      </c>
      <c r="E36" s="90" t="str">
        <f t="shared" si="2"/>
        <v>9412038583</v>
      </c>
      <c r="F36" s="15">
        <v>9412038583</v>
      </c>
      <c r="G36" s="15" t="s">
        <v>625</v>
      </c>
      <c r="H36" s="15" t="s">
        <v>288</v>
      </c>
      <c r="I36" s="40"/>
      <c r="J36" s="52"/>
      <c r="K36" s="19">
        <f t="shared" ref="K36:K67" si="4">ROUNDUP(O36*R36*1.05*23500,-3)</f>
        <v>42000</v>
      </c>
      <c r="L36" s="54">
        <v>50000</v>
      </c>
      <c r="M36" s="23">
        <f t="shared" si="3"/>
        <v>55000.000000000007</v>
      </c>
      <c r="N36" s="49">
        <v>4</v>
      </c>
      <c r="O36" s="46">
        <v>1.54</v>
      </c>
      <c r="P36" s="40">
        <f t="shared" ref="P36:P67" si="5">N36*O36</f>
        <v>6.16</v>
      </c>
      <c r="Q36" s="41">
        <v>23090</v>
      </c>
      <c r="R36" s="21" t="s">
        <v>313</v>
      </c>
      <c r="S36" s="22" t="s">
        <v>314</v>
      </c>
      <c r="T36" s="5"/>
      <c r="U36" s="26"/>
    </row>
    <row r="37" spans="1:21" s="25" customFormat="1" ht="15">
      <c r="A37" s="30">
        <v>44421</v>
      </c>
      <c r="B37" s="31">
        <v>104202082130</v>
      </c>
      <c r="C37" s="18" t="s">
        <v>312</v>
      </c>
      <c r="D37" s="160" t="s">
        <v>285</v>
      </c>
      <c r="E37" s="90" t="str">
        <f t="shared" si="2"/>
        <v>9412038595</v>
      </c>
      <c r="F37" s="15" t="s">
        <v>626</v>
      </c>
      <c r="G37" s="15" t="s">
        <v>627</v>
      </c>
      <c r="H37" s="15" t="s">
        <v>286</v>
      </c>
      <c r="I37" s="40"/>
      <c r="J37" s="52"/>
      <c r="K37" s="19">
        <f t="shared" si="4"/>
        <v>65000</v>
      </c>
      <c r="L37" s="54">
        <v>80000</v>
      </c>
      <c r="M37" s="23">
        <f t="shared" si="3"/>
        <v>88000</v>
      </c>
      <c r="N37" s="49">
        <v>60</v>
      </c>
      <c r="O37" s="45">
        <v>2.3699999999999997</v>
      </c>
      <c r="P37" s="40">
        <f t="shared" si="5"/>
        <v>142.19999999999999</v>
      </c>
      <c r="Q37" s="41">
        <v>23090</v>
      </c>
      <c r="R37" s="21" t="s">
        <v>313</v>
      </c>
      <c r="S37" s="22" t="s">
        <v>314</v>
      </c>
      <c r="T37" s="32"/>
      <c r="U37" s="26"/>
    </row>
    <row r="38" spans="1:21" s="25" customFormat="1" ht="15">
      <c r="A38" s="16">
        <v>44277</v>
      </c>
      <c r="B38" s="17">
        <v>103909018250</v>
      </c>
      <c r="C38" s="18" t="s">
        <v>312</v>
      </c>
      <c r="D38" s="158" t="s">
        <v>47</v>
      </c>
      <c r="E38" s="90" t="str">
        <f t="shared" si="2"/>
        <v>9413610013</v>
      </c>
      <c r="F38" s="15" t="s">
        <v>50</v>
      </c>
      <c r="G38" s="15" t="s">
        <v>51</v>
      </c>
      <c r="H38" s="15" t="s">
        <v>48</v>
      </c>
      <c r="I38" s="40"/>
      <c r="J38" s="52"/>
      <c r="K38" s="19">
        <f t="shared" si="4"/>
        <v>419000</v>
      </c>
      <c r="L38" s="54">
        <v>500000</v>
      </c>
      <c r="M38" s="23">
        <f t="shared" si="3"/>
        <v>550000</v>
      </c>
      <c r="N38" s="50">
        <v>24</v>
      </c>
      <c r="O38" s="44">
        <v>15.42</v>
      </c>
      <c r="P38" s="40">
        <f t="shared" si="5"/>
        <v>370.08</v>
      </c>
      <c r="Q38" s="41">
        <v>22980</v>
      </c>
      <c r="R38" s="21" t="s">
        <v>313</v>
      </c>
      <c r="S38" s="22" t="s">
        <v>314</v>
      </c>
      <c r="T38" s="28" t="s">
        <v>327</v>
      </c>
      <c r="U38" s="26"/>
    </row>
    <row r="39" spans="1:21" s="25" customFormat="1" ht="15">
      <c r="A39" s="16">
        <v>44277</v>
      </c>
      <c r="B39" s="17">
        <v>103909018250</v>
      </c>
      <c r="C39" s="18" t="s">
        <v>312</v>
      </c>
      <c r="D39" s="158" t="s">
        <v>47</v>
      </c>
      <c r="E39" s="90" t="str">
        <f t="shared" si="2"/>
        <v>9413610013</v>
      </c>
      <c r="F39" s="15" t="s">
        <v>50</v>
      </c>
      <c r="G39" s="15" t="s">
        <v>51</v>
      </c>
      <c r="H39" s="15" t="s">
        <v>48</v>
      </c>
      <c r="I39" s="40"/>
      <c r="J39" s="52"/>
      <c r="K39" s="19">
        <f t="shared" si="4"/>
        <v>419000</v>
      </c>
      <c r="L39" s="54">
        <v>500000</v>
      </c>
      <c r="M39" s="23">
        <f t="shared" si="3"/>
        <v>550000</v>
      </c>
      <c r="N39" s="50">
        <v>36</v>
      </c>
      <c r="O39" s="44">
        <v>15.42</v>
      </c>
      <c r="P39" s="40">
        <f t="shared" si="5"/>
        <v>555.12</v>
      </c>
      <c r="Q39" s="41">
        <v>22980</v>
      </c>
      <c r="R39" s="21" t="s">
        <v>313</v>
      </c>
      <c r="S39" s="22" t="s">
        <v>314</v>
      </c>
      <c r="T39" s="28" t="s">
        <v>328</v>
      </c>
      <c r="U39" s="26"/>
    </row>
    <row r="40" spans="1:21" s="25" customFormat="1" ht="15">
      <c r="A40" s="16">
        <v>44347</v>
      </c>
      <c r="B40" s="17">
        <v>104058017230</v>
      </c>
      <c r="C40" s="18" t="s">
        <v>312</v>
      </c>
      <c r="D40" s="162" t="s">
        <v>53</v>
      </c>
      <c r="E40" s="90" t="str">
        <f t="shared" si="2"/>
        <v>9413610135</v>
      </c>
      <c r="F40" s="15" t="s">
        <v>55</v>
      </c>
      <c r="G40" s="15" t="s">
        <v>56</v>
      </c>
      <c r="H40" s="15" t="s">
        <v>54</v>
      </c>
      <c r="I40" s="40"/>
      <c r="J40" s="52"/>
      <c r="K40" s="19">
        <f t="shared" si="4"/>
        <v>403000</v>
      </c>
      <c r="L40" s="54">
        <v>470000</v>
      </c>
      <c r="M40" s="23">
        <f t="shared" si="3"/>
        <v>517000.00000000006</v>
      </c>
      <c r="N40" s="47">
        <v>12</v>
      </c>
      <c r="O40" s="42">
        <v>14.82</v>
      </c>
      <c r="P40" s="40">
        <f t="shared" si="5"/>
        <v>177.84</v>
      </c>
      <c r="Q40" s="41">
        <v>23160</v>
      </c>
      <c r="R40" s="21" t="s">
        <v>313</v>
      </c>
      <c r="S40" s="22" t="s">
        <v>314</v>
      </c>
      <c r="T40" s="33" t="s">
        <v>329</v>
      </c>
      <c r="U40" s="26"/>
    </row>
    <row r="41" spans="1:21" s="25" customFormat="1" ht="15">
      <c r="A41" s="16">
        <v>44421</v>
      </c>
      <c r="B41" s="17">
        <v>104202082130</v>
      </c>
      <c r="C41" s="18" t="s">
        <v>312</v>
      </c>
      <c r="D41" s="160" t="s">
        <v>255</v>
      </c>
      <c r="E41" s="90" t="str">
        <f t="shared" si="2"/>
        <v>9413610953</v>
      </c>
      <c r="F41" s="15">
        <v>9413610953</v>
      </c>
      <c r="G41" s="15" t="s">
        <v>362</v>
      </c>
      <c r="H41" s="15" t="s">
        <v>256</v>
      </c>
      <c r="I41" s="40"/>
      <c r="J41" s="52"/>
      <c r="K41" s="19">
        <f t="shared" si="4"/>
        <v>421000</v>
      </c>
      <c r="L41" s="54">
        <v>500000</v>
      </c>
      <c r="M41" s="23">
        <f t="shared" si="3"/>
        <v>550000</v>
      </c>
      <c r="N41" s="49">
        <v>2</v>
      </c>
      <c r="O41" s="43">
        <v>15.5</v>
      </c>
      <c r="P41" s="40">
        <f t="shared" si="5"/>
        <v>31</v>
      </c>
      <c r="Q41" s="41">
        <v>23090</v>
      </c>
      <c r="R41" s="21" t="s">
        <v>313</v>
      </c>
      <c r="S41" s="22" t="s">
        <v>314</v>
      </c>
      <c r="T41" s="5"/>
      <c r="U41" s="26"/>
    </row>
    <row r="42" spans="1:21" s="25" customFormat="1" ht="15">
      <c r="A42" s="16">
        <v>44421</v>
      </c>
      <c r="B42" s="17">
        <v>104202082130</v>
      </c>
      <c r="C42" s="18" t="s">
        <v>312</v>
      </c>
      <c r="D42" s="160" t="s">
        <v>255</v>
      </c>
      <c r="E42" s="90" t="str">
        <f t="shared" si="2"/>
        <v>9413610953</v>
      </c>
      <c r="F42" s="15">
        <v>9413610953</v>
      </c>
      <c r="G42" s="15" t="s">
        <v>362</v>
      </c>
      <c r="H42" s="15" t="s">
        <v>256</v>
      </c>
      <c r="I42" s="40"/>
      <c r="J42" s="52"/>
      <c r="K42" s="19">
        <f t="shared" si="4"/>
        <v>421000</v>
      </c>
      <c r="L42" s="54">
        <v>760000</v>
      </c>
      <c r="M42" s="23">
        <f t="shared" si="3"/>
        <v>836000.00000000012</v>
      </c>
      <c r="N42" s="49">
        <v>24</v>
      </c>
      <c r="O42" s="43">
        <v>15.5</v>
      </c>
      <c r="P42" s="40">
        <f t="shared" si="5"/>
        <v>372</v>
      </c>
      <c r="Q42" s="41">
        <v>23090</v>
      </c>
      <c r="R42" s="21" t="s">
        <v>313</v>
      </c>
      <c r="S42" s="22" t="s">
        <v>314</v>
      </c>
      <c r="T42" s="5"/>
      <c r="U42" s="26"/>
    </row>
    <row r="43" spans="1:21" s="25" customFormat="1" ht="15">
      <c r="A43" s="16">
        <v>44277</v>
      </c>
      <c r="B43" s="17">
        <v>103909018250</v>
      </c>
      <c r="C43" s="18" t="s">
        <v>312</v>
      </c>
      <c r="D43" s="158" t="s">
        <v>57</v>
      </c>
      <c r="E43" s="90" t="str">
        <f t="shared" si="2"/>
        <v>9413614194</v>
      </c>
      <c r="F43" s="15" t="s">
        <v>59</v>
      </c>
      <c r="G43" s="15" t="s">
        <v>60</v>
      </c>
      <c r="H43" s="15" t="s">
        <v>58</v>
      </c>
      <c r="I43" s="40"/>
      <c r="J43" s="52"/>
      <c r="K43" s="19">
        <f t="shared" si="4"/>
        <v>387000</v>
      </c>
      <c r="L43" s="54">
        <v>450000</v>
      </c>
      <c r="M43" s="23">
        <f t="shared" si="3"/>
        <v>495000.00000000006</v>
      </c>
      <c r="N43" s="50">
        <v>24</v>
      </c>
      <c r="O43" s="44">
        <v>14.24</v>
      </c>
      <c r="P43" s="40">
        <f t="shared" si="5"/>
        <v>341.76</v>
      </c>
      <c r="Q43" s="41">
        <v>22980</v>
      </c>
      <c r="R43" s="21" t="s">
        <v>313</v>
      </c>
      <c r="S43" s="22" t="s">
        <v>314</v>
      </c>
      <c r="T43" s="28" t="s">
        <v>328</v>
      </c>
      <c r="U43" s="26"/>
    </row>
    <row r="44" spans="1:21" s="25" customFormat="1" ht="15">
      <c r="A44" s="16">
        <v>44421</v>
      </c>
      <c r="B44" s="17">
        <v>104202082130</v>
      </c>
      <c r="C44" s="18" t="s">
        <v>312</v>
      </c>
      <c r="D44" s="160" t="s">
        <v>248</v>
      </c>
      <c r="E44" s="90" t="str">
        <f t="shared" si="2"/>
        <v>9443610074</v>
      </c>
      <c r="F44" s="15">
        <v>9443610074</v>
      </c>
      <c r="G44" s="15" t="s">
        <v>361</v>
      </c>
      <c r="H44" s="15" t="s">
        <v>249</v>
      </c>
      <c r="I44" s="40"/>
      <c r="J44" s="52"/>
      <c r="K44" s="19">
        <f t="shared" si="4"/>
        <v>404000</v>
      </c>
      <c r="L44" s="54">
        <v>470000</v>
      </c>
      <c r="M44" s="23">
        <f t="shared" si="3"/>
        <v>517000.00000000006</v>
      </c>
      <c r="N44" s="49">
        <v>36</v>
      </c>
      <c r="O44" s="43">
        <v>14.879999999999999</v>
      </c>
      <c r="P44" s="40">
        <f t="shared" si="5"/>
        <v>535.67999999999995</v>
      </c>
      <c r="Q44" s="41">
        <v>23090</v>
      </c>
      <c r="R44" s="21" t="s">
        <v>313</v>
      </c>
      <c r="S44" s="22" t="s">
        <v>314</v>
      </c>
      <c r="T44" s="5"/>
      <c r="U44" s="26"/>
    </row>
    <row r="45" spans="1:21" s="25" customFormat="1" ht="15">
      <c r="A45" s="16">
        <v>44277</v>
      </c>
      <c r="B45" s="17">
        <v>103909018250</v>
      </c>
      <c r="C45" s="18" t="s">
        <v>312</v>
      </c>
      <c r="D45" s="158" t="s">
        <v>61</v>
      </c>
      <c r="E45" s="90" t="str">
        <f t="shared" si="2"/>
        <v>9443610210</v>
      </c>
      <c r="F45" s="15" t="s">
        <v>63</v>
      </c>
      <c r="G45" s="15" t="s">
        <v>64</v>
      </c>
      <c r="H45" s="15" t="s">
        <v>62</v>
      </c>
      <c r="I45" s="40"/>
      <c r="J45" s="52"/>
      <c r="K45" s="19">
        <f t="shared" si="4"/>
        <v>410000</v>
      </c>
      <c r="L45" s="54">
        <v>480000</v>
      </c>
      <c r="M45" s="23">
        <f t="shared" si="3"/>
        <v>528000</v>
      </c>
      <c r="N45" s="50">
        <v>12</v>
      </c>
      <c r="O45" s="44">
        <v>15.07</v>
      </c>
      <c r="P45" s="40">
        <f t="shared" si="5"/>
        <v>180.84</v>
      </c>
      <c r="Q45" s="41">
        <v>22980</v>
      </c>
      <c r="R45" s="21" t="s">
        <v>313</v>
      </c>
      <c r="S45" s="22" t="s">
        <v>314</v>
      </c>
      <c r="T45" s="28" t="s">
        <v>327</v>
      </c>
      <c r="U45" s="26"/>
    </row>
    <row r="46" spans="1:21" s="25" customFormat="1" ht="15">
      <c r="A46" s="16">
        <v>44277</v>
      </c>
      <c r="B46" s="17">
        <v>103909018250</v>
      </c>
      <c r="C46" s="18" t="s">
        <v>312</v>
      </c>
      <c r="D46" s="158" t="s">
        <v>61</v>
      </c>
      <c r="E46" s="90" t="str">
        <f t="shared" si="2"/>
        <v>9443610210</v>
      </c>
      <c r="F46" s="15" t="s">
        <v>63</v>
      </c>
      <c r="G46" s="15" t="s">
        <v>64</v>
      </c>
      <c r="H46" s="15" t="s">
        <v>62</v>
      </c>
      <c r="I46" s="40"/>
      <c r="J46" s="52"/>
      <c r="K46" s="19">
        <f t="shared" si="4"/>
        <v>410000</v>
      </c>
      <c r="L46" s="54">
        <v>480000</v>
      </c>
      <c r="M46" s="23">
        <f t="shared" si="3"/>
        <v>528000</v>
      </c>
      <c r="N46" s="50">
        <v>36</v>
      </c>
      <c r="O46" s="44">
        <v>15.07</v>
      </c>
      <c r="P46" s="40">
        <f t="shared" si="5"/>
        <v>542.52</v>
      </c>
      <c r="Q46" s="41">
        <v>22980</v>
      </c>
      <c r="R46" s="21" t="s">
        <v>313</v>
      </c>
      <c r="S46" s="22" t="s">
        <v>314</v>
      </c>
      <c r="T46" s="28" t="s">
        <v>328</v>
      </c>
      <c r="U46" s="26"/>
    </row>
    <row r="47" spans="1:21" s="25" customFormat="1" ht="15">
      <c r="A47" s="16">
        <v>44421</v>
      </c>
      <c r="B47" s="17">
        <v>104202082130</v>
      </c>
      <c r="C47" s="18" t="s">
        <v>312</v>
      </c>
      <c r="D47" s="160" t="s">
        <v>61</v>
      </c>
      <c r="E47" s="90" t="str">
        <f t="shared" si="2"/>
        <v>9443610210</v>
      </c>
      <c r="F47" s="15" t="s">
        <v>63</v>
      </c>
      <c r="G47" s="15" t="s">
        <v>64</v>
      </c>
      <c r="H47" s="15" t="s">
        <v>62</v>
      </c>
      <c r="I47" s="40"/>
      <c r="J47" s="52"/>
      <c r="K47" s="19">
        <f t="shared" si="4"/>
        <v>380000</v>
      </c>
      <c r="L47" s="54">
        <v>480000</v>
      </c>
      <c r="M47" s="23">
        <f t="shared" si="3"/>
        <v>528000</v>
      </c>
      <c r="N47" s="49">
        <v>24</v>
      </c>
      <c r="O47" s="43">
        <v>13.979999999999999</v>
      </c>
      <c r="P47" s="40">
        <f t="shared" si="5"/>
        <v>335.52</v>
      </c>
      <c r="Q47" s="41">
        <v>23090</v>
      </c>
      <c r="R47" s="21" t="s">
        <v>313</v>
      </c>
      <c r="S47" s="22" t="s">
        <v>314</v>
      </c>
      <c r="T47" s="5"/>
      <c r="U47" s="26"/>
    </row>
    <row r="48" spans="1:21" s="25" customFormat="1" ht="15">
      <c r="A48" s="16">
        <v>44421</v>
      </c>
      <c r="B48" s="17">
        <v>104202082130</v>
      </c>
      <c r="C48" s="18" t="s">
        <v>312</v>
      </c>
      <c r="D48" s="160" t="s">
        <v>61</v>
      </c>
      <c r="E48" s="90" t="str">
        <f t="shared" si="2"/>
        <v>9443610210</v>
      </c>
      <c r="F48" s="15" t="s">
        <v>63</v>
      </c>
      <c r="G48" s="15" t="s">
        <v>64</v>
      </c>
      <c r="H48" s="15" t="s">
        <v>62</v>
      </c>
      <c r="I48" s="40"/>
      <c r="J48" s="52"/>
      <c r="K48" s="19">
        <f t="shared" si="4"/>
        <v>380000</v>
      </c>
      <c r="L48" s="54">
        <v>480000</v>
      </c>
      <c r="M48" s="23">
        <f t="shared" si="3"/>
        <v>528000</v>
      </c>
      <c r="N48" s="49">
        <v>12</v>
      </c>
      <c r="O48" s="43">
        <v>13.979999999999999</v>
      </c>
      <c r="P48" s="40">
        <f t="shared" si="5"/>
        <v>167.76</v>
      </c>
      <c r="Q48" s="41">
        <v>23090</v>
      </c>
      <c r="R48" s="21" t="s">
        <v>313</v>
      </c>
      <c r="S48" s="22" t="s">
        <v>314</v>
      </c>
      <c r="T48" s="5"/>
      <c r="U48" s="26"/>
    </row>
    <row r="49" spans="1:21" s="25" customFormat="1" ht="15">
      <c r="A49" s="16">
        <v>44277</v>
      </c>
      <c r="B49" s="17">
        <v>103909018250</v>
      </c>
      <c r="C49" s="18" t="s">
        <v>312</v>
      </c>
      <c r="D49" s="158" t="s">
        <v>65</v>
      </c>
      <c r="E49" s="90" t="str">
        <f t="shared" si="2"/>
        <v>9443610218</v>
      </c>
      <c r="F49" s="15" t="s">
        <v>67</v>
      </c>
      <c r="G49" s="15" t="s">
        <v>68</v>
      </c>
      <c r="H49" s="15" t="s">
        <v>66</v>
      </c>
      <c r="I49" s="40"/>
      <c r="J49" s="52"/>
      <c r="K49" s="19">
        <f t="shared" si="4"/>
        <v>371000</v>
      </c>
      <c r="L49" s="54">
        <v>462000</v>
      </c>
      <c r="M49" s="23">
        <f t="shared" si="3"/>
        <v>508200.00000000006</v>
      </c>
      <c r="N49" s="50">
        <v>24</v>
      </c>
      <c r="O49" s="44">
        <v>13.66</v>
      </c>
      <c r="P49" s="40">
        <f t="shared" si="5"/>
        <v>327.84000000000003</v>
      </c>
      <c r="Q49" s="41">
        <v>22980</v>
      </c>
      <c r="R49" s="21" t="s">
        <v>313</v>
      </c>
      <c r="S49" s="22" t="s">
        <v>314</v>
      </c>
      <c r="T49" s="28" t="s">
        <v>328</v>
      </c>
      <c r="U49" s="26"/>
    </row>
    <row r="50" spans="1:21" s="25" customFormat="1" ht="15">
      <c r="A50" s="16">
        <v>44277</v>
      </c>
      <c r="B50" s="17">
        <v>103909018250</v>
      </c>
      <c r="C50" s="18" t="s">
        <v>312</v>
      </c>
      <c r="D50" s="158" t="s">
        <v>69</v>
      </c>
      <c r="E50" s="90" t="str">
        <f t="shared" si="2"/>
        <v>9443610373</v>
      </c>
      <c r="F50" s="15" t="s">
        <v>71</v>
      </c>
      <c r="G50" s="15" t="s">
        <v>72</v>
      </c>
      <c r="H50" s="15" t="s">
        <v>70</v>
      </c>
      <c r="I50" s="40"/>
      <c r="J50" s="52"/>
      <c r="K50" s="19">
        <f t="shared" si="4"/>
        <v>366000</v>
      </c>
      <c r="L50" s="54">
        <v>500000</v>
      </c>
      <c r="M50" s="23">
        <f t="shared" si="3"/>
        <v>550000</v>
      </c>
      <c r="N50" s="50">
        <v>12</v>
      </c>
      <c r="O50" s="44">
        <v>13.47</v>
      </c>
      <c r="P50" s="40">
        <f t="shared" si="5"/>
        <v>161.64000000000001</v>
      </c>
      <c r="Q50" s="41">
        <v>22980</v>
      </c>
      <c r="R50" s="21" t="s">
        <v>313</v>
      </c>
      <c r="S50" s="22" t="s">
        <v>314</v>
      </c>
      <c r="T50" s="28" t="s">
        <v>327</v>
      </c>
      <c r="U50" s="26"/>
    </row>
    <row r="51" spans="1:21" s="25" customFormat="1" ht="15">
      <c r="A51" s="16">
        <v>44277</v>
      </c>
      <c r="B51" s="17">
        <v>103909018250</v>
      </c>
      <c r="C51" s="18" t="s">
        <v>312</v>
      </c>
      <c r="D51" s="158" t="s">
        <v>69</v>
      </c>
      <c r="E51" s="90" t="str">
        <f t="shared" si="2"/>
        <v>9443610373</v>
      </c>
      <c r="F51" s="15" t="s">
        <v>71</v>
      </c>
      <c r="G51" s="15" t="s">
        <v>72</v>
      </c>
      <c r="H51" s="15" t="s">
        <v>70</v>
      </c>
      <c r="I51" s="40"/>
      <c r="J51" s="52"/>
      <c r="K51" s="19">
        <f t="shared" si="4"/>
        <v>366000</v>
      </c>
      <c r="L51" s="54">
        <v>500000</v>
      </c>
      <c r="M51" s="23">
        <f t="shared" si="3"/>
        <v>550000</v>
      </c>
      <c r="N51" s="50">
        <v>12</v>
      </c>
      <c r="O51" s="44">
        <v>13.47</v>
      </c>
      <c r="P51" s="40">
        <f t="shared" si="5"/>
        <v>161.64000000000001</v>
      </c>
      <c r="Q51" s="41">
        <v>22980</v>
      </c>
      <c r="R51" s="21" t="s">
        <v>313</v>
      </c>
      <c r="S51" s="22" t="s">
        <v>314</v>
      </c>
      <c r="T51" s="28" t="s">
        <v>328</v>
      </c>
      <c r="U51" s="26"/>
    </row>
    <row r="52" spans="1:21" s="25" customFormat="1" ht="15">
      <c r="A52" s="16">
        <v>44347</v>
      </c>
      <c r="B52" s="17">
        <v>104058017230</v>
      </c>
      <c r="C52" s="18" t="s">
        <v>312</v>
      </c>
      <c r="D52" s="162" t="s">
        <v>73</v>
      </c>
      <c r="E52" s="90" t="str">
        <f t="shared" si="2"/>
        <v>9443610468</v>
      </c>
      <c r="F52" s="15" t="s">
        <v>75</v>
      </c>
      <c r="G52" s="15" t="s">
        <v>76</v>
      </c>
      <c r="H52" s="15" t="s">
        <v>74</v>
      </c>
      <c r="I52" s="40"/>
      <c r="J52" s="52"/>
      <c r="K52" s="19">
        <f t="shared" si="4"/>
        <v>410000</v>
      </c>
      <c r="L52" s="54">
        <v>480000</v>
      </c>
      <c r="M52" s="23">
        <f t="shared" si="3"/>
        <v>528000</v>
      </c>
      <c r="N52" s="47">
        <v>24</v>
      </c>
      <c r="O52" s="42">
        <v>15.1</v>
      </c>
      <c r="P52" s="40">
        <f t="shared" si="5"/>
        <v>362.4</v>
      </c>
      <c r="Q52" s="41">
        <v>23160</v>
      </c>
      <c r="R52" s="21" t="s">
        <v>313</v>
      </c>
      <c r="S52" s="22" t="s">
        <v>314</v>
      </c>
      <c r="T52" s="33" t="s">
        <v>329</v>
      </c>
      <c r="U52" s="26"/>
    </row>
    <row r="53" spans="1:21" s="25" customFormat="1" ht="17.25" customHeight="1">
      <c r="A53" s="16">
        <v>44277</v>
      </c>
      <c r="B53" s="17">
        <v>103909018250</v>
      </c>
      <c r="C53" s="18" t="s">
        <v>312</v>
      </c>
      <c r="D53" s="158" t="s">
        <v>77</v>
      </c>
      <c r="E53" s="90" t="str">
        <f t="shared" si="2"/>
        <v>9443610791</v>
      </c>
      <c r="F53" s="15" t="s">
        <v>79</v>
      </c>
      <c r="G53" s="15" t="s">
        <v>80</v>
      </c>
      <c r="H53" s="15" t="s">
        <v>78</v>
      </c>
      <c r="I53" s="40"/>
      <c r="J53" s="52"/>
      <c r="K53" s="19">
        <f t="shared" si="4"/>
        <v>436000</v>
      </c>
      <c r="L53" s="54">
        <v>510000</v>
      </c>
      <c r="M53" s="23">
        <f t="shared" si="3"/>
        <v>561000</v>
      </c>
      <c r="N53" s="50">
        <v>24</v>
      </c>
      <c r="O53" s="44">
        <v>16.03</v>
      </c>
      <c r="P53" s="40">
        <f t="shared" si="5"/>
        <v>384.72</v>
      </c>
      <c r="Q53" s="41">
        <v>22980</v>
      </c>
      <c r="R53" s="21" t="s">
        <v>313</v>
      </c>
      <c r="S53" s="22" t="s">
        <v>314</v>
      </c>
      <c r="T53" s="28" t="s">
        <v>328</v>
      </c>
      <c r="U53" s="26"/>
    </row>
    <row r="54" spans="1:21" s="25" customFormat="1" ht="15">
      <c r="A54" s="16">
        <v>44321</v>
      </c>
      <c r="B54" s="17">
        <v>104001089400</v>
      </c>
      <c r="C54" s="18" t="s">
        <v>312</v>
      </c>
      <c r="D54" s="161" t="s">
        <v>81</v>
      </c>
      <c r="E54" s="90" t="str">
        <f t="shared" si="2"/>
        <v>9443611853</v>
      </c>
      <c r="F54" s="15">
        <v>9443611853</v>
      </c>
      <c r="G54" s="15" t="s">
        <v>84</v>
      </c>
      <c r="H54" s="15" t="s">
        <v>82</v>
      </c>
      <c r="I54" s="40"/>
      <c r="J54" s="52"/>
      <c r="K54" s="19">
        <f t="shared" si="4"/>
        <v>582000</v>
      </c>
      <c r="L54" s="54">
        <v>700000</v>
      </c>
      <c r="M54" s="23">
        <f t="shared" si="3"/>
        <v>770000.00000000012</v>
      </c>
      <c r="N54" s="50">
        <v>12</v>
      </c>
      <c r="O54" s="44">
        <v>21.41</v>
      </c>
      <c r="P54" s="40">
        <f t="shared" si="5"/>
        <v>256.92</v>
      </c>
      <c r="Q54" s="41">
        <v>22960</v>
      </c>
      <c r="R54" s="21" t="s">
        <v>313</v>
      </c>
      <c r="S54" s="22" t="s">
        <v>314</v>
      </c>
      <c r="T54" s="28" t="s">
        <v>330</v>
      </c>
      <c r="U54" s="26"/>
    </row>
    <row r="55" spans="1:21" s="25" customFormat="1" ht="15">
      <c r="A55" s="16">
        <v>44421</v>
      </c>
      <c r="B55" s="17">
        <v>104202082130</v>
      </c>
      <c r="C55" s="18" t="s">
        <v>312</v>
      </c>
      <c r="D55" s="160" t="s">
        <v>289</v>
      </c>
      <c r="E55" s="90" t="str">
        <f t="shared" si="2"/>
        <v>F002B70036</v>
      </c>
      <c r="F55" s="15" t="s">
        <v>628</v>
      </c>
      <c r="G55" s="15"/>
      <c r="H55" s="15" t="s">
        <v>290</v>
      </c>
      <c r="I55" s="40"/>
      <c r="J55" s="52"/>
      <c r="K55" s="19">
        <f t="shared" si="4"/>
        <v>74000</v>
      </c>
      <c r="L55" s="54">
        <v>90000</v>
      </c>
      <c r="M55" s="23">
        <f t="shared" si="3"/>
        <v>99000.000000000015</v>
      </c>
      <c r="N55" s="49">
        <v>60</v>
      </c>
      <c r="O55" s="45">
        <v>2.69</v>
      </c>
      <c r="P55" s="40">
        <f t="shared" si="5"/>
        <v>161.4</v>
      </c>
      <c r="Q55" s="41">
        <v>23090</v>
      </c>
      <c r="R55" s="21" t="s">
        <v>313</v>
      </c>
      <c r="S55" s="22" t="s">
        <v>314</v>
      </c>
      <c r="T55" s="5"/>
      <c r="U55" s="26"/>
    </row>
    <row r="56" spans="1:21" s="25" customFormat="1" ht="15">
      <c r="A56" s="16">
        <v>44421</v>
      </c>
      <c r="B56" s="17">
        <v>104202082130</v>
      </c>
      <c r="C56" s="18" t="s">
        <v>312</v>
      </c>
      <c r="D56" s="160" t="s">
        <v>283</v>
      </c>
      <c r="E56" s="90" t="str">
        <f t="shared" si="2"/>
        <v>F002B70043</v>
      </c>
      <c r="F56" s="15" t="s">
        <v>629</v>
      </c>
      <c r="G56" s="15" t="s">
        <v>630</v>
      </c>
      <c r="H56" s="15" t="s">
        <v>284</v>
      </c>
      <c r="I56" s="40"/>
      <c r="J56" s="52"/>
      <c r="K56" s="19">
        <f t="shared" si="4"/>
        <v>63000</v>
      </c>
      <c r="L56" s="54">
        <v>70000</v>
      </c>
      <c r="M56" s="23">
        <f t="shared" si="3"/>
        <v>77000</v>
      </c>
      <c r="N56" s="49">
        <v>48</v>
      </c>
      <c r="O56" s="45">
        <v>2.3000000000000003</v>
      </c>
      <c r="P56" s="40">
        <f t="shared" si="5"/>
        <v>110.4</v>
      </c>
      <c r="Q56" s="41">
        <v>23090</v>
      </c>
      <c r="R56" s="21" t="s">
        <v>313</v>
      </c>
      <c r="S56" s="22" t="s">
        <v>314</v>
      </c>
      <c r="T56" s="5"/>
      <c r="U56" s="26"/>
    </row>
    <row r="57" spans="1:21" s="25" customFormat="1" ht="15">
      <c r="A57" s="16">
        <v>44421</v>
      </c>
      <c r="B57" s="17">
        <v>104202082130</v>
      </c>
      <c r="C57" s="18" t="s">
        <v>312</v>
      </c>
      <c r="D57" s="160" t="s">
        <v>283</v>
      </c>
      <c r="E57" s="90" t="str">
        <f t="shared" si="2"/>
        <v>F002B70043</v>
      </c>
      <c r="F57" s="15" t="s">
        <v>629</v>
      </c>
      <c r="G57" s="15" t="s">
        <v>630</v>
      </c>
      <c r="H57" s="15" t="s">
        <v>284</v>
      </c>
      <c r="I57" s="40"/>
      <c r="J57" s="52"/>
      <c r="K57" s="19">
        <f t="shared" si="4"/>
        <v>63000</v>
      </c>
      <c r="L57" s="54">
        <v>70000</v>
      </c>
      <c r="M57" s="23">
        <f t="shared" si="3"/>
        <v>77000</v>
      </c>
      <c r="N57" s="49">
        <v>6</v>
      </c>
      <c r="O57" s="45">
        <v>2.3000000000000003</v>
      </c>
      <c r="P57" s="40">
        <f t="shared" si="5"/>
        <v>13.8</v>
      </c>
      <c r="Q57" s="41">
        <v>23090</v>
      </c>
      <c r="R57" s="21" t="s">
        <v>313</v>
      </c>
      <c r="S57" s="22" t="s">
        <v>314</v>
      </c>
      <c r="T57" s="5"/>
      <c r="U57" s="26"/>
    </row>
    <row r="58" spans="1:21" s="25" customFormat="1" ht="15">
      <c r="A58" s="16">
        <v>44321</v>
      </c>
      <c r="B58" s="17">
        <v>104001089400</v>
      </c>
      <c r="C58" s="18" t="s">
        <v>312</v>
      </c>
      <c r="D58" s="161" t="s">
        <v>85</v>
      </c>
      <c r="E58" s="90" t="str">
        <f t="shared" si="2"/>
        <v>F002B70044</v>
      </c>
      <c r="F58" s="15" t="s">
        <v>578</v>
      </c>
      <c r="G58" s="15"/>
      <c r="H58" s="15"/>
      <c r="I58" s="40"/>
      <c r="J58" s="52"/>
      <c r="K58" s="19">
        <f t="shared" si="4"/>
        <v>68000</v>
      </c>
      <c r="L58" s="54">
        <v>90000</v>
      </c>
      <c r="M58" s="23">
        <f t="shared" si="3"/>
        <v>99000.000000000015</v>
      </c>
      <c r="N58" s="50">
        <v>4</v>
      </c>
      <c r="O58" s="44">
        <v>2.5</v>
      </c>
      <c r="P58" s="40">
        <f t="shared" si="5"/>
        <v>10</v>
      </c>
      <c r="Q58" s="41">
        <v>22960</v>
      </c>
      <c r="R58" s="21" t="s">
        <v>313</v>
      </c>
      <c r="S58" s="22" t="s">
        <v>314</v>
      </c>
      <c r="T58" s="28" t="s">
        <v>316</v>
      </c>
      <c r="U58" s="26"/>
    </row>
    <row r="59" spans="1:21" s="25" customFormat="1" ht="15">
      <c r="A59" s="16">
        <v>44421</v>
      </c>
      <c r="B59" s="17">
        <v>104202082130</v>
      </c>
      <c r="C59" s="18" t="s">
        <v>312</v>
      </c>
      <c r="D59" s="159" t="s">
        <v>295</v>
      </c>
      <c r="E59" s="90" t="str">
        <f t="shared" si="2"/>
        <v>F002B70045</v>
      </c>
      <c r="F59" s="15" t="s">
        <v>631</v>
      </c>
      <c r="G59" s="15" t="s">
        <v>632</v>
      </c>
      <c r="H59" s="15" t="s">
        <v>296</v>
      </c>
      <c r="I59" s="40"/>
      <c r="J59" s="52"/>
      <c r="K59" s="19">
        <f t="shared" si="4"/>
        <v>76000</v>
      </c>
      <c r="L59" s="54">
        <v>90000</v>
      </c>
      <c r="M59" s="23">
        <f t="shared" si="3"/>
        <v>99000.000000000015</v>
      </c>
      <c r="N59" s="49">
        <v>60</v>
      </c>
      <c r="O59" s="46">
        <v>2.7800000000000002</v>
      </c>
      <c r="P59" s="40">
        <f t="shared" si="5"/>
        <v>166.8</v>
      </c>
      <c r="Q59" s="41">
        <v>23090</v>
      </c>
      <c r="R59" s="21" t="s">
        <v>313</v>
      </c>
      <c r="S59" s="22" t="s">
        <v>314</v>
      </c>
      <c r="T59" s="5"/>
      <c r="U59" s="26"/>
    </row>
    <row r="60" spans="1:21" s="25" customFormat="1" ht="15">
      <c r="A60" s="16">
        <v>44347</v>
      </c>
      <c r="B60" s="17">
        <v>104058017230</v>
      </c>
      <c r="C60" s="18" t="s">
        <v>312</v>
      </c>
      <c r="D60" s="162" t="s">
        <v>87</v>
      </c>
      <c r="E60" s="90" t="str">
        <f t="shared" si="2"/>
        <v>F002C40030</v>
      </c>
      <c r="F60" s="15" t="s">
        <v>89</v>
      </c>
      <c r="G60" s="15"/>
      <c r="H60" s="15" t="s">
        <v>88</v>
      </c>
      <c r="I60" s="40"/>
      <c r="J60" s="52"/>
      <c r="K60" s="19">
        <f t="shared" si="4"/>
        <v>203000</v>
      </c>
      <c r="L60" s="54">
        <v>340000</v>
      </c>
      <c r="M60" s="23">
        <f t="shared" si="3"/>
        <v>374000.00000000006</v>
      </c>
      <c r="N60" s="47">
        <v>60</v>
      </c>
      <c r="O60" s="42">
        <v>7.46</v>
      </c>
      <c r="P60" s="40">
        <f t="shared" si="5"/>
        <v>447.6</v>
      </c>
      <c r="Q60" s="41">
        <v>23160</v>
      </c>
      <c r="R60" s="21" t="s">
        <v>313</v>
      </c>
      <c r="S60" s="22" t="s">
        <v>314</v>
      </c>
      <c r="T60" s="29" t="s">
        <v>315</v>
      </c>
      <c r="U60" s="26"/>
    </row>
    <row r="61" spans="1:21" s="25" customFormat="1" ht="15">
      <c r="A61" s="16">
        <v>44321</v>
      </c>
      <c r="B61" s="17">
        <v>104001089400</v>
      </c>
      <c r="C61" s="18" t="s">
        <v>312</v>
      </c>
      <c r="D61" s="161" t="s">
        <v>87</v>
      </c>
      <c r="E61" s="90" t="str">
        <f t="shared" si="2"/>
        <v>F002C40030</v>
      </c>
      <c r="F61" s="15" t="s">
        <v>89</v>
      </c>
      <c r="G61" s="15"/>
      <c r="H61" s="15" t="s">
        <v>88</v>
      </c>
      <c r="I61" s="40"/>
      <c r="J61" s="52"/>
      <c r="K61" s="19">
        <f t="shared" si="4"/>
        <v>203000</v>
      </c>
      <c r="L61" s="54">
        <v>340000</v>
      </c>
      <c r="M61" s="23">
        <f t="shared" si="3"/>
        <v>374000.00000000006</v>
      </c>
      <c r="N61" s="50">
        <v>6</v>
      </c>
      <c r="O61" s="44">
        <v>7.46</v>
      </c>
      <c r="P61" s="40">
        <f t="shared" si="5"/>
        <v>44.76</v>
      </c>
      <c r="Q61" s="41">
        <v>22960</v>
      </c>
      <c r="R61" s="21" t="s">
        <v>313</v>
      </c>
      <c r="S61" s="22" t="s">
        <v>314</v>
      </c>
      <c r="T61" s="28" t="s">
        <v>316</v>
      </c>
      <c r="U61" s="26"/>
    </row>
    <row r="62" spans="1:21" s="25" customFormat="1" ht="15">
      <c r="A62" s="16">
        <v>44277</v>
      </c>
      <c r="B62" s="17">
        <v>103909018250</v>
      </c>
      <c r="C62" s="18" t="s">
        <v>312</v>
      </c>
      <c r="D62" s="158" t="s">
        <v>87</v>
      </c>
      <c r="E62" s="90" t="str">
        <f t="shared" si="2"/>
        <v>F002C40030</v>
      </c>
      <c r="F62" s="15" t="s">
        <v>89</v>
      </c>
      <c r="G62" s="15"/>
      <c r="H62" s="15" t="s">
        <v>88</v>
      </c>
      <c r="I62" s="40"/>
      <c r="J62" s="52"/>
      <c r="K62" s="19">
        <f t="shared" si="4"/>
        <v>203000</v>
      </c>
      <c r="L62" s="54">
        <v>340000</v>
      </c>
      <c r="M62" s="23">
        <f t="shared" si="3"/>
        <v>374000.00000000006</v>
      </c>
      <c r="N62" s="50">
        <v>36</v>
      </c>
      <c r="O62" s="44">
        <v>7.46</v>
      </c>
      <c r="P62" s="40">
        <f t="shared" si="5"/>
        <v>268.56</v>
      </c>
      <c r="Q62" s="41">
        <v>22980</v>
      </c>
      <c r="R62" s="21" t="s">
        <v>313</v>
      </c>
      <c r="S62" s="22" t="s">
        <v>314</v>
      </c>
      <c r="T62" s="28" t="s">
        <v>316</v>
      </c>
      <c r="U62" s="26"/>
    </row>
    <row r="63" spans="1:21" s="25" customFormat="1" ht="14.25">
      <c r="A63" s="16">
        <v>44277</v>
      </c>
      <c r="B63" s="17">
        <v>103909018250</v>
      </c>
      <c r="C63" s="18" t="s">
        <v>312</v>
      </c>
      <c r="D63" s="159" t="s">
        <v>90</v>
      </c>
      <c r="E63" s="90" t="str">
        <f t="shared" si="2"/>
        <v>F002C40031</v>
      </c>
      <c r="F63" s="15" t="s">
        <v>92</v>
      </c>
      <c r="G63" s="15"/>
      <c r="H63" s="15" t="s">
        <v>91</v>
      </c>
      <c r="I63" s="40"/>
      <c r="J63" s="52"/>
      <c r="K63" s="19">
        <f t="shared" si="4"/>
        <v>212000</v>
      </c>
      <c r="L63" s="19">
        <v>340000</v>
      </c>
      <c r="M63" s="23">
        <f t="shared" si="3"/>
        <v>374000.00000000006</v>
      </c>
      <c r="N63" s="49">
        <v>120</v>
      </c>
      <c r="O63" s="45">
        <v>7.81</v>
      </c>
      <c r="P63" s="40">
        <f t="shared" si="5"/>
        <v>937.19999999999993</v>
      </c>
      <c r="Q63" s="41">
        <v>22980</v>
      </c>
      <c r="R63" s="21" t="s">
        <v>313</v>
      </c>
      <c r="S63" s="22" t="s">
        <v>314</v>
      </c>
      <c r="T63" s="5" t="s">
        <v>316</v>
      </c>
      <c r="U63" s="26"/>
    </row>
    <row r="64" spans="1:21" s="25" customFormat="1" ht="14.25">
      <c r="A64" s="16">
        <v>44421</v>
      </c>
      <c r="B64" s="17">
        <v>104202082130</v>
      </c>
      <c r="C64" s="18" t="s">
        <v>312</v>
      </c>
      <c r="D64" s="159" t="s">
        <v>282</v>
      </c>
      <c r="E64" s="90" t="str">
        <f t="shared" si="2"/>
        <v>F002D20502</v>
      </c>
      <c r="F64" s="15" t="s">
        <v>346</v>
      </c>
      <c r="G64" s="15"/>
      <c r="H64" s="15"/>
      <c r="I64" s="40"/>
      <c r="J64" s="52"/>
      <c r="K64" s="19">
        <f t="shared" si="4"/>
        <v>166000</v>
      </c>
      <c r="L64" s="55"/>
      <c r="M64" s="23">
        <f t="shared" si="3"/>
        <v>0</v>
      </c>
      <c r="N64" s="49">
        <v>1</v>
      </c>
      <c r="O64" s="45">
        <v>6.11</v>
      </c>
      <c r="P64" s="40">
        <f t="shared" si="5"/>
        <v>6.11</v>
      </c>
      <c r="Q64" s="41">
        <v>23090</v>
      </c>
      <c r="R64" s="21" t="s">
        <v>313</v>
      </c>
      <c r="S64" s="22" t="s">
        <v>314</v>
      </c>
      <c r="T64" s="5"/>
      <c r="U64" s="26"/>
    </row>
    <row r="65" spans="1:21" s="25" customFormat="1" ht="15">
      <c r="A65" s="16">
        <v>44321</v>
      </c>
      <c r="B65" s="17">
        <v>104001089400</v>
      </c>
      <c r="C65" s="18" t="s">
        <v>312</v>
      </c>
      <c r="D65" s="161" t="s">
        <v>93</v>
      </c>
      <c r="E65" s="90" t="str">
        <f t="shared" si="2"/>
        <v>F002H23520</v>
      </c>
      <c r="F65" s="15" t="s">
        <v>95</v>
      </c>
      <c r="G65" s="15"/>
      <c r="H65" s="15"/>
      <c r="I65" s="40"/>
      <c r="J65" s="52"/>
      <c r="K65" s="19">
        <f t="shared" si="4"/>
        <v>92000</v>
      </c>
      <c r="L65" s="54">
        <v>110000</v>
      </c>
      <c r="M65" s="23">
        <f t="shared" si="3"/>
        <v>121000.00000000001</v>
      </c>
      <c r="N65" s="50">
        <v>10</v>
      </c>
      <c r="O65" s="44">
        <v>3.36</v>
      </c>
      <c r="P65" s="40">
        <f t="shared" si="5"/>
        <v>33.6</v>
      </c>
      <c r="Q65" s="41">
        <v>22960</v>
      </c>
      <c r="R65" s="21" t="s">
        <v>313</v>
      </c>
      <c r="S65" s="22" t="s">
        <v>314</v>
      </c>
      <c r="T65" s="28" t="s">
        <v>316</v>
      </c>
      <c r="U65" s="26"/>
    </row>
    <row r="66" spans="1:21" s="25" customFormat="1" ht="15">
      <c r="A66" s="16">
        <v>44321</v>
      </c>
      <c r="B66" s="17">
        <v>104001089400</v>
      </c>
      <c r="C66" s="18" t="s">
        <v>312</v>
      </c>
      <c r="D66" s="161" t="s">
        <v>97</v>
      </c>
      <c r="E66" s="90" t="str">
        <f t="shared" si="2"/>
        <v>F00H4S0008</v>
      </c>
      <c r="F66" s="15" t="s">
        <v>99</v>
      </c>
      <c r="G66" s="15"/>
      <c r="H66" s="173"/>
      <c r="I66" s="40"/>
      <c r="J66" s="52"/>
      <c r="K66" s="19">
        <f t="shared" si="4"/>
        <v>199000</v>
      </c>
      <c r="L66" s="54">
        <v>230000</v>
      </c>
      <c r="M66" s="23">
        <f t="shared" si="3"/>
        <v>253000.00000000003</v>
      </c>
      <c r="N66" s="50">
        <v>30</v>
      </c>
      <c r="O66" s="44">
        <v>7.33</v>
      </c>
      <c r="P66" s="40">
        <f t="shared" si="5"/>
        <v>219.9</v>
      </c>
      <c r="Q66" s="41">
        <v>22960</v>
      </c>
      <c r="R66" s="21" t="s">
        <v>313</v>
      </c>
      <c r="S66" s="22" t="s">
        <v>314</v>
      </c>
      <c r="T66" s="28" t="s">
        <v>316</v>
      </c>
      <c r="U66" s="26"/>
    </row>
    <row r="67" spans="1:21" s="25" customFormat="1" ht="15">
      <c r="A67" s="16">
        <v>44321</v>
      </c>
      <c r="B67" s="17">
        <v>104001089400</v>
      </c>
      <c r="C67" s="18" t="s">
        <v>312</v>
      </c>
      <c r="D67" s="161" t="s">
        <v>101</v>
      </c>
      <c r="E67" s="90" t="str">
        <f t="shared" si="2"/>
        <v>F00N010001</v>
      </c>
      <c r="F67" s="15" t="s">
        <v>103</v>
      </c>
      <c r="G67" s="15"/>
      <c r="H67" s="173"/>
      <c r="I67" s="40"/>
      <c r="J67" s="52"/>
      <c r="K67" s="19">
        <f t="shared" si="4"/>
        <v>439000</v>
      </c>
      <c r="L67" s="54">
        <v>1000000</v>
      </c>
      <c r="M67" s="23">
        <f t="shared" si="3"/>
        <v>1100000</v>
      </c>
      <c r="N67" s="50">
        <v>10</v>
      </c>
      <c r="O67" s="44">
        <v>16.16</v>
      </c>
      <c r="P67" s="40">
        <f t="shared" si="5"/>
        <v>161.6</v>
      </c>
      <c r="Q67" s="41">
        <v>22960</v>
      </c>
      <c r="R67" s="21" t="s">
        <v>313</v>
      </c>
      <c r="S67" s="22" t="s">
        <v>314</v>
      </c>
      <c r="T67" s="28" t="s">
        <v>316</v>
      </c>
      <c r="U67" s="26"/>
    </row>
    <row r="68" spans="1:21" s="25" customFormat="1" ht="15">
      <c r="A68" s="16">
        <v>44379</v>
      </c>
      <c r="B68" s="17">
        <v>104125903010</v>
      </c>
      <c r="C68" s="18" t="s">
        <v>312</v>
      </c>
      <c r="D68" s="157" t="s">
        <v>105</v>
      </c>
      <c r="E68" s="90" t="str">
        <f t="shared" si="2"/>
        <v>F00N210061</v>
      </c>
      <c r="F68" s="15" t="s">
        <v>107</v>
      </c>
      <c r="G68" s="15"/>
      <c r="H68" s="171"/>
      <c r="I68" s="40"/>
      <c r="J68" s="52"/>
      <c r="K68" s="19">
        <f t="shared" ref="K68:K99" si="6">ROUNDUP(O68*R68*1.05*23500,-3)</f>
        <v>811000</v>
      </c>
      <c r="L68" s="54">
        <v>1800000</v>
      </c>
      <c r="M68" s="23">
        <f t="shared" si="3"/>
        <v>1980000.0000000002</v>
      </c>
      <c r="N68" s="49">
        <v>3</v>
      </c>
      <c r="O68" s="43">
        <v>29.86</v>
      </c>
      <c r="P68" s="40">
        <f t="shared" ref="P68:P99" si="7">N68*O68</f>
        <v>89.58</v>
      </c>
      <c r="Q68" s="41">
        <v>22900</v>
      </c>
      <c r="R68" s="21" t="s">
        <v>313</v>
      </c>
      <c r="S68" s="22" t="s">
        <v>314</v>
      </c>
      <c r="T68" s="20" t="s">
        <v>316</v>
      </c>
      <c r="U68" s="26"/>
    </row>
    <row r="69" spans="1:21" s="25" customFormat="1" ht="15">
      <c r="A69" s="16">
        <v>44379</v>
      </c>
      <c r="B69" s="17">
        <v>104125903010</v>
      </c>
      <c r="C69" s="18" t="s">
        <v>312</v>
      </c>
      <c r="D69" s="157" t="s">
        <v>105</v>
      </c>
      <c r="E69" s="90" t="str">
        <f t="shared" ref="E69:E132" si="8">LEFT(D69,10)</f>
        <v>F00N210061</v>
      </c>
      <c r="F69" s="15" t="s">
        <v>107</v>
      </c>
      <c r="G69" s="15"/>
      <c r="H69" s="171"/>
      <c r="I69" s="40"/>
      <c r="J69" s="52"/>
      <c r="K69" s="19">
        <f t="shared" si="6"/>
        <v>811000</v>
      </c>
      <c r="L69" s="54">
        <v>1800000</v>
      </c>
      <c r="M69" s="23">
        <f t="shared" ref="M69:M132" si="9">1.1*L69</f>
        <v>1980000.0000000002</v>
      </c>
      <c r="N69" s="49">
        <v>2</v>
      </c>
      <c r="O69" s="43">
        <v>29.86</v>
      </c>
      <c r="P69" s="40">
        <f t="shared" si="7"/>
        <v>59.72</v>
      </c>
      <c r="Q69" s="41">
        <v>22900</v>
      </c>
      <c r="R69" s="21" t="s">
        <v>313</v>
      </c>
      <c r="S69" s="22" t="s">
        <v>314</v>
      </c>
      <c r="T69" s="20" t="s">
        <v>316</v>
      </c>
      <c r="U69" s="26"/>
    </row>
    <row r="70" spans="1:21" s="25" customFormat="1" ht="15">
      <c r="A70" s="16">
        <v>44347</v>
      </c>
      <c r="B70" s="17">
        <v>104058017230</v>
      </c>
      <c r="C70" s="18" t="s">
        <v>312</v>
      </c>
      <c r="D70" s="162" t="s">
        <v>109</v>
      </c>
      <c r="E70" s="90" t="str">
        <f t="shared" si="8"/>
        <v>F00RJ01727</v>
      </c>
      <c r="F70" s="15" t="s">
        <v>111</v>
      </c>
      <c r="G70" s="15"/>
      <c r="H70" s="174"/>
      <c r="I70" s="40"/>
      <c r="J70" s="52"/>
      <c r="K70" s="19">
        <f t="shared" si="6"/>
        <v>648000</v>
      </c>
      <c r="L70" s="54">
        <v>870000</v>
      </c>
      <c r="M70" s="23">
        <f t="shared" si="9"/>
        <v>957000.00000000012</v>
      </c>
      <c r="N70" s="47">
        <v>6</v>
      </c>
      <c r="O70" s="42">
        <v>23.87</v>
      </c>
      <c r="P70" s="40">
        <f t="shared" si="7"/>
        <v>143.22</v>
      </c>
      <c r="Q70" s="41">
        <v>23160</v>
      </c>
      <c r="R70" s="21" t="s">
        <v>313</v>
      </c>
      <c r="S70" s="22" t="s">
        <v>314</v>
      </c>
      <c r="T70" s="28" t="s">
        <v>315</v>
      </c>
      <c r="U70" s="26"/>
    </row>
    <row r="71" spans="1:21" s="25" customFormat="1" ht="15">
      <c r="A71" s="16">
        <v>44321</v>
      </c>
      <c r="B71" s="17">
        <v>104001089400</v>
      </c>
      <c r="C71" s="18" t="s">
        <v>312</v>
      </c>
      <c r="D71" s="161" t="s">
        <v>109</v>
      </c>
      <c r="E71" s="90" t="str">
        <f t="shared" si="8"/>
        <v>F00RJ01727</v>
      </c>
      <c r="F71" s="15" t="s">
        <v>111</v>
      </c>
      <c r="G71" s="15"/>
      <c r="H71" s="173"/>
      <c r="I71" s="40"/>
      <c r="J71" s="52"/>
      <c r="K71" s="19">
        <f t="shared" si="6"/>
        <v>648000</v>
      </c>
      <c r="L71" s="54">
        <v>870000</v>
      </c>
      <c r="M71" s="23">
        <f t="shared" si="9"/>
        <v>957000.00000000012</v>
      </c>
      <c r="N71" s="50">
        <v>6</v>
      </c>
      <c r="O71" s="44">
        <v>23.87</v>
      </c>
      <c r="P71" s="40">
        <f t="shared" si="7"/>
        <v>143.22</v>
      </c>
      <c r="Q71" s="41">
        <v>22960</v>
      </c>
      <c r="R71" s="21" t="s">
        <v>313</v>
      </c>
      <c r="S71" s="22" t="s">
        <v>314</v>
      </c>
      <c r="T71" s="28" t="s">
        <v>316</v>
      </c>
      <c r="U71" s="26"/>
    </row>
    <row r="72" spans="1:21" s="25" customFormat="1" ht="15">
      <c r="A72" s="16">
        <v>44347</v>
      </c>
      <c r="B72" s="17">
        <v>104058017230</v>
      </c>
      <c r="C72" s="18" t="s">
        <v>312</v>
      </c>
      <c r="D72" s="162" t="s">
        <v>113</v>
      </c>
      <c r="E72" s="90" t="str">
        <f t="shared" si="8"/>
        <v>F00RJ01941</v>
      </c>
      <c r="F72" s="15" t="s">
        <v>115</v>
      </c>
      <c r="G72" s="15"/>
      <c r="H72" s="174"/>
      <c r="I72" s="40"/>
      <c r="J72" s="52"/>
      <c r="K72" s="19">
        <f t="shared" si="6"/>
        <v>733000</v>
      </c>
      <c r="L72" s="54">
        <v>1000000</v>
      </c>
      <c r="M72" s="23">
        <f t="shared" si="9"/>
        <v>1100000</v>
      </c>
      <c r="N72" s="47">
        <v>4</v>
      </c>
      <c r="O72" s="42">
        <v>27</v>
      </c>
      <c r="P72" s="40">
        <f t="shared" si="7"/>
        <v>108</v>
      </c>
      <c r="Q72" s="41">
        <v>23160</v>
      </c>
      <c r="R72" s="21" t="s">
        <v>313</v>
      </c>
      <c r="S72" s="22" t="s">
        <v>314</v>
      </c>
      <c r="T72" s="28" t="s">
        <v>315</v>
      </c>
      <c r="U72" s="26"/>
    </row>
    <row r="73" spans="1:21" s="25" customFormat="1" ht="15">
      <c r="A73" s="16">
        <v>44347</v>
      </c>
      <c r="B73" s="17">
        <v>104058017230</v>
      </c>
      <c r="C73" s="18" t="s">
        <v>312</v>
      </c>
      <c r="D73" s="162" t="s">
        <v>113</v>
      </c>
      <c r="E73" s="90" t="str">
        <f t="shared" si="8"/>
        <v>F00RJ01941</v>
      </c>
      <c r="F73" s="15" t="s">
        <v>115</v>
      </c>
      <c r="G73" s="15"/>
      <c r="H73" s="174"/>
      <c r="I73" s="40"/>
      <c r="J73" s="52"/>
      <c r="K73" s="19">
        <f t="shared" si="6"/>
        <v>733000</v>
      </c>
      <c r="L73" s="54">
        <v>1000000</v>
      </c>
      <c r="M73" s="23">
        <f t="shared" si="9"/>
        <v>1100000</v>
      </c>
      <c r="N73" s="47">
        <v>12</v>
      </c>
      <c r="O73" s="42">
        <v>27</v>
      </c>
      <c r="P73" s="40">
        <f t="shared" si="7"/>
        <v>324</v>
      </c>
      <c r="Q73" s="41">
        <v>23160</v>
      </c>
      <c r="R73" s="21" t="s">
        <v>313</v>
      </c>
      <c r="S73" s="22" t="s">
        <v>314</v>
      </c>
      <c r="T73" s="28" t="s">
        <v>324</v>
      </c>
      <c r="U73" s="26"/>
    </row>
    <row r="74" spans="1:21" s="25" customFormat="1" ht="15">
      <c r="A74" s="16">
        <v>44277</v>
      </c>
      <c r="B74" s="17">
        <v>103909018250</v>
      </c>
      <c r="C74" s="18" t="s">
        <v>312</v>
      </c>
      <c r="D74" s="158" t="s">
        <v>113</v>
      </c>
      <c r="E74" s="90" t="str">
        <f t="shared" si="8"/>
        <v>F00RJ01941</v>
      </c>
      <c r="F74" s="15" t="s">
        <v>115</v>
      </c>
      <c r="G74" s="15"/>
      <c r="H74" s="172"/>
      <c r="I74" s="40"/>
      <c r="J74" s="52"/>
      <c r="K74" s="19">
        <f t="shared" si="6"/>
        <v>733000</v>
      </c>
      <c r="L74" s="54">
        <v>1000000</v>
      </c>
      <c r="M74" s="23">
        <f t="shared" si="9"/>
        <v>1100000</v>
      </c>
      <c r="N74" s="50">
        <v>2</v>
      </c>
      <c r="O74" s="44">
        <v>27</v>
      </c>
      <c r="P74" s="40">
        <f t="shared" si="7"/>
        <v>54</v>
      </c>
      <c r="Q74" s="41">
        <v>22980</v>
      </c>
      <c r="R74" s="21" t="s">
        <v>313</v>
      </c>
      <c r="S74" s="22" t="s">
        <v>314</v>
      </c>
      <c r="T74" s="28" t="s">
        <v>316</v>
      </c>
      <c r="U74" s="26"/>
    </row>
    <row r="75" spans="1:21" s="25" customFormat="1" ht="15">
      <c r="A75" s="16">
        <v>44421</v>
      </c>
      <c r="B75" s="17">
        <v>104202082130</v>
      </c>
      <c r="C75" s="18" t="s">
        <v>312</v>
      </c>
      <c r="D75" s="160" t="s">
        <v>267</v>
      </c>
      <c r="E75" s="90" t="str">
        <f t="shared" si="8"/>
        <v>F00RJ02035</v>
      </c>
      <c r="F75" s="15" t="s">
        <v>345</v>
      </c>
      <c r="G75" s="15"/>
      <c r="H75" s="171"/>
      <c r="I75" s="40"/>
      <c r="J75" s="52"/>
      <c r="K75" s="19">
        <f t="shared" si="6"/>
        <v>725000</v>
      </c>
      <c r="L75" s="54">
        <v>790000</v>
      </c>
      <c r="M75" s="23">
        <f t="shared" si="9"/>
        <v>869000.00000000012</v>
      </c>
      <c r="N75" s="49">
        <v>6</v>
      </c>
      <c r="O75" s="45">
        <v>26.689999999999998</v>
      </c>
      <c r="P75" s="40">
        <f t="shared" si="7"/>
        <v>160.13999999999999</v>
      </c>
      <c r="Q75" s="41">
        <v>23090</v>
      </c>
      <c r="R75" s="21" t="s">
        <v>313</v>
      </c>
      <c r="S75" s="22" t="s">
        <v>314</v>
      </c>
      <c r="T75" s="5"/>
      <c r="U75" s="26"/>
    </row>
    <row r="76" spans="1:21" s="25" customFormat="1" ht="15">
      <c r="A76" s="16">
        <v>44347</v>
      </c>
      <c r="B76" s="17">
        <v>104058017230</v>
      </c>
      <c r="C76" s="18" t="s">
        <v>312</v>
      </c>
      <c r="D76" s="162" t="s">
        <v>116</v>
      </c>
      <c r="E76" s="90" t="str">
        <f t="shared" si="8"/>
        <v>F00RJ02213</v>
      </c>
      <c r="F76" s="15" t="s">
        <v>117</v>
      </c>
      <c r="G76" s="15"/>
      <c r="H76" s="174"/>
      <c r="I76" s="40"/>
      <c r="J76" s="52"/>
      <c r="K76" s="19">
        <f t="shared" si="6"/>
        <v>1059000</v>
      </c>
      <c r="L76" s="54">
        <v>1320000</v>
      </c>
      <c r="M76" s="23">
        <f t="shared" si="9"/>
        <v>1452000.0000000002</v>
      </c>
      <c r="N76" s="47">
        <v>12</v>
      </c>
      <c r="O76" s="42">
        <v>39</v>
      </c>
      <c r="P76" s="40">
        <f t="shared" si="7"/>
        <v>468</v>
      </c>
      <c r="Q76" s="41">
        <v>23160</v>
      </c>
      <c r="R76" s="21" t="s">
        <v>313</v>
      </c>
      <c r="S76" s="22" t="s">
        <v>314</v>
      </c>
      <c r="T76" s="28" t="s">
        <v>315</v>
      </c>
      <c r="U76" s="26"/>
    </row>
    <row r="77" spans="1:21" s="25" customFormat="1" ht="15">
      <c r="A77" s="16">
        <v>44347</v>
      </c>
      <c r="B77" s="17">
        <v>104058017230</v>
      </c>
      <c r="C77" s="18" t="s">
        <v>312</v>
      </c>
      <c r="D77" s="162" t="s">
        <v>116</v>
      </c>
      <c r="E77" s="90" t="str">
        <f t="shared" si="8"/>
        <v>F00RJ02213</v>
      </c>
      <c r="F77" s="15" t="s">
        <v>117</v>
      </c>
      <c r="G77" s="15"/>
      <c r="H77" s="174"/>
      <c r="I77" s="40"/>
      <c r="J77" s="52"/>
      <c r="K77" s="19">
        <f t="shared" si="6"/>
        <v>1059000</v>
      </c>
      <c r="L77" s="54">
        <v>1320000</v>
      </c>
      <c r="M77" s="23">
        <f t="shared" si="9"/>
        <v>1452000.0000000002</v>
      </c>
      <c r="N77" s="47">
        <v>12</v>
      </c>
      <c r="O77" s="42">
        <v>39</v>
      </c>
      <c r="P77" s="40">
        <f t="shared" si="7"/>
        <v>468</v>
      </c>
      <c r="Q77" s="41">
        <v>23160</v>
      </c>
      <c r="R77" s="21" t="s">
        <v>313</v>
      </c>
      <c r="S77" s="22" t="s">
        <v>314</v>
      </c>
      <c r="T77" s="28" t="s">
        <v>324</v>
      </c>
      <c r="U77" s="26"/>
    </row>
    <row r="78" spans="1:21" s="25" customFormat="1" ht="15">
      <c r="A78" s="16">
        <v>44421</v>
      </c>
      <c r="B78" s="17">
        <v>104202082130</v>
      </c>
      <c r="C78" s="18" t="s">
        <v>312</v>
      </c>
      <c r="D78" s="160" t="s">
        <v>116</v>
      </c>
      <c r="E78" s="90" t="str">
        <f t="shared" si="8"/>
        <v>F00RJ02213</v>
      </c>
      <c r="F78" s="15" t="s">
        <v>117</v>
      </c>
      <c r="G78" s="15"/>
      <c r="H78" s="171"/>
      <c r="I78" s="40"/>
      <c r="J78" s="52"/>
      <c r="K78" s="19">
        <f t="shared" si="6"/>
        <v>1117000</v>
      </c>
      <c r="L78" s="54">
        <v>1320000</v>
      </c>
      <c r="M78" s="23">
        <f t="shared" si="9"/>
        <v>1452000.0000000002</v>
      </c>
      <c r="N78" s="49">
        <v>36</v>
      </c>
      <c r="O78" s="43">
        <v>41.12</v>
      </c>
      <c r="P78" s="40">
        <f t="shared" si="7"/>
        <v>1480.32</v>
      </c>
      <c r="Q78" s="41">
        <v>23090</v>
      </c>
      <c r="R78" s="21" t="s">
        <v>313</v>
      </c>
      <c r="S78" s="22" t="s">
        <v>314</v>
      </c>
      <c r="T78" s="5"/>
      <c r="U78" s="26"/>
    </row>
    <row r="79" spans="1:21" s="25" customFormat="1" ht="15">
      <c r="A79" s="16">
        <v>44277</v>
      </c>
      <c r="B79" s="17">
        <v>103909018250</v>
      </c>
      <c r="C79" s="18" t="s">
        <v>312</v>
      </c>
      <c r="D79" s="158" t="s">
        <v>118</v>
      </c>
      <c r="E79" s="90" t="str">
        <f t="shared" si="8"/>
        <v>F00VC01033</v>
      </c>
      <c r="F79" s="15" t="s">
        <v>119</v>
      </c>
      <c r="G79" s="15"/>
      <c r="H79" s="172"/>
      <c r="I79" s="40"/>
      <c r="J79" s="52"/>
      <c r="K79" s="19">
        <f t="shared" si="6"/>
        <v>692000</v>
      </c>
      <c r="L79" s="54">
        <v>940000</v>
      </c>
      <c r="M79" s="23">
        <f t="shared" si="9"/>
        <v>1034000.0000000001</v>
      </c>
      <c r="N79" s="50">
        <v>6</v>
      </c>
      <c r="O79" s="44">
        <v>25.49</v>
      </c>
      <c r="P79" s="40">
        <f t="shared" si="7"/>
        <v>152.94</v>
      </c>
      <c r="Q79" s="41">
        <v>22980</v>
      </c>
      <c r="R79" s="21" t="s">
        <v>313</v>
      </c>
      <c r="S79" s="22" t="s">
        <v>314</v>
      </c>
      <c r="T79" s="28" t="s">
        <v>316</v>
      </c>
      <c r="U79" s="26"/>
    </row>
    <row r="80" spans="1:21" s="25" customFormat="1" ht="15">
      <c r="A80" s="16">
        <v>44347</v>
      </c>
      <c r="B80" s="17">
        <v>104058017230</v>
      </c>
      <c r="C80" s="18" t="s">
        <v>312</v>
      </c>
      <c r="D80" s="162" t="s">
        <v>120</v>
      </c>
      <c r="E80" s="90" t="str">
        <f t="shared" si="8"/>
        <v>F00VC01352</v>
      </c>
      <c r="F80" s="15" t="s">
        <v>121</v>
      </c>
      <c r="G80" s="15"/>
      <c r="H80" s="174"/>
      <c r="I80" s="40"/>
      <c r="J80" s="52"/>
      <c r="K80" s="19">
        <f t="shared" si="6"/>
        <v>733000</v>
      </c>
      <c r="L80" s="54">
        <v>1100000</v>
      </c>
      <c r="M80" s="23">
        <f t="shared" si="9"/>
        <v>1210000</v>
      </c>
      <c r="N80" s="47">
        <v>12</v>
      </c>
      <c r="O80" s="42">
        <v>27</v>
      </c>
      <c r="P80" s="40">
        <f t="shared" si="7"/>
        <v>324</v>
      </c>
      <c r="Q80" s="41">
        <v>23160</v>
      </c>
      <c r="R80" s="21" t="s">
        <v>313</v>
      </c>
      <c r="S80" s="22" t="s">
        <v>314</v>
      </c>
      <c r="T80" s="28" t="s">
        <v>315</v>
      </c>
      <c r="U80" s="26"/>
    </row>
    <row r="81" spans="1:21" s="25" customFormat="1" ht="15">
      <c r="A81" s="16">
        <v>44379</v>
      </c>
      <c r="B81" s="17">
        <v>104125903010</v>
      </c>
      <c r="C81" s="18" t="s">
        <v>312</v>
      </c>
      <c r="D81" s="157" t="s">
        <v>122</v>
      </c>
      <c r="E81" s="90" t="str">
        <f t="shared" si="8"/>
        <v>F00VC01359</v>
      </c>
      <c r="F81" s="15" t="s">
        <v>124</v>
      </c>
      <c r="G81" s="15"/>
      <c r="H81" s="171"/>
      <c r="I81" s="40"/>
      <c r="J81" s="52"/>
      <c r="K81" s="19">
        <f t="shared" si="6"/>
        <v>503000</v>
      </c>
      <c r="L81" s="54">
        <v>680000</v>
      </c>
      <c r="M81" s="23">
        <f t="shared" si="9"/>
        <v>748000.00000000012</v>
      </c>
      <c r="N81" s="49">
        <v>240</v>
      </c>
      <c r="O81" s="43">
        <v>18.5</v>
      </c>
      <c r="P81" s="40">
        <f t="shared" si="7"/>
        <v>4440</v>
      </c>
      <c r="Q81" s="41">
        <v>22900</v>
      </c>
      <c r="R81" s="21" t="s">
        <v>313</v>
      </c>
      <c r="S81" s="22" t="s">
        <v>314</v>
      </c>
      <c r="T81" s="20" t="s">
        <v>331</v>
      </c>
      <c r="U81" s="26"/>
    </row>
    <row r="82" spans="1:21" s="25" customFormat="1" ht="15">
      <c r="A82" s="16">
        <v>44421</v>
      </c>
      <c r="B82" s="17">
        <v>104202082500</v>
      </c>
      <c r="C82" s="18" t="s">
        <v>312</v>
      </c>
      <c r="D82" s="159" t="s">
        <v>122</v>
      </c>
      <c r="E82" s="90" t="str">
        <f t="shared" si="8"/>
        <v>F00VC01359</v>
      </c>
      <c r="F82" s="15" t="s">
        <v>124</v>
      </c>
      <c r="G82" s="15"/>
      <c r="H82" s="170"/>
      <c r="I82" s="40"/>
      <c r="J82" s="52"/>
      <c r="K82" s="19">
        <f t="shared" si="6"/>
        <v>487000</v>
      </c>
      <c r="L82" s="54">
        <v>680000</v>
      </c>
      <c r="M82" s="23">
        <f t="shared" si="9"/>
        <v>748000.00000000012</v>
      </c>
      <c r="N82" s="49">
        <v>40</v>
      </c>
      <c r="O82" s="46">
        <v>17.919999999999998</v>
      </c>
      <c r="P82" s="40">
        <f t="shared" si="7"/>
        <v>716.8</v>
      </c>
      <c r="Q82" s="41">
        <v>23090</v>
      </c>
      <c r="R82" s="21" t="s">
        <v>313</v>
      </c>
      <c r="S82" s="22" t="s">
        <v>314</v>
      </c>
      <c r="T82" s="5"/>
      <c r="U82" s="26"/>
    </row>
    <row r="83" spans="1:21" s="25" customFormat="1" ht="15">
      <c r="A83" s="16">
        <v>44379</v>
      </c>
      <c r="B83" s="17">
        <v>104125903010</v>
      </c>
      <c r="C83" s="18" t="s">
        <v>312</v>
      </c>
      <c r="D83" s="157" t="s">
        <v>125</v>
      </c>
      <c r="E83" s="90" t="str">
        <f t="shared" si="8"/>
        <v>F018B06804</v>
      </c>
      <c r="F83" s="15" t="s">
        <v>127</v>
      </c>
      <c r="G83" s="15"/>
      <c r="H83" s="171"/>
      <c r="I83" s="40"/>
      <c r="J83" s="52"/>
      <c r="K83" s="19">
        <f t="shared" si="6"/>
        <v>243000</v>
      </c>
      <c r="L83" s="54">
        <v>300000</v>
      </c>
      <c r="M83" s="23">
        <f t="shared" si="9"/>
        <v>330000</v>
      </c>
      <c r="N83" s="49">
        <v>12</v>
      </c>
      <c r="O83" s="43">
        <v>8.93</v>
      </c>
      <c r="P83" s="40">
        <f t="shared" si="7"/>
        <v>107.16</v>
      </c>
      <c r="Q83" s="41">
        <v>22900</v>
      </c>
      <c r="R83" s="21" t="s">
        <v>313</v>
      </c>
      <c r="S83" s="22" t="s">
        <v>314</v>
      </c>
      <c r="T83" s="20" t="s">
        <v>316</v>
      </c>
      <c r="U83" s="26"/>
    </row>
    <row r="84" spans="1:21" s="25" customFormat="1" ht="15">
      <c r="A84" s="16">
        <v>44321</v>
      </c>
      <c r="B84" s="17">
        <v>104001089400</v>
      </c>
      <c r="C84" s="18" t="s">
        <v>312</v>
      </c>
      <c r="D84" s="161" t="s">
        <v>129</v>
      </c>
      <c r="E84" s="90" t="str">
        <f t="shared" si="8"/>
        <v>F01G0V5000</v>
      </c>
      <c r="F84" s="15" t="s">
        <v>131</v>
      </c>
      <c r="G84" s="15"/>
      <c r="H84" s="15" t="s">
        <v>130</v>
      </c>
      <c r="I84" s="40"/>
      <c r="J84" s="52"/>
      <c r="K84" s="19">
        <f t="shared" si="6"/>
        <v>337000</v>
      </c>
      <c r="L84" s="54">
        <v>440000</v>
      </c>
      <c r="M84" s="23">
        <f t="shared" si="9"/>
        <v>484000.00000000006</v>
      </c>
      <c r="N84" s="50">
        <v>24</v>
      </c>
      <c r="O84" s="44">
        <v>12.38</v>
      </c>
      <c r="P84" s="40">
        <f t="shared" si="7"/>
        <v>297.12</v>
      </c>
      <c r="Q84" s="41">
        <v>22960</v>
      </c>
      <c r="R84" s="21" t="s">
        <v>313</v>
      </c>
      <c r="S84" s="22" t="s">
        <v>314</v>
      </c>
      <c r="T84" s="28" t="s">
        <v>320</v>
      </c>
      <c r="U84" s="26"/>
    </row>
    <row r="85" spans="1:21" s="25" customFormat="1" ht="15">
      <c r="A85" s="16">
        <v>44321</v>
      </c>
      <c r="B85" s="17">
        <v>104001089400</v>
      </c>
      <c r="C85" s="18" t="s">
        <v>312</v>
      </c>
      <c r="D85" s="161" t="s">
        <v>132</v>
      </c>
      <c r="E85" s="90" t="str">
        <f t="shared" si="8"/>
        <v>H105007112</v>
      </c>
      <c r="F85" s="15">
        <v>9432612705</v>
      </c>
      <c r="G85" s="15" t="s">
        <v>134</v>
      </c>
      <c r="H85" s="15" t="s">
        <v>133</v>
      </c>
      <c r="I85" s="40"/>
      <c r="J85" s="52"/>
      <c r="K85" s="19">
        <f t="shared" si="6"/>
        <v>173000</v>
      </c>
      <c r="L85" s="54">
        <v>200000</v>
      </c>
      <c r="M85" s="23">
        <f t="shared" si="9"/>
        <v>220000.00000000003</v>
      </c>
      <c r="N85" s="50">
        <v>300</v>
      </c>
      <c r="O85" s="44">
        <v>6.34</v>
      </c>
      <c r="P85" s="40">
        <f t="shared" si="7"/>
        <v>1902</v>
      </c>
      <c r="Q85" s="41">
        <v>22960</v>
      </c>
      <c r="R85" s="21" t="s">
        <v>313</v>
      </c>
      <c r="S85" s="22" t="s">
        <v>314</v>
      </c>
      <c r="T85" s="28" t="s">
        <v>328</v>
      </c>
      <c r="U85" s="26"/>
    </row>
    <row r="86" spans="1:21" s="25" customFormat="1" ht="15">
      <c r="A86" s="16">
        <v>44277</v>
      </c>
      <c r="B86" s="17">
        <v>103909018250</v>
      </c>
      <c r="C86" s="18" t="s">
        <v>312</v>
      </c>
      <c r="D86" s="158" t="s">
        <v>135</v>
      </c>
      <c r="E86" s="90" t="str">
        <f t="shared" si="8"/>
        <v>H105007121</v>
      </c>
      <c r="F86" s="15">
        <v>9432610199</v>
      </c>
      <c r="G86" s="15" t="s">
        <v>138</v>
      </c>
      <c r="H86" s="15" t="s">
        <v>136</v>
      </c>
      <c r="I86" s="40"/>
      <c r="J86" s="52"/>
      <c r="K86" s="19">
        <f t="shared" si="6"/>
        <v>136000</v>
      </c>
      <c r="L86" s="54">
        <v>170000</v>
      </c>
      <c r="M86" s="23">
        <f t="shared" si="9"/>
        <v>187000.00000000003</v>
      </c>
      <c r="N86" s="50">
        <v>252</v>
      </c>
      <c r="O86" s="44">
        <v>5</v>
      </c>
      <c r="P86" s="40">
        <f t="shared" si="7"/>
        <v>1260</v>
      </c>
      <c r="Q86" s="41">
        <v>22980</v>
      </c>
      <c r="R86" s="21" t="s">
        <v>313</v>
      </c>
      <c r="S86" s="22" t="s">
        <v>314</v>
      </c>
      <c r="T86" s="28" t="s">
        <v>320</v>
      </c>
      <c r="U86" s="26"/>
    </row>
    <row r="87" spans="1:21" s="25" customFormat="1" ht="15">
      <c r="A87" s="16">
        <v>44421</v>
      </c>
      <c r="B87" s="17">
        <v>104202082500</v>
      </c>
      <c r="C87" s="18" t="s">
        <v>312</v>
      </c>
      <c r="D87" s="159" t="s">
        <v>135</v>
      </c>
      <c r="E87" s="90" t="str">
        <f t="shared" si="8"/>
        <v>H105007121</v>
      </c>
      <c r="F87" s="15">
        <v>9432610199</v>
      </c>
      <c r="G87" s="15" t="s">
        <v>138</v>
      </c>
      <c r="H87" s="15" t="s">
        <v>136</v>
      </c>
      <c r="I87" s="40"/>
      <c r="J87" s="52"/>
      <c r="K87" s="19">
        <f t="shared" si="6"/>
        <v>136000</v>
      </c>
      <c r="L87" s="54">
        <v>170000</v>
      </c>
      <c r="M87" s="23">
        <f t="shared" si="9"/>
        <v>187000.00000000003</v>
      </c>
      <c r="N87" s="49">
        <v>12</v>
      </c>
      <c r="O87" s="46">
        <v>5</v>
      </c>
      <c r="P87" s="40">
        <f t="shared" si="7"/>
        <v>60</v>
      </c>
      <c r="Q87" s="41">
        <v>23090</v>
      </c>
      <c r="R87" s="21" t="s">
        <v>313</v>
      </c>
      <c r="S87" s="22" t="s">
        <v>314</v>
      </c>
      <c r="T87" s="5"/>
      <c r="U87" s="26"/>
    </row>
    <row r="88" spans="1:21" s="25" customFormat="1" ht="15">
      <c r="A88" s="16">
        <v>44321</v>
      </c>
      <c r="B88" s="17">
        <v>104001089400</v>
      </c>
      <c r="C88" s="18" t="s">
        <v>312</v>
      </c>
      <c r="D88" s="161" t="s">
        <v>139</v>
      </c>
      <c r="E88" s="90" t="str">
        <f t="shared" si="8"/>
        <v>H105015393</v>
      </c>
      <c r="F88" s="15">
        <v>9432610051</v>
      </c>
      <c r="G88" s="15" t="s">
        <v>141</v>
      </c>
      <c r="H88" s="15" t="s">
        <v>140</v>
      </c>
      <c r="I88" s="40"/>
      <c r="J88" s="52"/>
      <c r="K88" s="19">
        <f t="shared" si="6"/>
        <v>434000</v>
      </c>
      <c r="L88" s="54">
        <v>540000</v>
      </c>
      <c r="M88" s="23">
        <f t="shared" si="9"/>
        <v>594000</v>
      </c>
      <c r="N88" s="50">
        <v>36</v>
      </c>
      <c r="O88" s="44">
        <v>15.97</v>
      </c>
      <c r="P88" s="40">
        <f t="shared" si="7"/>
        <v>574.92000000000007</v>
      </c>
      <c r="Q88" s="41">
        <v>22960</v>
      </c>
      <c r="R88" s="21" t="s">
        <v>313</v>
      </c>
      <c r="S88" s="22" t="s">
        <v>314</v>
      </c>
      <c r="T88" s="28" t="s">
        <v>328</v>
      </c>
      <c r="U88" s="26"/>
    </row>
    <row r="89" spans="1:21" s="25" customFormat="1" ht="15">
      <c r="A89" s="16">
        <v>44321</v>
      </c>
      <c r="B89" s="17">
        <v>104001089400</v>
      </c>
      <c r="C89" s="18" t="s">
        <v>312</v>
      </c>
      <c r="D89" s="161" t="s">
        <v>142</v>
      </c>
      <c r="E89" s="90" t="str">
        <f t="shared" si="8"/>
        <v>H105015413</v>
      </c>
      <c r="F89" s="15">
        <v>9432610018</v>
      </c>
      <c r="G89" s="15" t="s">
        <v>144</v>
      </c>
      <c r="H89" s="15" t="s">
        <v>143</v>
      </c>
      <c r="I89" s="40"/>
      <c r="J89" s="52"/>
      <c r="K89" s="19">
        <f t="shared" si="6"/>
        <v>355000</v>
      </c>
      <c r="L89" s="54">
        <v>400000</v>
      </c>
      <c r="M89" s="23">
        <f t="shared" si="9"/>
        <v>440000.00000000006</v>
      </c>
      <c r="N89" s="50">
        <v>36</v>
      </c>
      <c r="O89" s="44">
        <v>13.06</v>
      </c>
      <c r="P89" s="40">
        <f t="shared" si="7"/>
        <v>470.16</v>
      </c>
      <c r="Q89" s="41">
        <v>22960</v>
      </c>
      <c r="R89" s="21" t="s">
        <v>313</v>
      </c>
      <c r="S89" s="22" t="s">
        <v>314</v>
      </c>
      <c r="T89" s="28" t="s">
        <v>328</v>
      </c>
      <c r="U89" s="26"/>
    </row>
    <row r="90" spans="1:21" s="25" customFormat="1" ht="15">
      <c r="A90" s="16">
        <v>44277</v>
      </c>
      <c r="B90" s="17">
        <v>103909018250</v>
      </c>
      <c r="C90" s="18" t="s">
        <v>312</v>
      </c>
      <c r="D90" s="158" t="s">
        <v>145</v>
      </c>
      <c r="E90" s="90" t="str">
        <f t="shared" si="8"/>
        <v>H105015419</v>
      </c>
      <c r="F90" s="15">
        <v>9432610024</v>
      </c>
      <c r="G90" s="15" t="s">
        <v>147</v>
      </c>
      <c r="H90" s="15" t="s">
        <v>146</v>
      </c>
      <c r="I90" s="40"/>
      <c r="J90" s="52"/>
      <c r="K90" s="19">
        <f t="shared" si="6"/>
        <v>365000</v>
      </c>
      <c r="L90" s="54">
        <v>460000</v>
      </c>
      <c r="M90" s="23">
        <f t="shared" si="9"/>
        <v>506000.00000000006</v>
      </c>
      <c r="N90" s="50">
        <v>36</v>
      </c>
      <c r="O90" s="44">
        <v>13.44</v>
      </c>
      <c r="P90" s="40">
        <f t="shared" si="7"/>
        <v>483.84</v>
      </c>
      <c r="Q90" s="41">
        <v>22980</v>
      </c>
      <c r="R90" s="21" t="s">
        <v>313</v>
      </c>
      <c r="S90" s="22" t="s">
        <v>314</v>
      </c>
      <c r="T90" s="28" t="s">
        <v>327</v>
      </c>
      <c r="U90" s="26"/>
    </row>
    <row r="91" spans="1:21" s="25" customFormat="1" ht="15">
      <c r="A91" s="16">
        <v>44277</v>
      </c>
      <c r="B91" s="17">
        <v>103909018250</v>
      </c>
      <c r="C91" s="18" t="s">
        <v>312</v>
      </c>
      <c r="D91" s="158" t="s">
        <v>145</v>
      </c>
      <c r="E91" s="90" t="str">
        <f t="shared" si="8"/>
        <v>H105015419</v>
      </c>
      <c r="F91" s="15">
        <v>9432610024</v>
      </c>
      <c r="G91" s="15" t="s">
        <v>147</v>
      </c>
      <c r="H91" s="15" t="s">
        <v>146</v>
      </c>
      <c r="I91" s="40"/>
      <c r="J91" s="52"/>
      <c r="K91" s="19">
        <f t="shared" si="6"/>
        <v>365000</v>
      </c>
      <c r="L91" s="54">
        <v>460000</v>
      </c>
      <c r="M91" s="23">
        <f t="shared" si="9"/>
        <v>506000.00000000006</v>
      </c>
      <c r="N91" s="50">
        <v>36</v>
      </c>
      <c r="O91" s="44">
        <v>13.44</v>
      </c>
      <c r="P91" s="40">
        <f t="shared" si="7"/>
        <v>483.84</v>
      </c>
      <c r="Q91" s="41">
        <v>22980</v>
      </c>
      <c r="R91" s="21" t="s">
        <v>313</v>
      </c>
      <c r="S91" s="22" t="s">
        <v>314</v>
      </c>
      <c r="T91" s="28" t="s">
        <v>328</v>
      </c>
      <c r="U91" s="26"/>
    </row>
    <row r="92" spans="1:21" s="25" customFormat="1" ht="15">
      <c r="A92" s="16">
        <v>44379</v>
      </c>
      <c r="B92" s="17">
        <v>104125903010</v>
      </c>
      <c r="C92" s="18" t="s">
        <v>312</v>
      </c>
      <c r="D92" s="157" t="s">
        <v>148</v>
      </c>
      <c r="E92" s="90" t="str">
        <f t="shared" si="8"/>
        <v>H105015485</v>
      </c>
      <c r="F92" s="15" t="s">
        <v>150</v>
      </c>
      <c r="G92" s="15" t="s">
        <v>151</v>
      </c>
      <c r="H92" s="15" t="s">
        <v>149</v>
      </c>
      <c r="I92" s="40"/>
      <c r="J92" s="52"/>
      <c r="K92" s="19">
        <f t="shared" si="6"/>
        <v>321000</v>
      </c>
      <c r="L92" s="54">
        <v>420000</v>
      </c>
      <c r="M92" s="23">
        <f t="shared" si="9"/>
        <v>462000.00000000006</v>
      </c>
      <c r="N92" s="49">
        <v>12</v>
      </c>
      <c r="O92" s="43">
        <v>11.81</v>
      </c>
      <c r="P92" s="40">
        <f t="shared" si="7"/>
        <v>141.72</v>
      </c>
      <c r="Q92" s="41">
        <v>22900</v>
      </c>
      <c r="R92" s="21" t="s">
        <v>313</v>
      </c>
      <c r="S92" s="22" t="s">
        <v>314</v>
      </c>
      <c r="T92" s="20" t="s">
        <v>320</v>
      </c>
      <c r="U92" s="26"/>
    </row>
    <row r="93" spans="1:21" s="25" customFormat="1" ht="15">
      <c r="A93" s="16">
        <v>44379</v>
      </c>
      <c r="B93" s="17">
        <v>104125903010</v>
      </c>
      <c r="C93" s="18" t="s">
        <v>312</v>
      </c>
      <c r="D93" s="157" t="s">
        <v>152</v>
      </c>
      <c r="E93" s="90" t="str">
        <f t="shared" si="8"/>
        <v>H105015538</v>
      </c>
      <c r="F93" s="15" t="s">
        <v>154</v>
      </c>
      <c r="G93" s="15" t="s">
        <v>155</v>
      </c>
      <c r="H93" s="15" t="s">
        <v>153</v>
      </c>
      <c r="I93" s="40"/>
      <c r="J93" s="52"/>
      <c r="K93" s="19">
        <f t="shared" si="6"/>
        <v>419000</v>
      </c>
      <c r="L93" s="54">
        <v>540000</v>
      </c>
      <c r="M93" s="23">
        <f t="shared" si="9"/>
        <v>594000</v>
      </c>
      <c r="N93" s="49">
        <v>12</v>
      </c>
      <c r="O93" s="43">
        <v>15.409999999999998</v>
      </c>
      <c r="P93" s="40">
        <f t="shared" si="7"/>
        <v>184.92</v>
      </c>
      <c r="Q93" s="41">
        <v>22900</v>
      </c>
      <c r="R93" s="21" t="s">
        <v>313</v>
      </c>
      <c r="S93" s="22" t="s">
        <v>314</v>
      </c>
      <c r="T93" s="20" t="s">
        <v>320</v>
      </c>
      <c r="U93" s="26"/>
    </row>
    <row r="94" spans="1:21" s="25" customFormat="1" ht="15">
      <c r="A94" s="16">
        <v>44321</v>
      </c>
      <c r="B94" s="17">
        <v>104001089400</v>
      </c>
      <c r="C94" s="18" t="s">
        <v>312</v>
      </c>
      <c r="D94" s="161" t="s">
        <v>156</v>
      </c>
      <c r="E94" s="90" t="str">
        <f t="shared" si="8"/>
        <v>H105015569</v>
      </c>
      <c r="F94" s="15">
        <v>9432610899</v>
      </c>
      <c r="G94" s="15" t="s">
        <v>158</v>
      </c>
      <c r="H94" s="15" t="s">
        <v>157</v>
      </c>
      <c r="I94" s="40"/>
      <c r="J94" s="52"/>
      <c r="K94" s="19">
        <f t="shared" si="6"/>
        <v>373000</v>
      </c>
      <c r="L94" s="54">
        <v>630000</v>
      </c>
      <c r="M94" s="23">
        <f t="shared" si="9"/>
        <v>693000</v>
      </c>
      <c r="N94" s="50">
        <v>12</v>
      </c>
      <c r="O94" s="44">
        <v>13.74</v>
      </c>
      <c r="P94" s="40">
        <f t="shared" si="7"/>
        <v>164.88</v>
      </c>
      <c r="Q94" s="41">
        <v>22960</v>
      </c>
      <c r="R94" s="21" t="s">
        <v>313</v>
      </c>
      <c r="S94" s="22" t="s">
        <v>314</v>
      </c>
      <c r="T94" s="28" t="s">
        <v>328</v>
      </c>
      <c r="U94" s="26"/>
    </row>
    <row r="95" spans="1:21" s="25" customFormat="1" ht="15">
      <c r="A95" s="16">
        <v>44321</v>
      </c>
      <c r="B95" s="17">
        <v>104001089400</v>
      </c>
      <c r="C95" s="18" t="s">
        <v>312</v>
      </c>
      <c r="D95" s="161" t="s">
        <v>159</v>
      </c>
      <c r="E95" s="90" t="str">
        <f t="shared" si="8"/>
        <v>H105015595</v>
      </c>
      <c r="F95" s="15">
        <v>9432610191</v>
      </c>
      <c r="G95" s="15" t="s">
        <v>161</v>
      </c>
      <c r="H95" s="15" t="s">
        <v>160</v>
      </c>
      <c r="I95" s="40"/>
      <c r="J95" s="52"/>
      <c r="K95" s="19">
        <f t="shared" si="6"/>
        <v>341000</v>
      </c>
      <c r="L95" s="54">
        <v>440000</v>
      </c>
      <c r="M95" s="23">
        <f t="shared" si="9"/>
        <v>484000.00000000006</v>
      </c>
      <c r="N95" s="50">
        <v>12</v>
      </c>
      <c r="O95" s="44">
        <v>12.53</v>
      </c>
      <c r="P95" s="40">
        <f t="shared" si="7"/>
        <v>150.35999999999999</v>
      </c>
      <c r="Q95" s="41">
        <v>22960</v>
      </c>
      <c r="R95" s="21" t="s">
        <v>313</v>
      </c>
      <c r="S95" s="22" t="s">
        <v>314</v>
      </c>
      <c r="T95" s="28" t="s">
        <v>320</v>
      </c>
      <c r="U95" s="26"/>
    </row>
    <row r="96" spans="1:21" s="25" customFormat="1" ht="15">
      <c r="A96" s="16">
        <v>44379</v>
      </c>
      <c r="B96" s="17">
        <v>104125903010</v>
      </c>
      <c r="C96" s="18" t="s">
        <v>312</v>
      </c>
      <c r="D96" s="157" t="s">
        <v>162</v>
      </c>
      <c r="E96" s="90" t="str">
        <f t="shared" si="8"/>
        <v>H105015615</v>
      </c>
      <c r="F96" s="15">
        <v>9432610223</v>
      </c>
      <c r="G96" s="15" t="s">
        <v>164</v>
      </c>
      <c r="H96" s="15" t="s">
        <v>163</v>
      </c>
      <c r="I96" s="40"/>
      <c r="J96" s="52"/>
      <c r="K96" s="19">
        <f t="shared" si="6"/>
        <v>415000</v>
      </c>
      <c r="L96" s="54">
        <v>500000</v>
      </c>
      <c r="M96" s="23">
        <f t="shared" si="9"/>
        <v>550000</v>
      </c>
      <c r="N96" s="49">
        <v>12</v>
      </c>
      <c r="O96" s="43">
        <v>15.26</v>
      </c>
      <c r="P96" s="40">
        <f t="shared" si="7"/>
        <v>183.12</v>
      </c>
      <c r="Q96" s="41">
        <v>22900</v>
      </c>
      <c r="R96" s="21" t="s">
        <v>313</v>
      </c>
      <c r="S96" s="22" t="s">
        <v>314</v>
      </c>
      <c r="T96" s="20" t="s">
        <v>330</v>
      </c>
      <c r="U96" s="26"/>
    </row>
    <row r="97" spans="1:21" s="25" customFormat="1" ht="15">
      <c r="A97" s="16">
        <v>44421</v>
      </c>
      <c r="B97" s="17">
        <v>104202082130</v>
      </c>
      <c r="C97" s="18" t="s">
        <v>312</v>
      </c>
      <c r="D97" s="160" t="s">
        <v>261</v>
      </c>
      <c r="E97" s="90" t="str">
        <f t="shared" si="8"/>
        <v>H105015649</v>
      </c>
      <c r="F97" s="15">
        <v>9432610213</v>
      </c>
      <c r="G97" s="15" t="s">
        <v>350</v>
      </c>
      <c r="H97" s="15" t="s">
        <v>262</v>
      </c>
      <c r="I97" s="40"/>
      <c r="J97" s="52"/>
      <c r="K97" s="19">
        <f t="shared" si="6"/>
        <v>403000</v>
      </c>
      <c r="L97" s="54">
        <v>510000</v>
      </c>
      <c r="M97" s="23">
        <f t="shared" si="9"/>
        <v>561000</v>
      </c>
      <c r="N97" s="49">
        <v>12</v>
      </c>
      <c r="O97" s="43">
        <v>14.82</v>
      </c>
      <c r="P97" s="40">
        <f t="shared" si="7"/>
        <v>177.84</v>
      </c>
      <c r="Q97" s="41">
        <v>23090</v>
      </c>
      <c r="R97" s="21" t="s">
        <v>313</v>
      </c>
      <c r="S97" s="22" t="s">
        <v>314</v>
      </c>
      <c r="T97" s="5"/>
      <c r="U97" s="26"/>
    </row>
    <row r="98" spans="1:21" ht="15">
      <c r="A98" s="16">
        <v>44421</v>
      </c>
      <c r="B98" s="17">
        <v>104202082130</v>
      </c>
      <c r="C98" s="18" t="s">
        <v>312</v>
      </c>
      <c r="D98" s="159" t="s">
        <v>279</v>
      </c>
      <c r="E98" s="90" t="str">
        <f t="shared" si="8"/>
        <v>H105015718</v>
      </c>
      <c r="F98" s="15">
        <v>9432610177</v>
      </c>
      <c r="G98" s="15" t="s">
        <v>357</v>
      </c>
      <c r="H98" s="15" t="s">
        <v>280</v>
      </c>
      <c r="I98" s="40"/>
      <c r="J98" s="52"/>
      <c r="K98" s="19">
        <f t="shared" si="6"/>
        <v>528000</v>
      </c>
      <c r="L98" s="54">
        <v>380000</v>
      </c>
      <c r="M98" s="23">
        <f t="shared" si="9"/>
        <v>418000.00000000006</v>
      </c>
      <c r="N98" s="49">
        <v>12</v>
      </c>
      <c r="O98" s="45">
        <v>19.419999999999998</v>
      </c>
      <c r="P98" s="40">
        <f t="shared" si="7"/>
        <v>233.03999999999996</v>
      </c>
      <c r="Q98" s="41">
        <v>23090</v>
      </c>
      <c r="R98" s="21" t="s">
        <v>313</v>
      </c>
      <c r="S98" s="22" t="s">
        <v>314</v>
      </c>
      <c r="T98" s="5"/>
      <c r="U98" s="26"/>
    </row>
    <row r="99" spans="1:21" ht="15">
      <c r="A99" s="16">
        <v>44321</v>
      </c>
      <c r="B99" s="17">
        <v>104001089400</v>
      </c>
      <c r="C99" s="18" t="s">
        <v>312</v>
      </c>
      <c r="D99" s="161" t="s">
        <v>165</v>
      </c>
      <c r="E99" s="90" t="str">
        <f t="shared" si="8"/>
        <v>H105015783</v>
      </c>
      <c r="F99" s="15">
        <v>9432611270</v>
      </c>
      <c r="G99" s="15" t="s">
        <v>167</v>
      </c>
      <c r="H99" s="15" t="s">
        <v>166</v>
      </c>
      <c r="I99" s="40"/>
      <c r="J99" s="52"/>
      <c r="K99" s="19">
        <f t="shared" si="6"/>
        <v>413000</v>
      </c>
      <c r="L99" s="54">
        <v>690000</v>
      </c>
      <c r="M99" s="23">
        <f t="shared" si="9"/>
        <v>759000.00000000012</v>
      </c>
      <c r="N99" s="50">
        <v>12</v>
      </c>
      <c r="O99" s="44">
        <v>15.18</v>
      </c>
      <c r="P99" s="40">
        <f t="shared" si="7"/>
        <v>182.16</v>
      </c>
      <c r="Q99" s="41">
        <v>22960</v>
      </c>
      <c r="R99" s="21" t="s">
        <v>313</v>
      </c>
      <c r="S99" s="22" t="s">
        <v>314</v>
      </c>
      <c r="T99" s="28" t="s">
        <v>328</v>
      </c>
    </row>
    <row r="100" spans="1:21" ht="15">
      <c r="A100" s="16">
        <v>44321</v>
      </c>
      <c r="B100" s="17">
        <v>104001089400</v>
      </c>
      <c r="C100" s="18" t="s">
        <v>312</v>
      </c>
      <c r="D100" s="161" t="s">
        <v>168</v>
      </c>
      <c r="E100" s="90" t="str">
        <f t="shared" si="8"/>
        <v>H105015829</v>
      </c>
      <c r="F100" s="15">
        <v>9432610328</v>
      </c>
      <c r="G100" s="15" t="s">
        <v>170</v>
      </c>
      <c r="H100" s="15" t="s">
        <v>169</v>
      </c>
      <c r="I100" s="40"/>
      <c r="J100" s="52"/>
      <c r="K100" s="19">
        <f t="shared" ref="K100:K135" si="10">ROUNDUP(O100*R100*1.05*23500,-3)</f>
        <v>623000</v>
      </c>
      <c r="L100" s="54">
        <v>810000</v>
      </c>
      <c r="M100" s="23">
        <f t="shared" si="9"/>
        <v>891000.00000000012</v>
      </c>
      <c r="N100" s="50">
        <v>12</v>
      </c>
      <c r="O100" s="44">
        <v>22.95</v>
      </c>
      <c r="P100" s="40">
        <f t="shared" ref="P100:P131" si="11">N100*O100</f>
        <v>275.39999999999998</v>
      </c>
      <c r="Q100" s="41">
        <v>22960</v>
      </c>
      <c r="R100" s="21" t="s">
        <v>313</v>
      </c>
      <c r="S100" s="22" t="s">
        <v>314</v>
      </c>
      <c r="T100" s="28" t="s">
        <v>320</v>
      </c>
    </row>
    <row r="101" spans="1:21" ht="15">
      <c r="A101" s="16">
        <v>44321</v>
      </c>
      <c r="B101" s="17">
        <v>104001089400</v>
      </c>
      <c r="C101" s="18" t="s">
        <v>312</v>
      </c>
      <c r="D101" s="161" t="s">
        <v>171</v>
      </c>
      <c r="E101" s="90" t="str">
        <f t="shared" si="8"/>
        <v>H105015852</v>
      </c>
      <c r="F101" s="15">
        <v>9432610305</v>
      </c>
      <c r="G101" s="15" t="s">
        <v>173</v>
      </c>
      <c r="H101" s="15" t="s">
        <v>172</v>
      </c>
      <c r="I101" s="40"/>
      <c r="J101" s="52"/>
      <c r="K101" s="19">
        <f t="shared" si="10"/>
        <v>429000</v>
      </c>
      <c r="L101" s="54">
        <v>810000</v>
      </c>
      <c r="M101" s="23">
        <f t="shared" si="9"/>
        <v>891000.00000000012</v>
      </c>
      <c r="N101" s="50">
        <v>12</v>
      </c>
      <c r="O101" s="44">
        <v>15.78</v>
      </c>
      <c r="P101" s="40">
        <f t="shared" si="11"/>
        <v>189.35999999999999</v>
      </c>
      <c r="Q101" s="41">
        <v>22960</v>
      </c>
      <c r="R101" s="21" t="s">
        <v>313</v>
      </c>
      <c r="S101" s="22" t="s">
        <v>314</v>
      </c>
      <c r="T101" s="28" t="s">
        <v>328</v>
      </c>
    </row>
    <row r="102" spans="1:21" ht="15">
      <c r="A102" s="16">
        <v>44321</v>
      </c>
      <c r="B102" s="17">
        <v>104001089400</v>
      </c>
      <c r="C102" s="18" t="s">
        <v>312</v>
      </c>
      <c r="D102" s="161" t="s">
        <v>174</v>
      </c>
      <c r="E102" s="90" t="str">
        <f t="shared" si="8"/>
        <v>H105015869</v>
      </c>
      <c r="F102" s="15">
        <v>9432610266</v>
      </c>
      <c r="G102" s="15" t="s">
        <v>176</v>
      </c>
      <c r="H102" s="15" t="s">
        <v>175</v>
      </c>
      <c r="I102" s="40"/>
      <c r="J102" s="52"/>
      <c r="K102" s="19">
        <f t="shared" si="10"/>
        <v>453000</v>
      </c>
      <c r="L102" s="54">
        <v>570000</v>
      </c>
      <c r="M102" s="23">
        <f t="shared" si="9"/>
        <v>627000</v>
      </c>
      <c r="N102" s="50">
        <v>12</v>
      </c>
      <c r="O102" s="44">
        <v>16.670000000000002</v>
      </c>
      <c r="P102" s="40">
        <f t="shared" si="11"/>
        <v>200.04000000000002</v>
      </c>
      <c r="Q102" s="41">
        <v>22960</v>
      </c>
      <c r="R102" s="21" t="s">
        <v>313</v>
      </c>
      <c r="S102" s="22" t="s">
        <v>314</v>
      </c>
      <c r="T102" s="28" t="s">
        <v>328</v>
      </c>
    </row>
    <row r="103" spans="1:21" ht="15">
      <c r="A103" s="16">
        <v>44421</v>
      </c>
      <c r="B103" s="17">
        <v>104202082130</v>
      </c>
      <c r="C103" s="18" t="s">
        <v>312</v>
      </c>
      <c r="D103" s="160" t="s">
        <v>174</v>
      </c>
      <c r="E103" s="90" t="str">
        <f t="shared" si="8"/>
        <v>H105015869</v>
      </c>
      <c r="F103" s="15">
        <v>9432610266</v>
      </c>
      <c r="G103" s="15" t="s">
        <v>176</v>
      </c>
      <c r="H103" s="15" t="s">
        <v>175</v>
      </c>
      <c r="I103" s="40"/>
      <c r="J103" s="52"/>
      <c r="K103" s="19">
        <f t="shared" si="10"/>
        <v>453000</v>
      </c>
      <c r="L103" s="54">
        <v>570000</v>
      </c>
      <c r="M103" s="23">
        <f t="shared" si="9"/>
        <v>627000</v>
      </c>
      <c r="N103" s="49">
        <v>12</v>
      </c>
      <c r="O103" s="43">
        <v>16.669999999999998</v>
      </c>
      <c r="P103" s="40">
        <f t="shared" si="11"/>
        <v>200.03999999999996</v>
      </c>
      <c r="Q103" s="41">
        <v>23090</v>
      </c>
      <c r="R103" s="21" t="s">
        <v>313</v>
      </c>
      <c r="S103" s="22" t="s">
        <v>314</v>
      </c>
      <c r="T103" s="5"/>
    </row>
    <row r="104" spans="1:21" ht="14.25">
      <c r="A104" s="16">
        <v>44277</v>
      </c>
      <c r="B104" s="17">
        <v>103909018250</v>
      </c>
      <c r="C104" s="18" t="s">
        <v>312</v>
      </c>
      <c r="D104" s="158" t="s">
        <v>177</v>
      </c>
      <c r="E104" s="90" t="str">
        <f t="shared" si="8"/>
        <v>H105015878</v>
      </c>
      <c r="F104" s="15">
        <v>9432610389</v>
      </c>
      <c r="G104" s="15" t="s">
        <v>179</v>
      </c>
      <c r="H104" s="15" t="s">
        <v>178</v>
      </c>
      <c r="I104" s="40"/>
      <c r="J104" s="52"/>
      <c r="K104" s="19">
        <f t="shared" si="10"/>
        <v>386000</v>
      </c>
      <c r="L104" s="40">
        <f t="shared" ref="L104:L111" si="12">ROUNDUP(K104/0.8,-3)</f>
        <v>483000</v>
      </c>
      <c r="M104" s="23">
        <f t="shared" si="9"/>
        <v>531300</v>
      </c>
      <c r="N104" s="50">
        <v>12</v>
      </c>
      <c r="O104" s="44">
        <v>14.2</v>
      </c>
      <c r="P104" s="40">
        <f t="shared" si="11"/>
        <v>170.39999999999998</v>
      </c>
      <c r="Q104" s="41">
        <v>22980</v>
      </c>
      <c r="R104" s="21" t="s">
        <v>313</v>
      </c>
      <c r="S104" s="22" t="s">
        <v>314</v>
      </c>
      <c r="T104" s="28" t="s">
        <v>320</v>
      </c>
    </row>
    <row r="105" spans="1:21" ht="14.25">
      <c r="A105" s="16">
        <v>44321</v>
      </c>
      <c r="B105" s="17">
        <v>104001089400</v>
      </c>
      <c r="C105" s="18" t="s">
        <v>312</v>
      </c>
      <c r="D105" s="161" t="s">
        <v>180</v>
      </c>
      <c r="E105" s="90" t="str">
        <f t="shared" si="8"/>
        <v>H105015892</v>
      </c>
      <c r="F105" s="15">
        <v>9432611229</v>
      </c>
      <c r="G105" s="15" t="s">
        <v>182</v>
      </c>
      <c r="H105" s="15" t="s">
        <v>181</v>
      </c>
      <c r="I105" s="40"/>
      <c r="J105" s="52"/>
      <c r="K105" s="19">
        <f t="shared" si="10"/>
        <v>460000</v>
      </c>
      <c r="L105" s="40">
        <f t="shared" si="12"/>
        <v>575000</v>
      </c>
      <c r="M105" s="23">
        <f t="shared" si="9"/>
        <v>632500</v>
      </c>
      <c r="N105" s="50">
        <v>12</v>
      </c>
      <c r="O105" s="44">
        <v>16.940000000000001</v>
      </c>
      <c r="P105" s="40">
        <f t="shared" si="11"/>
        <v>203.28000000000003</v>
      </c>
      <c r="Q105" s="41">
        <v>22960</v>
      </c>
      <c r="R105" s="21" t="s">
        <v>313</v>
      </c>
      <c r="S105" s="22" t="s">
        <v>314</v>
      </c>
      <c r="T105" s="28" t="s">
        <v>320</v>
      </c>
    </row>
    <row r="106" spans="1:21" ht="14.25">
      <c r="A106" s="16">
        <v>44321</v>
      </c>
      <c r="B106" s="17">
        <v>104001089400</v>
      </c>
      <c r="C106" s="18" t="s">
        <v>312</v>
      </c>
      <c r="D106" s="161" t="s">
        <v>183</v>
      </c>
      <c r="E106" s="90" t="str">
        <f t="shared" si="8"/>
        <v>H105017010</v>
      </c>
      <c r="F106" s="15">
        <v>9432610078</v>
      </c>
      <c r="G106" s="15" t="s">
        <v>185</v>
      </c>
      <c r="H106" s="15" t="s">
        <v>184</v>
      </c>
      <c r="I106" s="40"/>
      <c r="J106" s="52"/>
      <c r="K106" s="19">
        <f t="shared" si="10"/>
        <v>453000</v>
      </c>
      <c r="L106" s="40">
        <f t="shared" si="12"/>
        <v>567000</v>
      </c>
      <c r="M106" s="23">
        <f t="shared" si="9"/>
        <v>623700</v>
      </c>
      <c r="N106" s="50">
        <v>36</v>
      </c>
      <c r="O106" s="44">
        <v>16.670000000000002</v>
      </c>
      <c r="P106" s="40">
        <f t="shared" si="11"/>
        <v>600.12000000000012</v>
      </c>
      <c r="Q106" s="41">
        <v>22960</v>
      </c>
      <c r="R106" s="21" t="s">
        <v>313</v>
      </c>
      <c r="S106" s="22" t="s">
        <v>314</v>
      </c>
      <c r="T106" s="28" t="s">
        <v>328</v>
      </c>
    </row>
    <row r="107" spans="1:21" ht="14.25">
      <c r="A107" s="16">
        <v>44321</v>
      </c>
      <c r="B107" s="17">
        <v>104001089400</v>
      </c>
      <c r="C107" s="18" t="s">
        <v>312</v>
      </c>
      <c r="D107" s="161" t="s">
        <v>186</v>
      </c>
      <c r="E107" s="90" t="str">
        <f t="shared" si="8"/>
        <v>H105017042</v>
      </c>
      <c r="F107" s="15">
        <v>9432610282</v>
      </c>
      <c r="G107" s="15" t="s">
        <v>188</v>
      </c>
      <c r="H107" s="15" t="s">
        <v>187</v>
      </c>
      <c r="I107" s="40"/>
      <c r="J107" s="52"/>
      <c r="K107" s="19">
        <f t="shared" si="10"/>
        <v>322000</v>
      </c>
      <c r="L107" s="40">
        <f t="shared" si="12"/>
        <v>403000</v>
      </c>
      <c r="M107" s="23">
        <f t="shared" si="9"/>
        <v>443300.00000000006</v>
      </c>
      <c r="N107" s="50">
        <v>12</v>
      </c>
      <c r="O107" s="44">
        <v>11.84</v>
      </c>
      <c r="P107" s="40">
        <f t="shared" si="11"/>
        <v>142.07999999999998</v>
      </c>
      <c r="Q107" s="41">
        <v>22960</v>
      </c>
      <c r="R107" s="21" t="s">
        <v>313</v>
      </c>
      <c r="S107" s="22" t="s">
        <v>314</v>
      </c>
      <c r="T107" s="28" t="s">
        <v>320</v>
      </c>
    </row>
    <row r="108" spans="1:21" ht="14.25">
      <c r="A108" s="16">
        <v>44347</v>
      </c>
      <c r="B108" s="17">
        <v>104058017230</v>
      </c>
      <c r="C108" s="18" t="s">
        <v>312</v>
      </c>
      <c r="D108" s="162" t="s">
        <v>189</v>
      </c>
      <c r="E108" s="90" t="str">
        <f t="shared" si="8"/>
        <v>H105017053</v>
      </c>
      <c r="F108" s="15">
        <v>9432610853</v>
      </c>
      <c r="G108" s="15" t="s">
        <v>191</v>
      </c>
      <c r="H108" s="15" t="s">
        <v>190</v>
      </c>
      <c r="I108" s="40"/>
      <c r="J108" s="52"/>
      <c r="K108" s="19">
        <f t="shared" si="10"/>
        <v>430000</v>
      </c>
      <c r="L108" s="40">
        <f t="shared" si="12"/>
        <v>538000</v>
      </c>
      <c r="M108" s="23">
        <f t="shared" si="9"/>
        <v>591800</v>
      </c>
      <c r="N108" s="47">
        <v>12</v>
      </c>
      <c r="O108" s="42">
        <v>15.39</v>
      </c>
      <c r="P108" s="40">
        <f t="shared" si="11"/>
        <v>184.68</v>
      </c>
      <c r="Q108" s="41">
        <v>23160</v>
      </c>
      <c r="R108" s="27" t="s">
        <v>317</v>
      </c>
      <c r="S108" s="22" t="s">
        <v>314</v>
      </c>
      <c r="T108" s="29" t="s">
        <v>329</v>
      </c>
    </row>
    <row r="109" spans="1:21" ht="14.25">
      <c r="A109" s="16">
        <v>44321</v>
      </c>
      <c r="B109" s="17">
        <v>104001089400</v>
      </c>
      <c r="C109" s="18" t="s">
        <v>312</v>
      </c>
      <c r="D109" s="161" t="s">
        <v>192</v>
      </c>
      <c r="E109" s="90" t="str">
        <f t="shared" si="8"/>
        <v>H105017154</v>
      </c>
      <c r="F109" s="15">
        <v>9432610400</v>
      </c>
      <c r="G109" s="15" t="s">
        <v>194</v>
      </c>
      <c r="H109" s="15" t="s">
        <v>193</v>
      </c>
      <c r="I109" s="40"/>
      <c r="J109" s="52"/>
      <c r="K109" s="19">
        <f t="shared" si="10"/>
        <v>380000</v>
      </c>
      <c r="L109" s="40">
        <f t="shared" si="12"/>
        <v>475000</v>
      </c>
      <c r="M109" s="23">
        <f t="shared" si="9"/>
        <v>522500.00000000006</v>
      </c>
      <c r="N109" s="50">
        <v>12</v>
      </c>
      <c r="O109" s="44">
        <v>14</v>
      </c>
      <c r="P109" s="40">
        <f t="shared" si="11"/>
        <v>168</v>
      </c>
      <c r="Q109" s="41">
        <v>22960</v>
      </c>
      <c r="R109" s="21" t="s">
        <v>313</v>
      </c>
      <c r="S109" s="22" t="s">
        <v>314</v>
      </c>
      <c r="T109" s="28" t="s">
        <v>320</v>
      </c>
    </row>
    <row r="110" spans="1:21" ht="14.25">
      <c r="A110" s="16">
        <v>44277</v>
      </c>
      <c r="B110" s="17">
        <v>103909018250</v>
      </c>
      <c r="C110" s="18" t="s">
        <v>312</v>
      </c>
      <c r="D110" s="158" t="s">
        <v>195</v>
      </c>
      <c r="E110" s="90" t="str">
        <f t="shared" si="8"/>
        <v>H105017238</v>
      </c>
      <c r="F110" s="15">
        <v>9432610461</v>
      </c>
      <c r="G110" s="15" t="s">
        <v>197</v>
      </c>
      <c r="H110" s="15" t="s">
        <v>196</v>
      </c>
      <c r="I110" s="40"/>
      <c r="J110" s="52"/>
      <c r="K110" s="19">
        <f t="shared" si="10"/>
        <v>309000</v>
      </c>
      <c r="L110" s="40">
        <f t="shared" si="12"/>
        <v>387000</v>
      </c>
      <c r="M110" s="23">
        <f t="shared" si="9"/>
        <v>425700.00000000006</v>
      </c>
      <c r="N110" s="50">
        <v>12</v>
      </c>
      <c r="O110" s="44">
        <v>11.38</v>
      </c>
      <c r="P110" s="40">
        <f t="shared" si="11"/>
        <v>136.56</v>
      </c>
      <c r="Q110" s="41">
        <v>22980</v>
      </c>
      <c r="R110" s="21" t="s">
        <v>313</v>
      </c>
      <c r="S110" s="22" t="s">
        <v>314</v>
      </c>
      <c r="T110" s="28" t="s">
        <v>320</v>
      </c>
    </row>
    <row r="111" spans="1:21" ht="14.25">
      <c r="A111" s="16">
        <v>44321</v>
      </c>
      <c r="B111" s="17">
        <v>104001089400</v>
      </c>
      <c r="C111" s="18" t="s">
        <v>312</v>
      </c>
      <c r="D111" s="161" t="s">
        <v>198</v>
      </c>
      <c r="E111" s="90" t="str">
        <f t="shared" si="8"/>
        <v>H105017259</v>
      </c>
      <c r="F111" s="15">
        <v>9430034107</v>
      </c>
      <c r="G111" s="15" t="s">
        <v>200</v>
      </c>
      <c r="H111" s="15" t="s">
        <v>199</v>
      </c>
      <c r="I111" s="40"/>
      <c r="J111" s="52"/>
      <c r="K111" s="19">
        <f t="shared" si="10"/>
        <v>248000</v>
      </c>
      <c r="L111" s="40">
        <f t="shared" si="12"/>
        <v>310000</v>
      </c>
      <c r="M111" s="23">
        <f t="shared" si="9"/>
        <v>341000</v>
      </c>
      <c r="N111" s="50">
        <v>12</v>
      </c>
      <c r="O111" s="44">
        <v>9.1199999999999992</v>
      </c>
      <c r="P111" s="40">
        <f t="shared" si="11"/>
        <v>109.44</v>
      </c>
      <c r="Q111" s="41">
        <v>22960</v>
      </c>
      <c r="R111" s="21" t="s">
        <v>313</v>
      </c>
      <c r="S111" s="22" t="s">
        <v>314</v>
      </c>
      <c r="T111" s="28" t="s">
        <v>332</v>
      </c>
    </row>
    <row r="112" spans="1:21" ht="15">
      <c r="A112" s="16">
        <v>44421</v>
      </c>
      <c r="B112" s="17">
        <v>104202082130</v>
      </c>
      <c r="C112" s="18" t="s">
        <v>312</v>
      </c>
      <c r="D112" s="160" t="s">
        <v>259</v>
      </c>
      <c r="E112" s="90" t="str">
        <f t="shared" si="8"/>
        <v>H105017267</v>
      </c>
      <c r="F112" s="15">
        <v>9432610464</v>
      </c>
      <c r="G112" s="15" t="s">
        <v>349</v>
      </c>
      <c r="H112" s="15" t="s">
        <v>260</v>
      </c>
      <c r="I112" s="40"/>
      <c r="J112" s="52"/>
      <c r="K112" s="19">
        <f t="shared" si="10"/>
        <v>462000</v>
      </c>
      <c r="L112" s="54">
        <v>540000</v>
      </c>
      <c r="M112" s="23">
        <f t="shared" si="9"/>
        <v>594000</v>
      </c>
      <c r="N112" s="49">
        <v>12</v>
      </c>
      <c r="O112" s="43">
        <v>17.02</v>
      </c>
      <c r="P112" s="40">
        <f t="shared" si="11"/>
        <v>204.24</v>
      </c>
      <c r="Q112" s="41">
        <v>23090</v>
      </c>
      <c r="R112" s="21" t="s">
        <v>313</v>
      </c>
      <c r="S112" s="22" t="s">
        <v>314</v>
      </c>
      <c r="T112" s="5"/>
    </row>
    <row r="113" spans="1:20" ht="15">
      <c r="A113" s="16">
        <v>44421</v>
      </c>
      <c r="B113" s="17">
        <v>104202082130</v>
      </c>
      <c r="C113" s="18" t="s">
        <v>312</v>
      </c>
      <c r="D113" s="160" t="s">
        <v>251</v>
      </c>
      <c r="E113" s="90" t="str">
        <f t="shared" si="8"/>
        <v>H105017354</v>
      </c>
      <c r="F113" s="15">
        <v>9432612952</v>
      </c>
      <c r="G113" s="15" t="s">
        <v>358</v>
      </c>
      <c r="H113" s="15" t="s">
        <v>252</v>
      </c>
      <c r="I113" s="40"/>
      <c r="J113" s="52"/>
      <c r="K113" s="19">
        <f t="shared" si="10"/>
        <v>268000</v>
      </c>
      <c r="L113" s="54">
        <v>310000</v>
      </c>
      <c r="M113" s="23">
        <f t="shared" si="9"/>
        <v>341000</v>
      </c>
      <c r="N113" s="49">
        <v>12</v>
      </c>
      <c r="O113" s="43">
        <v>9.86</v>
      </c>
      <c r="P113" s="40">
        <f t="shared" si="11"/>
        <v>118.32</v>
      </c>
      <c r="Q113" s="41">
        <v>23090</v>
      </c>
      <c r="R113" s="21" t="s">
        <v>313</v>
      </c>
      <c r="S113" s="22" t="s">
        <v>314</v>
      </c>
      <c r="T113" s="5"/>
    </row>
    <row r="114" spans="1:20" ht="15">
      <c r="A114" s="16">
        <v>44321</v>
      </c>
      <c r="B114" s="17">
        <v>104001089400</v>
      </c>
      <c r="C114" s="18" t="s">
        <v>312</v>
      </c>
      <c r="D114" s="160" t="s">
        <v>201</v>
      </c>
      <c r="E114" s="90" t="str">
        <f t="shared" si="8"/>
        <v>H105025012</v>
      </c>
      <c r="F114" s="15">
        <v>9432610821</v>
      </c>
      <c r="G114" s="15" t="s">
        <v>203</v>
      </c>
      <c r="H114" s="15" t="s">
        <v>202</v>
      </c>
      <c r="I114" s="40"/>
      <c r="J114" s="52"/>
      <c r="K114" s="19">
        <f t="shared" si="10"/>
        <v>520000</v>
      </c>
      <c r="L114" s="54">
        <v>650000</v>
      </c>
      <c r="M114" s="23">
        <f t="shared" si="9"/>
        <v>715000</v>
      </c>
      <c r="N114" s="49">
        <v>12</v>
      </c>
      <c r="O114" s="43">
        <v>19.14</v>
      </c>
      <c r="P114" s="40">
        <f t="shared" si="11"/>
        <v>229.68</v>
      </c>
      <c r="Q114" s="41">
        <v>22960</v>
      </c>
      <c r="R114" s="21" t="s">
        <v>313</v>
      </c>
      <c r="S114" s="22" t="s">
        <v>314</v>
      </c>
      <c r="T114" s="5" t="s">
        <v>328</v>
      </c>
    </row>
    <row r="115" spans="1:20" ht="15">
      <c r="A115" s="16">
        <v>44379</v>
      </c>
      <c r="B115" s="17">
        <v>104125903010</v>
      </c>
      <c r="C115" s="18" t="s">
        <v>312</v>
      </c>
      <c r="D115" s="160" t="s">
        <v>204</v>
      </c>
      <c r="E115" s="90" t="str">
        <f t="shared" si="8"/>
        <v>H105025021</v>
      </c>
      <c r="F115" s="15">
        <v>9432611514</v>
      </c>
      <c r="G115" s="15" t="s">
        <v>206</v>
      </c>
      <c r="H115" s="15" t="s">
        <v>205</v>
      </c>
      <c r="I115" s="40"/>
      <c r="J115" s="52"/>
      <c r="K115" s="19">
        <f t="shared" si="10"/>
        <v>544000</v>
      </c>
      <c r="L115" s="54">
        <v>650000</v>
      </c>
      <c r="M115" s="23">
        <f t="shared" si="9"/>
        <v>715000</v>
      </c>
      <c r="N115" s="49">
        <v>12</v>
      </c>
      <c r="O115" s="43">
        <v>20.03</v>
      </c>
      <c r="P115" s="40">
        <f t="shared" si="11"/>
        <v>240.36</v>
      </c>
      <c r="Q115" s="41">
        <v>22900</v>
      </c>
      <c r="R115" s="21" t="s">
        <v>313</v>
      </c>
      <c r="S115" s="22" t="s">
        <v>314</v>
      </c>
      <c r="T115" s="5" t="s">
        <v>330</v>
      </c>
    </row>
    <row r="116" spans="1:20" ht="15">
      <c r="A116" s="16">
        <v>44277</v>
      </c>
      <c r="B116" s="17">
        <v>103909018250</v>
      </c>
      <c r="C116" s="18" t="s">
        <v>312</v>
      </c>
      <c r="D116" s="158" t="s">
        <v>207</v>
      </c>
      <c r="E116" s="90" t="str">
        <f t="shared" si="8"/>
        <v>H105025029</v>
      </c>
      <c r="F116" s="15">
        <v>9432610450</v>
      </c>
      <c r="G116" s="15" t="s">
        <v>209</v>
      </c>
      <c r="H116" s="15" t="s">
        <v>208</v>
      </c>
      <c r="I116" s="40"/>
      <c r="J116" s="52"/>
      <c r="K116" s="19">
        <f t="shared" si="10"/>
        <v>482000</v>
      </c>
      <c r="L116" s="54">
        <v>620000</v>
      </c>
      <c r="M116" s="23">
        <f t="shared" si="9"/>
        <v>682000</v>
      </c>
      <c r="N116" s="50">
        <v>36</v>
      </c>
      <c r="O116" s="44">
        <v>17.73</v>
      </c>
      <c r="P116" s="40">
        <f t="shared" si="11"/>
        <v>638.28</v>
      </c>
      <c r="Q116" s="41">
        <v>22980</v>
      </c>
      <c r="R116" s="21" t="s">
        <v>313</v>
      </c>
      <c r="S116" s="22" t="s">
        <v>314</v>
      </c>
      <c r="T116" s="28" t="s">
        <v>327</v>
      </c>
    </row>
    <row r="117" spans="1:20" ht="15">
      <c r="A117" s="16">
        <v>44277</v>
      </c>
      <c r="B117" s="17">
        <v>103909018250</v>
      </c>
      <c r="C117" s="18" t="s">
        <v>312</v>
      </c>
      <c r="D117" s="158" t="s">
        <v>207</v>
      </c>
      <c r="E117" s="90" t="str">
        <f t="shared" si="8"/>
        <v>H105025029</v>
      </c>
      <c r="F117" s="15">
        <v>9432610450</v>
      </c>
      <c r="G117" s="15" t="s">
        <v>209</v>
      </c>
      <c r="H117" s="15" t="s">
        <v>208</v>
      </c>
      <c r="I117" s="40"/>
      <c r="J117" s="52"/>
      <c r="K117" s="19">
        <f t="shared" si="10"/>
        <v>482000</v>
      </c>
      <c r="L117" s="54">
        <v>620000</v>
      </c>
      <c r="M117" s="23">
        <f t="shared" si="9"/>
        <v>682000</v>
      </c>
      <c r="N117" s="50">
        <v>24</v>
      </c>
      <c r="O117" s="44">
        <v>17.73</v>
      </c>
      <c r="P117" s="40">
        <f t="shared" si="11"/>
        <v>425.52</v>
      </c>
      <c r="Q117" s="41">
        <v>22980</v>
      </c>
      <c r="R117" s="21" t="s">
        <v>313</v>
      </c>
      <c r="S117" s="22" t="s">
        <v>314</v>
      </c>
      <c r="T117" s="28" t="s">
        <v>328</v>
      </c>
    </row>
    <row r="118" spans="1:20" ht="15">
      <c r="A118" s="16">
        <v>44321</v>
      </c>
      <c r="B118" s="17">
        <v>104001089400</v>
      </c>
      <c r="C118" s="18" t="s">
        <v>312</v>
      </c>
      <c r="D118" s="161" t="s">
        <v>210</v>
      </c>
      <c r="E118" s="90" t="str">
        <f t="shared" si="8"/>
        <v>H105025080</v>
      </c>
      <c r="F118" s="15">
        <v>9432610649</v>
      </c>
      <c r="G118" s="15" t="s">
        <v>212</v>
      </c>
      <c r="H118" s="15" t="s">
        <v>211</v>
      </c>
      <c r="I118" s="40"/>
      <c r="J118" s="52"/>
      <c r="K118" s="19">
        <f t="shared" si="10"/>
        <v>620000</v>
      </c>
      <c r="L118" s="54">
        <v>810000</v>
      </c>
      <c r="M118" s="23">
        <f t="shared" si="9"/>
        <v>891000.00000000012</v>
      </c>
      <c r="N118" s="50">
        <v>12</v>
      </c>
      <c r="O118" s="44">
        <v>22.84</v>
      </c>
      <c r="P118" s="40">
        <f t="shared" si="11"/>
        <v>274.08</v>
      </c>
      <c r="Q118" s="41">
        <v>22960</v>
      </c>
      <c r="R118" s="21" t="s">
        <v>313</v>
      </c>
      <c r="S118" s="22" t="s">
        <v>314</v>
      </c>
      <c r="T118" s="28" t="s">
        <v>320</v>
      </c>
    </row>
    <row r="119" spans="1:20" ht="15">
      <c r="A119" s="16">
        <v>44421</v>
      </c>
      <c r="B119" s="17">
        <v>104202082130</v>
      </c>
      <c r="C119" s="18" t="s">
        <v>312</v>
      </c>
      <c r="D119" s="160" t="s">
        <v>272</v>
      </c>
      <c r="E119" s="90" t="str">
        <f t="shared" si="8"/>
        <v>H105025099</v>
      </c>
      <c r="F119" s="15" t="s">
        <v>363</v>
      </c>
      <c r="G119" s="15" t="s">
        <v>360</v>
      </c>
      <c r="H119" s="15" t="s">
        <v>273</v>
      </c>
      <c r="I119" s="40"/>
      <c r="J119" s="52"/>
      <c r="K119" s="19">
        <f t="shared" si="10"/>
        <v>395000</v>
      </c>
      <c r="L119" s="54">
        <v>510000</v>
      </c>
      <c r="M119" s="23">
        <f t="shared" si="9"/>
        <v>561000</v>
      </c>
      <c r="N119" s="49">
        <v>12</v>
      </c>
      <c r="O119" s="45">
        <v>14.54</v>
      </c>
      <c r="P119" s="40">
        <f t="shared" si="11"/>
        <v>174.48</v>
      </c>
      <c r="Q119" s="41">
        <v>23090</v>
      </c>
      <c r="R119" s="21" t="s">
        <v>313</v>
      </c>
      <c r="S119" s="22" t="s">
        <v>314</v>
      </c>
      <c r="T119" s="5"/>
    </row>
    <row r="120" spans="1:20" ht="15">
      <c r="A120" s="16">
        <v>44321</v>
      </c>
      <c r="B120" s="17">
        <v>104001089400</v>
      </c>
      <c r="C120" s="18" t="s">
        <v>312</v>
      </c>
      <c r="D120" s="161" t="s">
        <v>213</v>
      </c>
      <c r="E120" s="90" t="str">
        <f t="shared" si="8"/>
        <v>H105025145</v>
      </c>
      <c r="F120" s="15">
        <v>9432610870</v>
      </c>
      <c r="G120" s="15" t="s">
        <v>215</v>
      </c>
      <c r="H120" s="15" t="s">
        <v>214</v>
      </c>
      <c r="I120" s="40"/>
      <c r="J120" s="52"/>
      <c r="K120" s="19">
        <f t="shared" si="10"/>
        <v>574000</v>
      </c>
      <c r="L120" s="54">
        <v>670000</v>
      </c>
      <c r="M120" s="23">
        <f t="shared" si="9"/>
        <v>737000.00000000012</v>
      </c>
      <c r="N120" s="50">
        <v>24</v>
      </c>
      <c r="O120" s="44">
        <v>21.12</v>
      </c>
      <c r="P120" s="40">
        <f t="shared" si="11"/>
        <v>506.88</v>
      </c>
      <c r="Q120" s="41">
        <v>22960</v>
      </c>
      <c r="R120" s="21" t="s">
        <v>313</v>
      </c>
      <c r="S120" s="22" t="s">
        <v>314</v>
      </c>
      <c r="T120" s="28" t="s">
        <v>328</v>
      </c>
    </row>
    <row r="121" spans="1:20" ht="15">
      <c r="A121" s="16">
        <v>44321</v>
      </c>
      <c r="B121" s="17">
        <v>104001089400</v>
      </c>
      <c r="C121" s="18" t="s">
        <v>312</v>
      </c>
      <c r="D121" s="161" t="s">
        <v>216</v>
      </c>
      <c r="E121" s="90" t="str">
        <f t="shared" si="8"/>
        <v>H105025190</v>
      </c>
      <c r="F121" s="15">
        <v>9432611500</v>
      </c>
      <c r="G121" s="15" t="s">
        <v>218</v>
      </c>
      <c r="H121" s="15" t="s">
        <v>217</v>
      </c>
      <c r="I121" s="40"/>
      <c r="J121" s="52"/>
      <c r="K121" s="19">
        <f t="shared" si="10"/>
        <v>424000</v>
      </c>
      <c r="L121" s="54">
        <v>500000</v>
      </c>
      <c r="M121" s="23">
        <f t="shared" si="9"/>
        <v>550000</v>
      </c>
      <c r="N121" s="50">
        <v>12</v>
      </c>
      <c r="O121" s="44">
        <v>15.61</v>
      </c>
      <c r="P121" s="40">
        <f t="shared" si="11"/>
        <v>187.32</v>
      </c>
      <c r="Q121" s="41">
        <v>22960</v>
      </c>
      <c r="R121" s="21" t="s">
        <v>313</v>
      </c>
      <c r="S121" s="22" t="s">
        <v>314</v>
      </c>
      <c r="T121" s="28" t="s">
        <v>320</v>
      </c>
    </row>
    <row r="122" spans="1:20" ht="15">
      <c r="A122" s="16">
        <v>44379</v>
      </c>
      <c r="B122" s="17">
        <v>104125903010</v>
      </c>
      <c r="C122" s="18" t="s">
        <v>312</v>
      </c>
      <c r="D122" s="157" t="s">
        <v>219</v>
      </c>
      <c r="E122" s="90" t="str">
        <f t="shared" si="8"/>
        <v>H105025224</v>
      </c>
      <c r="F122" s="15">
        <v>9432610799</v>
      </c>
      <c r="G122" s="15" t="s">
        <v>221</v>
      </c>
      <c r="H122" s="15" t="s">
        <v>220</v>
      </c>
      <c r="I122" s="40"/>
      <c r="J122" s="52"/>
      <c r="K122" s="19">
        <f t="shared" si="10"/>
        <v>536000</v>
      </c>
      <c r="L122" s="54">
        <v>730000</v>
      </c>
      <c r="M122" s="23">
        <f t="shared" si="9"/>
        <v>803000.00000000012</v>
      </c>
      <c r="N122" s="49">
        <v>36</v>
      </c>
      <c r="O122" s="43">
        <v>19.739999999999998</v>
      </c>
      <c r="P122" s="40">
        <f t="shared" si="11"/>
        <v>710.64</v>
      </c>
      <c r="Q122" s="41">
        <v>22900</v>
      </c>
      <c r="R122" s="21" t="s">
        <v>313</v>
      </c>
      <c r="S122" s="22" t="s">
        <v>314</v>
      </c>
      <c r="T122" s="20" t="s">
        <v>333</v>
      </c>
    </row>
    <row r="123" spans="1:20" ht="15">
      <c r="A123" s="16">
        <v>44277</v>
      </c>
      <c r="B123" s="17">
        <v>103909018250</v>
      </c>
      <c r="C123" s="18" t="s">
        <v>312</v>
      </c>
      <c r="D123" s="158" t="s">
        <v>222</v>
      </c>
      <c r="E123" s="90" t="str">
        <f t="shared" si="8"/>
        <v>H105025303</v>
      </c>
      <c r="F123" s="15">
        <v>9432610769</v>
      </c>
      <c r="G123" s="15" t="s">
        <v>224</v>
      </c>
      <c r="H123" s="15" t="s">
        <v>223</v>
      </c>
      <c r="I123" s="40"/>
      <c r="J123" s="52"/>
      <c r="K123" s="19">
        <f t="shared" si="10"/>
        <v>510000</v>
      </c>
      <c r="L123" s="54">
        <v>600000</v>
      </c>
      <c r="M123" s="23">
        <f t="shared" si="9"/>
        <v>660000</v>
      </c>
      <c r="N123" s="50">
        <v>12</v>
      </c>
      <c r="O123" s="44">
        <v>18.78</v>
      </c>
      <c r="P123" s="40">
        <f t="shared" si="11"/>
        <v>225.36</v>
      </c>
      <c r="Q123" s="41">
        <v>22980</v>
      </c>
      <c r="R123" s="21" t="s">
        <v>313</v>
      </c>
      <c r="S123" s="22" t="s">
        <v>314</v>
      </c>
      <c r="T123" s="28" t="s">
        <v>328</v>
      </c>
    </row>
    <row r="124" spans="1:20" ht="15">
      <c r="A124" s="16">
        <v>44421</v>
      </c>
      <c r="B124" s="17">
        <v>104202082130</v>
      </c>
      <c r="C124" s="18" t="s">
        <v>312</v>
      </c>
      <c r="D124" s="160" t="s">
        <v>222</v>
      </c>
      <c r="E124" s="90" t="str">
        <f t="shared" si="8"/>
        <v>H105025303</v>
      </c>
      <c r="F124" s="15">
        <v>9432610769</v>
      </c>
      <c r="G124" s="15" t="s">
        <v>224</v>
      </c>
      <c r="H124" s="15" t="s">
        <v>223</v>
      </c>
      <c r="I124" s="40"/>
      <c r="J124" s="52"/>
      <c r="K124" s="19">
        <f t="shared" si="10"/>
        <v>469000</v>
      </c>
      <c r="L124" s="54">
        <v>600000</v>
      </c>
      <c r="M124" s="23">
        <f t="shared" si="9"/>
        <v>660000</v>
      </c>
      <c r="N124" s="49">
        <v>24</v>
      </c>
      <c r="O124" s="45">
        <v>17.25</v>
      </c>
      <c r="P124" s="40">
        <f t="shared" si="11"/>
        <v>414</v>
      </c>
      <c r="Q124" s="41">
        <v>23090</v>
      </c>
      <c r="R124" s="21" t="s">
        <v>313</v>
      </c>
      <c r="S124" s="22" t="s">
        <v>314</v>
      </c>
      <c r="T124" s="5"/>
    </row>
    <row r="125" spans="1:20" ht="15">
      <c r="A125" s="16">
        <v>44347</v>
      </c>
      <c r="B125" s="17">
        <v>104058017230</v>
      </c>
      <c r="C125" s="18" t="s">
        <v>312</v>
      </c>
      <c r="D125" s="162" t="s">
        <v>225</v>
      </c>
      <c r="E125" s="90" t="str">
        <f t="shared" si="8"/>
        <v>H105025304</v>
      </c>
      <c r="F125" s="15">
        <v>9432610764</v>
      </c>
      <c r="G125" s="15" t="s">
        <v>228</v>
      </c>
      <c r="H125" s="15" t="s">
        <v>226</v>
      </c>
      <c r="I125" s="40"/>
      <c r="J125" s="52"/>
      <c r="K125" s="19">
        <f t="shared" si="10"/>
        <v>418000</v>
      </c>
      <c r="L125" s="54">
        <v>500000</v>
      </c>
      <c r="M125" s="23">
        <f t="shared" si="9"/>
        <v>550000</v>
      </c>
      <c r="N125" s="47">
        <v>24</v>
      </c>
      <c r="O125" s="42">
        <v>15.39</v>
      </c>
      <c r="P125" s="40">
        <f t="shared" si="11"/>
        <v>369.36</v>
      </c>
      <c r="Q125" s="41">
        <v>23160</v>
      </c>
      <c r="R125" s="21" t="s">
        <v>313</v>
      </c>
      <c r="S125" s="22" t="s">
        <v>314</v>
      </c>
      <c r="T125" s="29" t="s">
        <v>329</v>
      </c>
    </row>
    <row r="126" spans="1:20" ht="15">
      <c r="A126" s="16">
        <v>44321</v>
      </c>
      <c r="B126" s="17">
        <v>104001089400</v>
      </c>
      <c r="C126" s="18" t="s">
        <v>312</v>
      </c>
      <c r="D126" s="161" t="s">
        <v>229</v>
      </c>
      <c r="E126" s="90" t="str">
        <f t="shared" si="8"/>
        <v>H105025325</v>
      </c>
      <c r="F126" s="15">
        <v>9432611628</v>
      </c>
      <c r="G126" s="15" t="s">
        <v>231</v>
      </c>
      <c r="H126" s="15" t="s">
        <v>230</v>
      </c>
      <c r="I126" s="40"/>
      <c r="J126" s="52"/>
      <c r="K126" s="19">
        <f t="shared" si="10"/>
        <v>414000</v>
      </c>
      <c r="L126" s="54">
        <v>490000</v>
      </c>
      <c r="M126" s="23">
        <f t="shared" si="9"/>
        <v>539000</v>
      </c>
      <c r="N126" s="50">
        <v>12</v>
      </c>
      <c r="O126" s="44">
        <v>15.23</v>
      </c>
      <c r="P126" s="40">
        <f t="shared" si="11"/>
        <v>182.76</v>
      </c>
      <c r="Q126" s="41">
        <v>22960</v>
      </c>
      <c r="R126" s="21" t="s">
        <v>313</v>
      </c>
      <c r="S126" s="22" t="s">
        <v>314</v>
      </c>
      <c r="T126" s="28" t="s">
        <v>328</v>
      </c>
    </row>
    <row r="127" spans="1:20" ht="15">
      <c r="A127" s="16">
        <v>44347</v>
      </c>
      <c r="B127" s="17">
        <v>104058017230</v>
      </c>
      <c r="C127" s="18" t="s">
        <v>312</v>
      </c>
      <c r="D127" s="162" t="s">
        <v>232</v>
      </c>
      <c r="E127" s="90" t="str">
        <f t="shared" si="8"/>
        <v>H105025327</v>
      </c>
      <c r="F127" s="15">
        <v>9432610772</v>
      </c>
      <c r="G127" s="15" t="s">
        <v>234</v>
      </c>
      <c r="H127" s="15" t="s">
        <v>233</v>
      </c>
      <c r="I127" s="40"/>
      <c r="J127" s="52"/>
      <c r="K127" s="19">
        <f t="shared" si="10"/>
        <v>516000</v>
      </c>
      <c r="L127" s="54">
        <v>640000</v>
      </c>
      <c r="M127" s="23">
        <f t="shared" si="9"/>
        <v>704000</v>
      </c>
      <c r="N127" s="50">
        <v>12</v>
      </c>
      <c r="O127" s="42">
        <v>18.98</v>
      </c>
      <c r="P127" s="40">
        <f t="shared" si="11"/>
        <v>227.76</v>
      </c>
      <c r="Q127" s="41">
        <v>23160</v>
      </c>
      <c r="R127" s="21" t="s">
        <v>313</v>
      </c>
      <c r="S127" s="22" t="s">
        <v>314</v>
      </c>
      <c r="T127" s="29" t="s">
        <v>329</v>
      </c>
    </row>
    <row r="128" spans="1:20" ht="15">
      <c r="A128" s="16">
        <v>44421</v>
      </c>
      <c r="B128" s="17">
        <v>104202082130</v>
      </c>
      <c r="C128" s="18" t="s">
        <v>312</v>
      </c>
      <c r="D128" s="160" t="s">
        <v>257</v>
      </c>
      <c r="E128" s="90" t="str">
        <f t="shared" si="8"/>
        <v>H105025328</v>
      </c>
      <c r="F128" s="15">
        <v>9432610855</v>
      </c>
      <c r="G128" s="15" t="s">
        <v>348</v>
      </c>
      <c r="H128" s="15" t="s">
        <v>258</v>
      </c>
      <c r="I128" s="40"/>
      <c r="J128" s="52"/>
      <c r="K128" s="19">
        <f t="shared" si="10"/>
        <v>471000</v>
      </c>
      <c r="L128" s="54">
        <v>610000</v>
      </c>
      <c r="M128" s="23">
        <f t="shared" si="9"/>
        <v>671000</v>
      </c>
      <c r="N128" s="50">
        <v>12</v>
      </c>
      <c r="O128" s="43">
        <v>17.330000000000002</v>
      </c>
      <c r="P128" s="40">
        <f t="shared" si="11"/>
        <v>207.96000000000004</v>
      </c>
      <c r="Q128" s="41">
        <v>23090</v>
      </c>
      <c r="R128" s="21" t="s">
        <v>313</v>
      </c>
      <c r="S128" s="22" t="s">
        <v>314</v>
      </c>
      <c r="T128" s="5"/>
    </row>
    <row r="129" spans="1:21" ht="15">
      <c r="A129" s="16">
        <v>44321</v>
      </c>
      <c r="B129" s="17">
        <v>104001089400</v>
      </c>
      <c r="C129" s="18" t="s">
        <v>312</v>
      </c>
      <c r="D129" s="161" t="s">
        <v>235</v>
      </c>
      <c r="E129" s="90" t="str">
        <f t="shared" si="8"/>
        <v>H105025329</v>
      </c>
      <c r="F129" s="15">
        <v>9432611620</v>
      </c>
      <c r="G129" s="15" t="s">
        <v>238</v>
      </c>
      <c r="H129" s="15" t="s">
        <v>236</v>
      </c>
      <c r="I129" s="40"/>
      <c r="J129" s="52"/>
      <c r="K129" s="19">
        <f t="shared" si="10"/>
        <v>426000</v>
      </c>
      <c r="L129" s="54">
        <v>500000</v>
      </c>
      <c r="M129" s="23">
        <f t="shared" si="9"/>
        <v>550000</v>
      </c>
      <c r="N129" s="50">
        <v>12</v>
      </c>
      <c r="O129" s="44">
        <v>15.67</v>
      </c>
      <c r="P129" s="40">
        <f t="shared" si="11"/>
        <v>188.04</v>
      </c>
      <c r="Q129" s="41">
        <v>22960</v>
      </c>
      <c r="R129" s="21" t="s">
        <v>313</v>
      </c>
      <c r="S129" s="22" t="s">
        <v>314</v>
      </c>
      <c r="T129" s="28" t="s">
        <v>320</v>
      </c>
    </row>
    <row r="130" spans="1:21" ht="15">
      <c r="A130" s="16">
        <v>44277</v>
      </c>
      <c r="B130" s="17">
        <v>103909018250</v>
      </c>
      <c r="C130" s="18" t="s">
        <v>312</v>
      </c>
      <c r="D130" s="158" t="s">
        <v>239</v>
      </c>
      <c r="E130" s="90" t="str">
        <f t="shared" si="8"/>
        <v>H105025343</v>
      </c>
      <c r="F130" s="15">
        <v>9432612653</v>
      </c>
      <c r="G130" s="15" t="s">
        <v>241</v>
      </c>
      <c r="H130" s="15" t="s">
        <v>240</v>
      </c>
      <c r="I130" s="40"/>
      <c r="J130" s="52"/>
      <c r="K130" s="19">
        <f t="shared" si="10"/>
        <v>418000</v>
      </c>
      <c r="L130" s="54">
        <v>550000</v>
      </c>
      <c r="M130" s="23">
        <f t="shared" si="9"/>
        <v>605000</v>
      </c>
      <c r="N130" s="50">
        <v>228</v>
      </c>
      <c r="O130" s="44">
        <v>15.4</v>
      </c>
      <c r="P130" s="40">
        <f t="shared" si="11"/>
        <v>3511.2000000000003</v>
      </c>
      <c r="Q130" s="41">
        <v>22980</v>
      </c>
      <c r="R130" s="21" t="s">
        <v>313</v>
      </c>
      <c r="S130" s="22" t="s">
        <v>314</v>
      </c>
      <c r="T130" s="28" t="s">
        <v>316</v>
      </c>
    </row>
    <row r="131" spans="1:21" ht="15">
      <c r="A131" s="16">
        <v>44421</v>
      </c>
      <c r="B131" s="17">
        <v>104202082130</v>
      </c>
      <c r="C131" s="18" t="s">
        <v>312</v>
      </c>
      <c r="D131" s="160" t="s">
        <v>239</v>
      </c>
      <c r="E131" s="90" t="str">
        <f t="shared" si="8"/>
        <v>H105025343</v>
      </c>
      <c r="F131" s="15">
        <v>9432612653</v>
      </c>
      <c r="G131" s="15" t="s">
        <v>241</v>
      </c>
      <c r="H131" s="15" t="s">
        <v>240</v>
      </c>
      <c r="I131" s="40"/>
      <c r="J131" s="52"/>
      <c r="K131" s="19">
        <f t="shared" si="10"/>
        <v>418000</v>
      </c>
      <c r="L131" s="54">
        <v>550000</v>
      </c>
      <c r="M131" s="23">
        <f t="shared" si="9"/>
        <v>605000</v>
      </c>
      <c r="N131" s="50">
        <v>120</v>
      </c>
      <c r="O131" s="43">
        <v>15.4</v>
      </c>
      <c r="P131" s="40">
        <f t="shared" si="11"/>
        <v>1848</v>
      </c>
      <c r="Q131" s="41">
        <v>23090</v>
      </c>
      <c r="R131" s="21" t="s">
        <v>313</v>
      </c>
      <c r="S131" s="22" t="s">
        <v>314</v>
      </c>
      <c r="T131" s="5"/>
    </row>
    <row r="132" spans="1:21" ht="15">
      <c r="A132" s="16">
        <v>44421</v>
      </c>
      <c r="B132" s="17">
        <v>104202082130</v>
      </c>
      <c r="C132" s="18" t="s">
        <v>312</v>
      </c>
      <c r="D132" s="160" t="s">
        <v>239</v>
      </c>
      <c r="E132" s="90" t="str">
        <f t="shared" si="8"/>
        <v>H105025343</v>
      </c>
      <c r="F132" s="15">
        <v>9432612653</v>
      </c>
      <c r="G132" s="15" t="s">
        <v>241</v>
      </c>
      <c r="H132" s="15" t="s">
        <v>240</v>
      </c>
      <c r="I132" s="40"/>
      <c r="J132" s="52"/>
      <c r="K132" s="19">
        <f t="shared" si="10"/>
        <v>418000</v>
      </c>
      <c r="L132" s="54">
        <v>550000</v>
      </c>
      <c r="M132" s="23">
        <f t="shared" si="9"/>
        <v>605000</v>
      </c>
      <c r="N132" s="50">
        <v>120</v>
      </c>
      <c r="O132" s="43">
        <v>15.4</v>
      </c>
      <c r="P132" s="40">
        <f t="shared" ref="P132:P135" si="13">N132*O132</f>
        <v>1848</v>
      </c>
      <c r="Q132" s="41">
        <v>23090</v>
      </c>
      <c r="R132" s="21" t="s">
        <v>313</v>
      </c>
      <c r="S132" s="22" t="s">
        <v>314</v>
      </c>
      <c r="T132" s="5"/>
    </row>
    <row r="133" spans="1:21" ht="15">
      <c r="A133" s="16">
        <v>44321</v>
      </c>
      <c r="B133" s="17">
        <v>104001089400</v>
      </c>
      <c r="C133" s="18" t="s">
        <v>312</v>
      </c>
      <c r="D133" s="161" t="s">
        <v>242</v>
      </c>
      <c r="E133" s="90" t="str">
        <f t="shared" ref="E133:E135" si="14">LEFT(D133,10)</f>
        <v>H105025400</v>
      </c>
      <c r="F133" s="15">
        <v>9432612796</v>
      </c>
      <c r="G133" s="15" t="s">
        <v>244</v>
      </c>
      <c r="H133" s="15" t="s">
        <v>243</v>
      </c>
      <c r="I133" s="40"/>
      <c r="J133" s="52"/>
      <c r="K133" s="19">
        <f t="shared" si="10"/>
        <v>425000</v>
      </c>
      <c r="L133" s="54">
        <v>510000</v>
      </c>
      <c r="M133" s="23">
        <f t="shared" ref="M133:M134" si="15">1.1*L133</f>
        <v>561000</v>
      </c>
      <c r="N133" s="50">
        <v>12</v>
      </c>
      <c r="O133" s="44">
        <v>15.65</v>
      </c>
      <c r="P133" s="40">
        <f t="shared" si="13"/>
        <v>187.8</v>
      </c>
      <c r="Q133" s="41">
        <v>22960</v>
      </c>
      <c r="R133" s="21" t="s">
        <v>313</v>
      </c>
      <c r="S133" s="22" t="s">
        <v>314</v>
      </c>
      <c r="T133" s="28" t="s">
        <v>330</v>
      </c>
    </row>
    <row r="134" spans="1:21" ht="15">
      <c r="A134" s="16">
        <v>44421</v>
      </c>
      <c r="B134" s="17">
        <v>104202082130</v>
      </c>
      <c r="C134" s="18" t="s">
        <v>312</v>
      </c>
      <c r="D134" s="160" t="s">
        <v>253</v>
      </c>
      <c r="E134" s="90" t="str">
        <f t="shared" si="14"/>
        <v>H105025407</v>
      </c>
      <c r="F134" s="15">
        <v>9432612856</v>
      </c>
      <c r="G134" s="15" t="s">
        <v>359</v>
      </c>
      <c r="H134" s="15" t="s">
        <v>254</v>
      </c>
      <c r="I134" s="40"/>
      <c r="J134" s="52"/>
      <c r="K134" s="19">
        <f t="shared" si="10"/>
        <v>418000</v>
      </c>
      <c r="L134" s="54">
        <v>500000</v>
      </c>
      <c r="M134" s="23">
        <f t="shared" si="15"/>
        <v>550000</v>
      </c>
      <c r="N134" s="50">
        <v>48</v>
      </c>
      <c r="O134" s="43">
        <v>15.38</v>
      </c>
      <c r="P134" s="40">
        <f t="shared" si="13"/>
        <v>738.24</v>
      </c>
      <c r="Q134" s="41">
        <v>23090</v>
      </c>
      <c r="R134" s="21" t="s">
        <v>313</v>
      </c>
      <c r="S134" s="22" t="s">
        <v>314</v>
      </c>
      <c r="T134" s="5"/>
    </row>
    <row r="135" spans="1:21" ht="15">
      <c r="A135" s="16">
        <v>44321</v>
      </c>
      <c r="B135" s="17">
        <v>104001089400</v>
      </c>
      <c r="C135" s="18" t="s">
        <v>312</v>
      </c>
      <c r="D135" s="161" t="s">
        <v>245</v>
      </c>
      <c r="E135" s="90" t="str">
        <f t="shared" si="14"/>
        <v>H105025420</v>
      </c>
      <c r="F135" s="15">
        <v>9432612849</v>
      </c>
      <c r="G135" s="15" t="s">
        <v>247</v>
      </c>
      <c r="H135" s="15" t="s">
        <v>246</v>
      </c>
      <c r="I135" s="40"/>
      <c r="J135" s="52"/>
      <c r="K135" s="19">
        <f t="shared" si="10"/>
        <v>527000</v>
      </c>
      <c r="L135" s="54">
        <v>630000</v>
      </c>
      <c r="M135" s="23">
        <f>1.1*L135</f>
        <v>693000</v>
      </c>
      <c r="N135" s="50">
        <v>12</v>
      </c>
      <c r="O135" s="44">
        <v>19.39</v>
      </c>
      <c r="P135" s="40">
        <f t="shared" si="13"/>
        <v>232.68</v>
      </c>
      <c r="Q135" s="41">
        <v>22960</v>
      </c>
      <c r="R135" s="21" t="s">
        <v>313</v>
      </c>
      <c r="S135" s="22" t="s">
        <v>314</v>
      </c>
      <c r="T135" s="28" t="s">
        <v>330</v>
      </c>
    </row>
    <row r="136" spans="1:21">
      <c r="A136" s="5"/>
      <c r="B136" s="5"/>
      <c r="C136" s="35"/>
      <c r="D136" s="164"/>
      <c r="E136" s="164"/>
      <c r="F136" s="164"/>
      <c r="G136" s="164"/>
      <c r="H136" s="164"/>
      <c r="I136" s="36"/>
      <c r="J136" s="36"/>
      <c r="K136" s="36"/>
      <c r="L136" s="36"/>
      <c r="M136" s="5"/>
      <c r="N136" s="15"/>
      <c r="O136" s="36"/>
      <c r="P136" s="36"/>
      <c r="Q136" s="36"/>
      <c r="R136" s="5"/>
      <c r="S136" s="5"/>
      <c r="T136" s="5"/>
    </row>
    <row r="137" spans="1:21">
      <c r="A137" s="5"/>
      <c r="B137" s="5"/>
      <c r="C137" s="35"/>
      <c r="D137" s="164"/>
      <c r="E137" s="164"/>
      <c r="F137" s="164"/>
      <c r="G137" s="164"/>
      <c r="H137" s="164"/>
      <c r="I137" s="36"/>
      <c r="J137" s="37"/>
      <c r="K137" s="36"/>
      <c r="L137" s="36"/>
      <c r="M137" s="5"/>
      <c r="N137" s="15"/>
      <c r="O137" s="36"/>
      <c r="P137" s="36"/>
      <c r="Q137" s="36"/>
      <c r="R137" s="5"/>
      <c r="S137" s="5"/>
      <c r="T137" s="5"/>
    </row>
    <row r="140" spans="1:21" s="175" customFormat="1">
      <c r="C140" s="176"/>
      <c r="D140" s="177"/>
      <c r="E140" s="177"/>
      <c r="F140" s="177"/>
      <c r="G140" s="177"/>
      <c r="H140" s="177"/>
      <c r="N140" s="178"/>
      <c r="U140" s="17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zoomScaleNormal="100" workbookViewId="0">
      <pane ySplit="7" topLeftCell="A53" activePane="bottomLeft" state="frozen"/>
      <selection pane="bottomLeft" activeCell="D80" sqref="D80"/>
    </sheetView>
  </sheetViews>
  <sheetFormatPr defaultColWidth="9.140625" defaultRowHeight="15"/>
  <cols>
    <col min="1" max="1" width="7" style="7" customWidth="1"/>
    <col min="2" max="2" width="62" style="18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87" bestFit="1" customWidth="1"/>
    <col min="7" max="7" width="32.5703125" style="18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35" t="s">
        <v>0</v>
      </c>
      <c r="B1" s="335"/>
      <c r="C1" s="335"/>
      <c r="D1" s="335"/>
      <c r="E1" s="335"/>
      <c r="F1" s="335"/>
      <c r="G1" s="335"/>
      <c r="I1" s="182"/>
      <c r="J1" s="183"/>
    </row>
    <row r="2" spans="1:10">
      <c r="A2" s="335" t="s">
        <v>1</v>
      </c>
      <c r="B2" s="335"/>
      <c r="C2" s="335"/>
      <c r="D2" s="335"/>
      <c r="E2" s="335"/>
      <c r="F2" s="335"/>
      <c r="G2" s="335"/>
    </row>
    <row r="3" spans="1:10">
      <c r="A3" s="335" t="s">
        <v>2</v>
      </c>
      <c r="B3" s="335"/>
      <c r="C3" s="335"/>
      <c r="D3" s="197"/>
      <c r="E3" s="197"/>
    </row>
    <row r="4" spans="1:10" ht="26.25">
      <c r="A4" s="2" t="s">
        <v>692</v>
      </c>
      <c r="B4" s="188"/>
      <c r="C4" s="2"/>
      <c r="D4" s="2"/>
      <c r="E4" s="2"/>
      <c r="F4" s="188"/>
      <c r="G4" s="190"/>
      <c r="H4" s="2"/>
      <c r="I4" s="2"/>
      <c r="J4" s="2"/>
    </row>
    <row r="6" spans="1:10" s="200" customFormat="1" ht="30">
      <c r="A6" s="198" t="s">
        <v>3</v>
      </c>
      <c r="B6" s="198" t="s">
        <v>334</v>
      </c>
      <c r="C6" s="198" t="s">
        <v>297</v>
      </c>
      <c r="D6" s="198" t="s">
        <v>4</v>
      </c>
      <c r="E6" s="198" t="s">
        <v>5</v>
      </c>
      <c r="F6" s="198" t="s">
        <v>335</v>
      </c>
      <c r="G6" s="199" t="s">
        <v>336</v>
      </c>
      <c r="H6" s="198" t="s">
        <v>708</v>
      </c>
    </row>
    <row r="7" spans="1:10">
      <c r="A7" s="3"/>
      <c r="B7" s="189"/>
      <c r="C7" s="3"/>
      <c r="D7" s="3"/>
      <c r="E7" s="3"/>
      <c r="F7" s="189"/>
      <c r="G7" s="191"/>
      <c r="H7" s="3"/>
    </row>
    <row r="8" spans="1:10" s="201" customFormat="1">
      <c r="B8" s="207">
        <v>44291</v>
      </c>
      <c r="C8" s="208" t="s">
        <v>47</v>
      </c>
      <c r="D8" s="209" t="s">
        <v>48</v>
      </c>
      <c r="E8" s="209"/>
      <c r="F8" s="210">
        <v>24</v>
      </c>
      <c r="G8" s="211" t="s">
        <v>727</v>
      </c>
      <c r="H8" s="202" t="s">
        <v>707</v>
      </c>
    </row>
    <row r="9" spans="1:10">
      <c r="B9" s="207">
        <v>44291</v>
      </c>
      <c r="C9" s="208" t="s">
        <v>57</v>
      </c>
      <c r="D9" s="209" t="s">
        <v>58</v>
      </c>
      <c r="E9" s="209"/>
      <c r="F9" s="212">
        <v>12</v>
      </c>
      <c r="G9" s="213"/>
      <c r="H9" s="8"/>
    </row>
    <row r="10" spans="1:10">
      <c r="B10" s="207">
        <v>44291</v>
      </c>
      <c r="C10" s="208" t="s">
        <v>61</v>
      </c>
      <c r="D10" s="209" t="s">
        <v>62</v>
      </c>
      <c r="E10" s="209"/>
      <c r="F10" s="212">
        <v>24</v>
      </c>
      <c r="G10" s="213"/>
      <c r="H10" s="8"/>
    </row>
    <row r="11" spans="1:10">
      <c r="B11" s="207">
        <v>44291</v>
      </c>
      <c r="C11" s="208" t="s">
        <v>65</v>
      </c>
      <c r="D11" s="209" t="s">
        <v>66</v>
      </c>
      <c r="E11" s="209"/>
      <c r="F11" s="212">
        <v>12</v>
      </c>
      <c r="G11" s="213"/>
      <c r="H11" s="8"/>
    </row>
    <row r="12" spans="1:10">
      <c r="B12" s="207">
        <v>44291</v>
      </c>
      <c r="C12" s="208" t="s">
        <v>69</v>
      </c>
      <c r="D12" s="209" t="s">
        <v>70</v>
      </c>
      <c r="E12" s="209"/>
      <c r="F12" s="212">
        <v>12</v>
      </c>
      <c r="G12" s="213"/>
      <c r="H12" s="8"/>
    </row>
    <row r="13" spans="1:10">
      <c r="B13" s="207">
        <v>44291</v>
      </c>
      <c r="C13" s="208" t="s">
        <v>77</v>
      </c>
      <c r="D13" s="209" t="s">
        <v>78</v>
      </c>
      <c r="E13" s="209"/>
      <c r="F13" s="212">
        <v>12</v>
      </c>
      <c r="G13" s="213"/>
      <c r="H13" s="8"/>
    </row>
    <row r="14" spans="1:10">
      <c r="B14" s="207">
        <v>44291</v>
      </c>
      <c r="C14" s="208" t="s">
        <v>145</v>
      </c>
      <c r="D14" s="209" t="s">
        <v>146</v>
      </c>
      <c r="E14" s="209"/>
      <c r="F14" s="212">
        <v>12</v>
      </c>
      <c r="G14" s="213"/>
      <c r="H14" s="8"/>
    </row>
    <row r="15" spans="1:10">
      <c r="B15" s="207">
        <v>44291</v>
      </c>
      <c r="C15" s="208" t="s">
        <v>207</v>
      </c>
      <c r="D15" s="209" t="s">
        <v>208</v>
      </c>
      <c r="E15" s="209"/>
      <c r="F15" s="212">
        <v>12</v>
      </c>
      <c r="G15" s="213"/>
      <c r="H15" s="8"/>
    </row>
    <row r="16" spans="1:10">
      <c r="B16" s="207">
        <v>44321</v>
      </c>
      <c r="C16" s="208" t="s">
        <v>135</v>
      </c>
      <c r="D16" s="209" t="s">
        <v>136</v>
      </c>
      <c r="E16" s="209"/>
      <c r="F16" s="212">
        <v>24</v>
      </c>
      <c r="G16" s="213"/>
      <c r="H16" s="8"/>
    </row>
    <row r="17" spans="2:8">
      <c r="B17" s="207">
        <v>44328</v>
      </c>
      <c r="C17" s="208" t="s">
        <v>81</v>
      </c>
      <c r="D17" s="209" t="s">
        <v>82</v>
      </c>
      <c r="E17" s="209"/>
      <c r="F17" s="212">
        <v>6</v>
      </c>
      <c r="G17" s="213"/>
      <c r="H17" s="8"/>
    </row>
    <row r="18" spans="2:8">
      <c r="B18" s="207">
        <v>44328</v>
      </c>
      <c r="C18" s="208" t="s">
        <v>81</v>
      </c>
      <c r="D18" s="209" t="s">
        <v>82</v>
      </c>
      <c r="E18" s="209"/>
      <c r="F18" s="212">
        <v>48</v>
      </c>
      <c r="G18" s="213"/>
      <c r="H18" s="8"/>
    </row>
    <row r="19" spans="2:8">
      <c r="B19" s="207">
        <v>44328</v>
      </c>
      <c r="C19" s="208" t="s">
        <v>93</v>
      </c>
      <c r="D19" s="209"/>
      <c r="E19" s="209"/>
      <c r="F19" s="212">
        <v>10</v>
      </c>
      <c r="G19" s="213"/>
      <c r="H19" s="8"/>
    </row>
    <row r="20" spans="2:8">
      <c r="B20" s="207">
        <v>44328</v>
      </c>
      <c r="C20" s="208" t="s">
        <v>129</v>
      </c>
      <c r="D20" s="209" t="s">
        <v>130</v>
      </c>
      <c r="E20" s="209"/>
      <c r="F20" s="212">
        <v>12</v>
      </c>
      <c r="G20" s="213"/>
      <c r="H20" s="8"/>
    </row>
    <row r="21" spans="2:8">
      <c r="B21" s="207">
        <v>44328</v>
      </c>
      <c r="C21" s="208" t="s">
        <v>132</v>
      </c>
      <c r="D21" s="209" t="s">
        <v>133</v>
      </c>
      <c r="E21" s="209"/>
      <c r="F21" s="212">
        <v>48</v>
      </c>
      <c r="G21" s="213"/>
      <c r="H21" s="8"/>
    </row>
    <row r="22" spans="2:8">
      <c r="B22" s="207">
        <v>44328</v>
      </c>
      <c r="C22" s="208" t="s">
        <v>139</v>
      </c>
      <c r="D22" s="209" t="s">
        <v>140</v>
      </c>
      <c r="E22" s="209"/>
      <c r="F22" s="212">
        <v>12</v>
      </c>
      <c r="G22" s="213"/>
      <c r="H22" s="8"/>
    </row>
    <row r="23" spans="2:8">
      <c r="B23" s="207">
        <v>44328</v>
      </c>
      <c r="C23" s="208" t="s">
        <v>142</v>
      </c>
      <c r="D23" s="209" t="s">
        <v>143</v>
      </c>
      <c r="E23" s="209"/>
      <c r="F23" s="212">
        <v>12</v>
      </c>
      <c r="G23" s="213"/>
      <c r="H23" s="8"/>
    </row>
    <row r="24" spans="2:8">
      <c r="B24" s="207">
        <v>44328</v>
      </c>
      <c r="C24" s="208" t="s">
        <v>145</v>
      </c>
      <c r="D24" s="209" t="s">
        <v>146</v>
      </c>
      <c r="E24" s="209"/>
      <c r="F24" s="212">
        <v>12</v>
      </c>
      <c r="G24" s="213"/>
      <c r="H24" s="8"/>
    </row>
    <row r="25" spans="2:8">
      <c r="B25" s="207">
        <v>44328</v>
      </c>
      <c r="C25" s="208" t="s">
        <v>183</v>
      </c>
      <c r="D25" s="209" t="s">
        <v>184</v>
      </c>
      <c r="E25" s="209"/>
      <c r="F25" s="212">
        <v>12</v>
      </c>
      <c r="G25" s="213"/>
      <c r="H25" s="8"/>
    </row>
    <row r="26" spans="2:8">
      <c r="B26" s="207">
        <v>44328</v>
      </c>
      <c r="C26" s="208" t="s">
        <v>201</v>
      </c>
      <c r="D26" s="209" t="s">
        <v>202</v>
      </c>
      <c r="E26" s="209"/>
      <c r="F26" s="212">
        <v>12</v>
      </c>
      <c r="G26" s="213"/>
      <c r="H26" s="8"/>
    </row>
    <row r="27" spans="2:8">
      <c r="B27" s="207">
        <v>44328</v>
      </c>
      <c r="C27" s="208" t="s">
        <v>207</v>
      </c>
      <c r="D27" s="209" t="s">
        <v>208</v>
      </c>
      <c r="E27" s="209"/>
      <c r="F27" s="212">
        <v>12</v>
      </c>
      <c r="G27" s="213"/>
      <c r="H27" s="8"/>
    </row>
    <row r="28" spans="2:8">
      <c r="B28" s="207">
        <v>44328</v>
      </c>
      <c r="C28" s="208" t="s">
        <v>210</v>
      </c>
      <c r="D28" s="209" t="s">
        <v>211</v>
      </c>
      <c r="E28" s="209"/>
      <c r="F28" s="212">
        <v>12</v>
      </c>
      <c r="G28" s="213"/>
      <c r="H28" s="8"/>
    </row>
    <row r="29" spans="2:8">
      <c r="B29" s="207">
        <v>44328</v>
      </c>
      <c r="C29" s="208" t="s">
        <v>242</v>
      </c>
      <c r="D29" s="209" t="s">
        <v>243</v>
      </c>
      <c r="E29" s="209"/>
      <c r="F29" s="212">
        <v>12</v>
      </c>
      <c r="G29" s="213"/>
      <c r="H29" s="8"/>
    </row>
    <row r="30" spans="2:8">
      <c r="B30" s="207">
        <v>44328</v>
      </c>
      <c r="C30" s="208" t="s">
        <v>245</v>
      </c>
      <c r="D30" s="209" t="s">
        <v>246</v>
      </c>
      <c r="E30" s="209"/>
      <c r="F30" s="212">
        <v>6</v>
      </c>
      <c r="G30" s="213"/>
      <c r="H30" s="8"/>
    </row>
    <row r="31" spans="2:8">
      <c r="B31" s="207">
        <v>44349</v>
      </c>
      <c r="C31" s="208" t="s">
        <v>53</v>
      </c>
      <c r="D31" s="209" t="s">
        <v>54</v>
      </c>
      <c r="E31" s="209"/>
      <c r="F31" s="212">
        <v>6</v>
      </c>
      <c r="G31" s="213"/>
      <c r="H31" s="8"/>
    </row>
    <row r="32" spans="2:8">
      <c r="B32" s="207">
        <v>44349</v>
      </c>
      <c r="C32" s="208" t="s">
        <v>225</v>
      </c>
      <c r="D32" s="209" t="s">
        <v>226</v>
      </c>
      <c r="E32" s="209"/>
      <c r="F32" s="212">
        <v>12</v>
      </c>
      <c r="G32" s="213"/>
      <c r="H32" s="8"/>
    </row>
    <row r="33" spans="2:8">
      <c r="B33" s="207">
        <v>44359</v>
      </c>
      <c r="C33" s="208" t="s">
        <v>222</v>
      </c>
      <c r="D33" s="209" t="s">
        <v>223</v>
      </c>
      <c r="E33" s="209"/>
      <c r="F33" s="212">
        <v>6</v>
      </c>
      <c r="G33" s="213"/>
      <c r="H33" s="8"/>
    </row>
    <row r="34" spans="2:8">
      <c r="B34" s="207">
        <v>44370</v>
      </c>
      <c r="C34" s="208" t="s">
        <v>61</v>
      </c>
      <c r="D34" s="209" t="s">
        <v>62</v>
      </c>
      <c r="E34" s="209"/>
      <c r="F34" s="212">
        <v>8</v>
      </c>
      <c r="G34" s="213"/>
      <c r="H34" s="8"/>
    </row>
    <row r="35" spans="2:8">
      <c r="B35" s="207">
        <v>44380</v>
      </c>
      <c r="C35" s="208" t="s">
        <v>207</v>
      </c>
      <c r="D35" s="209" t="s">
        <v>208</v>
      </c>
      <c r="E35" s="209"/>
      <c r="F35" s="212">
        <v>12</v>
      </c>
      <c r="G35" s="213"/>
      <c r="H35" s="8"/>
    </row>
    <row r="36" spans="2:8">
      <c r="B36" s="207">
        <v>44380</v>
      </c>
      <c r="C36" s="208" t="s">
        <v>232</v>
      </c>
      <c r="D36" s="209" t="s">
        <v>233</v>
      </c>
      <c r="E36" s="209"/>
      <c r="F36" s="212">
        <v>12</v>
      </c>
      <c r="G36" s="213"/>
      <c r="H36" s="8"/>
    </row>
    <row r="37" spans="2:8">
      <c r="B37" s="207">
        <v>44383</v>
      </c>
      <c r="C37" s="208" t="s">
        <v>162</v>
      </c>
      <c r="D37" s="209" t="s">
        <v>163</v>
      </c>
      <c r="E37" s="209"/>
      <c r="F37" s="212">
        <v>6</v>
      </c>
      <c r="G37" s="213"/>
      <c r="H37" s="8"/>
    </row>
    <row r="38" spans="2:8">
      <c r="B38" s="207">
        <v>44383</v>
      </c>
      <c r="C38" s="208" t="s">
        <v>728</v>
      </c>
      <c r="D38" s="209" t="s">
        <v>205</v>
      </c>
      <c r="E38" s="209"/>
      <c r="F38" s="212">
        <v>12</v>
      </c>
      <c r="G38" s="213"/>
      <c r="H38" s="8"/>
    </row>
    <row r="39" spans="2:8">
      <c r="B39" s="207">
        <v>44383</v>
      </c>
      <c r="C39" s="208" t="s">
        <v>729</v>
      </c>
      <c r="D39" s="209" t="s">
        <v>220</v>
      </c>
      <c r="E39" s="209"/>
      <c r="F39" s="212">
        <v>12</v>
      </c>
      <c r="G39" s="213"/>
      <c r="H39" s="8"/>
    </row>
    <row r="40" spans="2:8">
      <c r="B40" s="207">
        <v>44396</v>
      </c>
      <c r="C40" s="208" t="s">
        <v>235</v>
      </c>
      <c r="D40" s="209" t="s">
        <v>236</v>
      </c>
      <c r="E40" s="209"/>
      <c r="F40" s="212">
        <v>12</v>
      </c>
      <c r="G40" s="213"/>
      <c r="H40" s="8"/>
    </row>
    <row r="41" spans="2:8">
      <c r="B41" s="207">
        <v>44397</v>
      </c>
      <c r="C41" s="208" t="s">
        <v>730</v>
      </c>
      <c r="D41" s="209" t="s">
        <v>149</v>
      </c>
      <c r="E41" s="209"/>
      <c r="F41" s="212">
        <v>6</v>
      </c>
      <c r="G41" s="213"/>
      <c r="H41" s="8"/>
    </row>
    <row r="42" spans="2:8">
      <c r="B42" s="207">
        <v>44398</v>
      </c>
      <c r="C42" s="208" t="s">
        <v>122</v>
      </c>
      <c r="D42" s="209"/>
      <c r="E42" s="209"/>
      <c r="F42" s="212">
        <v>4</v>
      </c>
      <c r="G42" s="213"/>
      <c r="H42" s="8"/>
    </row>
    <row r="43" spans="2:8">
      <c r="B43" s="207">
        <v>44421</v>
      </c>
      <c r="C43" s="208" t="s">
        <v>57</v>
      </c>
      <c r="D43" s="209" t="s">
        <v>58</v>
      </c>
      <c r="E43" s="209"/>
      <c r="F43" s="212">
        <v>12</v>
      </c>
      <c r="G43" s="213"/>
      <c r="H43" s="8"/>
    </row>
    <row r="44" spans="2:8">
      <c r="B44" s="207">
        <v>44421</v>
      </c>
      <c r="C44" s="208" t="s">
        <v>69</v>
      </c>
      <c r="D44" s="209" t="s">
        <v>70</v>
      </c>
      <c r="E44" s="209"/>
      <c r="F44" s="212">
        <v>6</v>
      </c>
      <c r="G44" s="213"/>
      <c r="H44" s="8"/>
    </row>
    <row r="45" spans="2:8">
      <c r="B45" s="207">
        <v>44421</v>
      </c>
      <c r="C45" s="208" t="s">
        <v>120</v>
      </c>
      <c r="D45" s="209"/>
      <c r="E45" s="209"/>
      <c r="F45" s="212">
        <v>4</v>
      </c>
      <c r="G45" s="213"/>
      <c r="H45" s="8"/>
    </row>
    <row r="46" spans="2:8">
      <c r="B46" s="214">
        <v>44421</v>
      </c>
      <c r="C46" s="215" t="s">
        <v>148</v>
      </c>
      <c r="D46" s="216" t="s">
        <v>149</v>
      </c>
      <c r="E46" s="216"/>
      <c r="F46" s="217">
        <v>6</v>
      </c>
      <c r="G46" s="213"/>
      <c r="H46" s="8"/>
    </row>
    <row r="47" spans="2:8">
      <c r="B47" s="218">
        <v>44438</v>
      </c>
      <c r="C47" s="219" t="s">
        <v>289</v>
      </c>
      <c r="D47" s="220">
        <v>1480</v>
      </c>
      <c r="E47" s="221"/>
      <c r="F47" s="222">
        <v>60</v>
      </c>
      <c r="G47" s="213"/>
      <c r="H47" s="8"/>
    </row>
    <row r="48" spans="2:8">
      <c r="B48" s="218">
        <v>44438</v>
      </c>
      <c r="C48" s="223" t="s">
        <v>295</v>
      </c>
      <c r="D48" s="224" t="s">
        <v>296</v>
      </c>
      <c r="E48" s="221"/>
      <c r="F48" s="222">
        <v>60</v>
      </c>
      <c r="G48" s="213"/>
      <c r="H48" s="8"/>
    </row>
    <row r="49" spans="2:8">
      <c r="B49" s="218">
        <v>44438</v>
      </c>
      <c r="C49" s="225" t="s">
        <v>255</v>
      </c>
      <c r="D49" s="224" t="s">
        <v>256</v>
      </c>
      <c r="E49" s="209"/>
      <c r="F49" s="222">
        <v>26</v>
      </c>
      <c r="G49" s="213"/>
      <c r="H49" s="8"/>
    </row>
    <row r="50" spans="2:8">
      <c r="B50" s="218">
        <v>44438</v>
      </c>
      <c r="C50" s="223" t="s">
        <v>279</v>
      </c>
      <c r="D50" s="221" t="s">
        <v>280</v>
      </c>
      <c r="E50" s="216"/>
      <c r="F50" s="222">
        <v>12</v>
      </c>
      <c r="G50" s="213"/>
      <c r="H50" s="8"/>
    </row>
    <row r="51" spans="2:8">
      <c r="B51" s="218">
        <v>44438</v>
      </c>
      <c r="C51" s="219" t="s">
        <v>251</v>
      </c>
      <c r="D51" s="221" t="s">
        <v>252</v>
      </c>
      <c r="E51" s="216"/>
      <c r="F51" s="222">
        <v>6</v>
      </c>
      <c r="G51" s="213"/>
      <c r="H51" s="8"/>
    </row>
    <row r="52" spans="2:8">
      <c r="B52" s="218">
        <v>44438</v>
      </c>
      <c r="C52" s="219" t="s">
        <v>253</v>
      </c>
      <c r="D52" s="221" t="s">
        <v>254</v>
      </c>
      <c r="E52" s="216"/>
      <c r="F52" s="222">
        <v>6</v>
      </c>
      <c r="G52" s="213"/>
      <c r="H52" s="8"/>
    </row>
    <row r="53" spans="2:8">
      <c r="B53" s="218">
        <v>44438</v>
      </c>
      <c r="C53" s="219" t="s">
        <v>272</v>
      </c>
      <c r="D53" s="221" t="s">
        <v>273</v>
      </c>
      <c r="E53" s="216"/>
      <c r="F53" s="222">
        <v>12</v>
      </c>
      <c r="G53" s="213"/>
      <c r="H53" s="8"/>
    </row>
    <row r="54" spans="2:8" ht="28.5">
      <c r="B54" s="218">
        <v>44438</v>
      </c>
      <c r="C54" s="226" t="s">
        <v>135</v>
      </c>
      <c r="D54" s="227" t="s">
        <v>731</v>
      </c>
      <c r="E54" s="216"/>
      <c r="F54" s="222">
        <v>12</v>
      </c>
      <c r="G54" s="213"/>
      <c r="H54" s="8"/>
    </row>
    <row r="55" spans="2:8" ht="28.5">
      <c r="B55" s="218">
        <v>44438</v>
      </c>
      <c r="C55" s="226" t="s">
        <v>222</v>
      </c>
      <c r="D55" s="221" t="s">
        <v>223</v>
      </c>
      <c r="E55" s="216"/>
      <c r="F55" s="222">
        <v>6</v>
      </c>
      <c r="G55" s="213"/>
      <c r="H55" s="8"/>
    </row>
    <row r="56" spans="2:8">
      <c r="B56" s="218">
        <v>44438</v>
      </c>
      <c r="C56" s="219" t="s">
        <v>261</v>
      </c>
      <c r="D56" s="221" t="s">
        <v>262</v>
      </c>
      <c r="E56" s="216"/>
      <c r="F56" s="222">
        <v>12</v>
      </c>
      <c r="G56" s="213"/>
      <c r="H56" s="8"/>
    </row>
    <row r="57" spans="2:8">
      <c r="B57" s="218">
        <v>44442</v>
      </c>
      <c r="C57" s="219" t="s">
        <v>259</v>
      </c>
      <c r="D57" s="221" t="s">
        <v>260</v>
      </c>
      <c r="E57" s="216"/>
      <c r="F57" s="222">
        <v>4</v>
      </c>
      <c r="G57" s="213"/>
      <c r="H57" s="8"/>
    </row>
    <row r="58" spans="2:8" ht="28.5">
      <c r="B58" s="218">
        <v>44442</v>
      </c>
      <c r="C58" s="226" t="s">
        <v>239</v>
      </c>
      <c r="D58" s="221" t="s">
        <v>240</v>
      </c>
      <c r="E58" s="216"/>
      <c r="F58" s="222">
        <v>24</v>
      </c>
      <c r="G58" s="213"/>
      <c r="H58" s="8"/>
    </row>
    <row r="59" spans="2:8">
      <c r="B59" s="218">
        <v>44462</v>
      </c>
      <c r="C59" s="219" t="s">
        <v>285</v>
      </c>
      <c r="D59" s="221" t="s">
        <v>286</v>
      </c>
      <c r="E59" s="228"/>
      <c r="F59" s="222">
        <v>60</v>
      </c>
      <c r="G59" s="213"/>
      <c r="H59" s="8"/>
    </row>
    <row r="60" spans="2:8" ht="28.5">
      <c r="B60" s="218">
        <v>44462</v>
      </c>
      <c r="C60" s="229" t="s">
        <v>174</v>
      </c>
      <c r="D60" s="221" t="s">
        <v>175</v>
      </c>
      <c r="E60" s="221"/>
      <c r="F60" s="222">
        <v>8</v>
      </c>
      <c r="G60" s="213"/>
      <c r="H60" s="8"/>
    </row>
    <row r="61" spans="2:8" ht="28.5">
      <c r="B61" s="218">
        <v>44466</v>
      </c>
      <c r="C61" s="229" t="s">
        <v>265</v>
      </c>
      <c r="D61" s="221" t="s">
        <v>266</v>
      </c>
      <c r="E61" s="221"/>
      <c r="F61" s="230">
        <v>12</v>
      </c>
      <c r="G61" s="213"/>
      <c r="H61" s="8"/>
    </row>
    <row r="62" spans="2:8" ht="28.5">
      <c r="B62" s="218">
        <v>44466</v>
      </c>
      <c r="C62" s="229" t="s">
        <v>132</v>
      </c>
      <c r="D62" s="231" t="s">
        <v>732</v>
      </c>
      <c r="E62" s="221"/>
      <c r="F62" s="230">
        <v>20</v>
      </c>
      <c r="G62" s="213"/>
      <c r="H62" s="8"/>
    </row>
    <row r="63" spans="2:8">
      <c r="B63" s="232">
        <v>44366</v>
      </c>
      <c r="C63" s="233" t="s">
        <v>156</v>
      </c>
      <c r="D63" s="234" t="s">
        <v>157</v>
      </c>
      <c r="E63" s="235"/>
      <c r="F63" s="236">
        <v>6</v>
      </c>
      <c r="G63" s="231"/>
      <c r="H63" s="8"/>
    </row>
    <row r="64" spans="2:8">
      <c r="B64" s="232">
        <v>44369</v>
      </c>
      <c r="C64" s="237" t="s">
        <v>183</v>
      </c>
      <c r="D64" s="238" t="s">
        <v>184</v>
      </c>
      <c r="E64" s="239"/>
      <c r="F64" s="240">
        <v>10</v>
      </c>
      <c r="G64" s="231"/>
      <c r="H64" s="8"/>
    </row>
    <row r="65" spans="2:9">
      <c r="B65" s="232">
        <v>44369</v>
      </c>
      <c r="C65" s="241" t="s">
        <v>484</v>
      </c>
      <c r="D65" s="242" t="s">
        <v>638</v>
      </c>
      <c r="E65" s="243"/>
      <c r="F65" s="236">
        <v>10</v>
      </c>
      <c r="G65" s="231"/>
      <c r="H65" s="8"/>
    </row>
    <row r="66" spans="2:9">
      <c r="B66" s="232">
        <v>44376</v>
      </c>
      <c r="C66" s="244" t="s">
        <v>77</v>
      </c>
      <c r="D66" s="245" t="s">
        <v>78</v>
      </c>
      <c r="E66" s="243"/>
      <c r="F66" s="246">
        <v>4</v>
      </c>
      <c r="G66" s="231"/>
      <c r="H66" s="8"/>
    </row>
    <row r="67" spans="2:9">
      <c r="B67" s="247">
        <v>44396</v>
      </c>
      <c r="C67" s="233" t="s">
        <v>165</v>
      </c>
      <c r="D67" s="234" t="s">
        <v>166</v>
      </c>
      <c r="E67" s="239"/>
      <c r="F67" s="248">
        <v>6</v>
      </c>
      <c r="G67" s="231"/>
      <c r="H67" s="8"/>
    </row>
    <row r="68" spans="2:9">
      <c r="B68" s="232">
        <v>44324</v>
      </c>
      <c r="C68" s="249" t="s">
        <v>44</v>
      </c>
      <c r="D68" s="250" t="s">
        <v>733</v>
      </c>
      <c r="E68" s="235"/>
      <c r="F68" s="251">
        <v>5</v>
      </c>
      <c r="G68" s="231"/>
      <c r="H68" s="8"/>
    </row>
    <row r="69" spans="2:9" s="181" customFormat="1" ht="15" customHeight="1">
      <c r="B69" s="232">
        <v>44383</v>
      </c>
      <c r="C69" s="249" t="s">
        <v>44</v>
      </c>
      <c r="D69" s="252" t="s">
        <v>734</v>
      </c>
      <c r="E69" s="235"/>
      <c r="F69" s="251">
        <v>3</v>
      </c>
      <c r="G69" s="231"/>
      <c r="H69" s="8"/>
      <c r="I69" s="9"/>
    </row>
    <row r="70" spans="2:9" s="181" customFormat="1">
      <c r="B70" s="232">
        <v>44457</v>
      </c>
      <c r="C70" s="253" t="s">
        <v>44</v>
      </c>
      <c r="D70" s="254" t="s">
        <v>735</v>
      </c>
      <c r="E70" s="235"/>
      <c r="F70" s="255">
        <v>1</v>
      </c>
      <c r="G70" s="231"/>
      <c r="H70" s="8"/>
      <c r="I70" s="184"/>
    </row>
    <row r="71" spans="2:9">
      <c r="B71" s="247">
        <v>44383</v>
      </c>
      <c r="C71" s="249" t="s">
        <v>44</v>
      </c>
      <c r="D71" s="250" t="s">
        <v>736</v>
      </c>
      <c r="E71" s="235"/>
      <c r="F71" s="248">
        <v>1</v>
      </c>
      <c r="G71" s="231"/>
      <c r="H71" s="8"/>
    </row>
    <row r="72" spans="2:9" ht="28.5">
      <c r="B72" s="336">
        <v>44307</v>
      </c>
      <c r="C72" s="337" t="s">
        <v>38</v>
      </c>
      <c r="D72" s="257" t="s">
        <v>39</v>
      </c>
      <c r="E72" s="235"/>
      <c r="F72" s="338">
        <v>12</v>
      </c>
      <c r="G72" s="258"/>
      <c r="H72" s="8"/>
    </row>
    <row r="73" spans="2:9">
      <c r="B73" s="232">
        <v>44289</v>
      </c>
      <c r="C73" s="259" t="s">
        <v>61</v>
      </c>
      <c r="D73" s="245" t="s">
        <v>62</v>
      </c>
      <c r="E73" s="235"/>
      <c r="F73" s="251">
        <v>4</v>
      </c>
      <c r="G73" s="213"/>
      <c r="H73" s="8"/>
    </row>
    <row r="74" spans="2:9" ht="28.5">
      <c r="B74" s="232">
        <v>44293</v>
      </c>
      <c r="C74" s="256" t="s">
        <v>145</v>
      </c>
      <c r="D74" s="257" t="s">
        <v>146</v>
      </c>
      <c r="E74" s="260"/>
      <c r="F74" s="251">
        <v>12</v>
      </c>
      <c r="G74" s="213"/>
      <c r="H74" s="8"/>
    </row>
    <row r="75" spans="2:9" ht="28.5">
      <c r="B75" s="247">
        <v>44294</v>
      </c>
      <c r="C75" s="261" t="s">
        <v>195</v>
      </c>
      <c r="D75" s="262" t="s">
        <v>196</v>
      </c>
      <c r="E75" s="260"/>
      <c r="F75" s="248">
        <v>8</v>
      </c>
      <c r="G75" s="213"/>
      <c r="H75" s="8"/>
    </row>
    <row r="76" spans="2:9">
      <c r="B76" s="247">
        <v>44303</v>
      </c>
      <c r="C76" s="259" t="s">
        <v>61</v>
      </c>
      <c r="D76" s="245" t="s">
        <v>62</v>
      </c>
      <c r="E76" s="235"/>
      <c r="F76" s="248">
        <v>12</v>
      </c>
      <c r="G76" s="213"/>
      <c r="H76" s="8"/>
    </row>
    <row r="77" spans="2:9" ht="28.5">
      <c r="B77" s="247">
        <v>44303</v>
      </c>
      <c r="C77" s="261" t="s">
        <v>145</v>
      </c>
      <c r="D77" s="262" t="s">
        <v>146</v>
      </c>
      <c r="E77" s="260"/>
      <c r="F77" s="248">
        <v>12</v>
      </c>
      <c r="G77" s="213"/>
      <c r="H77" s="8"/>
    </row>
    <row r="78" spans="2:9">
      <c r="B78" s="247">
        <v>44306</v>
      </c>
      <c r="C78" s="263" t="s">
        <v>65</v>
      </c>
      <c r="D78" s="264" t="s">
        <v>66</v>
      </c>
      <c r="E78" s="260"/>
      <c r="F78" s="265">
        <v>12</v>
      </c>
      <c r="G78" s="213"/>
      <c r="H78" s="8"/>
    </row>
    <row r="79" spans="2:9" ht="28.5">
      <c r="B79" s="232">
        <v>44306</v>
      </c>
      <c r="C79" s="256" t="s">
        <v>145</v>
      </c>
      <c r="D79" s="257" t="s">
        <v>146</v>
      </c>
      <c r="E79" s="260"/>
      <c r="F79" s="251">
        <v>6</v>
      </c>
      <c r="G79" s="213"/>
      <c r="H79" s="8"/>
    </row>
    <row r="80" spans="2:9" ht="28.5">
      <c r="B80" s="247">
        <v>44325</v>
      </c>
      <c r="C80" s="266" t="s">
        <v>129</v>
      </c>
      <c r="D80" s="234" t="s">
        <v>130</v>
      </c>
      <c r="E80" s="267"/>
      <c r="F80" s="268">
        <v>12</v>
      </c>
      <c r="G80" s="213"/>
      <c r="H80" s="8"/>
    </row>
    <row r="81" spans="2:8">
      <c r="B81" s="247">
        <v>44325</v>
      </c>
      <c r="C81" s="233" t="s">
        <v>245</v>
      </c>
      <c r="D81" s="234" t="s">
        <v>246</v>
      </c>
      <c r="E81" s="269"/>
      <c r="F81" s="270">
        <v>6</v>
      </c>
      <c r="G81" s="213"/>
      <c r="H81" s="8"/>
    </row>
    <row r="82" spans="2:8">
      <c r="B82" s="232">
        <v>44326</v>
      </c>
      <c r="C82" s="271" t="s">
        <v>216</v>
      </c>
      <c r="D82" s="234" t="s">
        <v>217</v>
      </c>
      <c r="E82" s="269"/>
      <c r="F82" s="251">
        <v>12</v>
      </c>
      <c r="G82" s="213"/>
      <c r="H82" s="8"/>
    </row>
    <row r="83" spans="2:8">
      <c r="B83" s="232">
        <v>44349</v>
      </c>
      <c r="C83" s="233" t="s">
        <v>225</v>
      </c>
      <c r="D83" s="267" t="s">
        <v>226</v>
      </c>
      <c r="E83" s="260"/>
      <c r="F83" s="251">
        <v>12</v>
      </c>
      <c r="G83" s="213"/>
      <c r="H83" s="8"/>
    </row>
    <row r="84" spans="2:8" ht="28.5">
      <c r="B84" s="232">
        <v>44357</v>
      </c>
      <c r="C84" s="256" t="s">
        <v>135</v>
      </c>
      <c r="D84" s="257" t="s">
        <v>136</v>
      </c>
      <c r="E84" s="260"/>
      <c r="F84" s="272">
        <v>12</v>
      </c>
      <c r="G84" s="213"/>
      <c r="H84" s="8"/>
    </row>
    <row r="85" spans="2:8" ht="28.5">
      <c r="B85" s="232">
        <v>44359</v>
      </c>
      <c r="C85" s="273" t="s">
        <v>142</v>
      </c>
      <c r="D85" s="257" t="s">
        <v>143</v>
      </c>
      <c r="E85" s="260"/>
      <c r="F85" s="272">
        <v>12</v>
      </c>
      <c r="G85" s="213"/>
      <c r="H85" s="8"/>
    </row>
    <row r="86" spans="2:8">
      <c r="B86" s="232">
        <v>44372</v>
      </c>
      <c r="C86" s="249" t="s">
        <v>159</v>
      </c>
      <c r="D86" s="234" t="s">
        <v>160</v>
      </c>
      <c r="E86" s="260"/>
      <c r="F86" s="272">
        <v>12</v>
      </c>
      <c r="G86" s="213"/>
      <c r="H86" s="8"/>
    </row>
    <row r="87" spans="2:8" ht="28.5">
      <c r="B87" s="232">
        <v>44383</v>
      </c>
      <c r="C87" s="274" t="s">
        <v>162</v>
      </c>
      <c r="D87" s="242" t="s">
        <v>163</v>
      </c>
      <c r="E87" s="260"/>
      <c r="F87" s="272">
        <v>6</v>
      </c>
      <c r="G87" s="213"/>
      <c r="H87" s="8"/>
    </row>
    <row r="88" spans="2:8">
      <c r="B88" s="232">
        <v>44472</v>
      </c>
      <c r="C88" s="275" t="s">
        <v>239</v>
      </c>
      <c r="D88" s="276" t="s">
        <v>240</v>
      </c>
      <c r="E88" s="260"/>
      <c r="F88" s="272">
        <v>12</v>
      </c>
      <c r="G88" s="213"/>
      <c r="H88" s="8"/>
    </row>
    <row r="89" spans="2:8">
      <c r="B89" s="232">
        <v>44472</v>
      </c>
      <c r="C89" s="277" t="s">
        <v>268</v>
      </c>
      <c r="D89" s="276" t="s">
        <v>269</v>
      </c>
      <c r="E89" s="260"/>
      <c r="F89" s="272">
        <v>12</v>
      </c>
      <c r="G89" s="213"/>
      <c r="H89" s="8"/>
    </row>
    <row r="90" spans="2:8">
      <c r="B90" s="336">
        <v>44325</v>
      </c>
      <c r="C90" s="339" t="s">
        <v>44</v>
      </c>
      <c r="D90" s="250"/>
      <c r="E90" s="235"/>
      <c r="F90" s="338">
        <v>10</v>
      </c>
      <c r="G90" s="258"/>
      <c r="H90" s="8"/>
    </row>
    <row r="91" spans="2:8">
      <c r="B91" s="336">
        <v>44336</v>
      </c>
      <c r="C91" s="339" t="s">
        <v>44</v>
      </c>
      <c r="D91" s="252"/>
      <c r="E91" s="235"/>
      <c r="F91" s="338">
        <v>1</v>
      </c>
      <c r="G91" s="258"/>
      <c r="H91" s="8"/>
    </row>
    <row r="92" spans="2:8">
      <c r="B92" s="232">
        <v>44383</v>
      </c>
      <c r="C92" s="249" t="s">
        <v>44</v>
      </c>
      <c r="D92" s="252"/>
      <c r="E92" s="235"/>
      <c r="F92" s="251">
        <v>5</v>
      </c>
      <c r="G92" s="258"/>
      <c r="H92" s="8"/>
    </row>
    <row r="93" spans="2:8" ht="28.5">
      <c r="B93" s="232">
        <v>44281</v>
      </c>
      <c r="C93" s="226" t="s">
        <v>239</v>
      </c>
      <c r="D93" s="245" t="s">
        <v>240</v>
      </c>
      <c r="E93" s="235"/>
      <c r="F93" s="251">
        <v>36</v>
      </c>
      <c r="G93" s="213"/>
      <c r="H93" s="8"/>
    </row>
    <row r="94" spans="2:8" ht="28.5">
      <c r="B94" s="232">
        <v>44287</v>
      </c>
      <c r="C94" s="226" t="s">
        <v>41</v>
      </c>
      <c r="D94" s="245" t="s">
        <v>42</v>
      </c>
      <c r="E94" s="235"/>
      <c r="F94" s="251">
        <v>12</v>
      </c>
      <c r="G94" s="213"/>
      <c r="H94" s="8"/>
    </row>
    <row r="95" spans="2:8" ht="28.5">
      <c r="B95" s="247">
        <v>44324</v>
      </c>
      <c r="C95" s="261" t="s">
        <v>207</v>
      </c>
      <c r="D95" s="262" t="s">
        <v>208</v>
      </c>
      <c r="E95" s="260"/>
      <c r="F95" s="248">
        <v>6</v>
      </c>
      <c r="G95" s="213"/>
      <c r="H95" s="8"/>
    </row>
    <row r="96" spans="2:8">
      <c r="B96" s="247">
        <v>44324</v>
      </c>
      <c r="C96" s="278" t="s">
        <v>198</v>
      </c>
      <c r="D96" s="234" t="s">
        <v>199</v>
      </c>
      <c r="E96" s="267"/>
      <c r="F96" s="248">
        <v>12</v>
      </c>
      <c r="G96" s="213"/>
    </row>
    <row r="97" spans="2:7" ht="28.5">
      <c r="B97" s="232">
        <v>44324</v>
      </c>
      <c r="C97" s="279" t="s">
        <v>22</v>
      </c>
      <c r="D97" s="280" t="s">
        <v>23</v>
      </c>
      <c r="E97" s="269"/>
      <c r="F97" s="251">
        <v>24</v>
      </c>
      <c r="G97" s="213"/>
    </row>
    <row r="98" spans="2:7" ht="28.5">
      <c r="B98" s="232">
        <v>44356</v>
      </c>
      <c r="C98" s="256" t="s">
        <v>135</v>
      </c>
      <c r="D98" s="257" t="s">
        <v>136</v>
      </c>
      <c r="E98" s="260"/>
      <c r="F98" s="255">
        <v>80</v>
      </c>
      <c r="G98" s="213"/>
    </row>
    <row r="99" spans="2:7" ht="28.5">
      <c r="B99" s="232">
        <v>44370</v>
      </c>
      <c r="C99" s="281" t="s">
        <v>35</v>
      </c>
      <c r="D99" s="282" t="s">
        <v>36</v>
      </c>
      <c r="E99" s="260"/>
      <c r="F99" s="251">
        <v>6</v>
      </c>
      <c r="G99" s="213"/>
    </row>
    <row r="100" spans="2:7" ht="28.5">
      <c r="B100" s="232">
        <v>44384</v>
      </c>
      <c r="C100" s="281" t="s">
        <v>122</v>
      </c>
      <c r="D100" s="283" t="str">
        <f>LEFT(C100,10)</f>
        <v>F00VC01359</v>
      </c>
      <c r="E100" s="260"/>
      <c r="F100" s="251">
        <v>60</v>
      </c>
      <c r="G100" s="213"/>
    </row>
    <row r="101" spans="2:7" ht="28.5">
      <c r="B101" s="284">
        <v>44456</v>
      </c>
      <c r="C101" s="281" t="s">
        <v>122</v>
      </c>
      <c r="D101" s="283" t="str">
        <f>LEFT(C101,10)</f>
        <v>F00VC01359</v>
      </c>
      <c r="E101" s="260"/>
      <c r="F101" s="251">
        <v>32</v>
      </c>
      <c r="G101" s="213"/>
    </row>
    <row r="102" spans="2:7" ht="28.5">
      <c r="B102" s="284">
        <v>44456</v>
      </c>
      <c r="C102" s="226" t="s">
        <v>239</v>
      </c>
      <c r="D102" s="245" t="s">
        <v>240</v>
      </c>
      <c r="E102" s="235"/>
      <c r="F102" s="251">
        <v>36</v>
      </c>
      <c r="G102" s="213"/>
    </row>
    <row r="103" spans="2:7" ht="28.5">
      <c r="B103" s="284">
        <v>44456</v>
      </c>
      <c r="C103" s="229" t="s">
        <v>132</v>
      </c>
      <c r="D103" s="221" t="s">
        <v>133</v>
      </c>
      <c r="E103" s="221"/>
      <c r="F103" s="285">
        <v>24</v>
      </c>
      <c r="G103" s="213"/>
    </row>
    <row r="104" spans="2:7" ht="28.5">
      <c r="B104" s="232">
        <v>44472</v>
      </c>
      <c r="C104" s="229" t="s">
        <v>116</v>
      </c>
      <c r="D104" s="282"/>
      <c r="E104" s="260"/>
      <c r="F104" s="251">
        <v>24</v>
      </c>
      <c r="G104" s="213"/>
    </row>
    <row r="105" spans="2:7" ht="28.5">
      <c r="B105" s="232">
        <v>44281</v>
      </c>
      <c r="C105" s="226" t="s">
        <v>90</v>
      </c>
      <c r="D105" s="245" t="s">
        <v>91</v>
      </c>
      <c r="E105" s="235"/>
      <c r="F105" s="251">
        <v>12</v>
      </c>
      <c r="G105" s="213"/>
    </row>
    <row r="106" spans="2:7" ht="28.5">
      <c r="B106" s="232">
        <v>44281</v>
      </c>
      <c r="C106" s="226" t="s">
        <v>87</v>
      </c>
      <c r="D106" s="245" t="s">
        <v>88</v>
      </c>
      <c r="E106" s="235"/>
      <c r="F106" s="251">
        <v>12</v>
      </c>
      <c r="G106" s="213"/>
    </row>
    <row r="107" spans="2:7">
      <c r="B107" s="232">
        <v>44281</v>
      </c>
      <c r="C107" s="226" t="s">
        <v>69</v>
      </c>
      <c r="D107" s="245" t="s">
        <v>70</v>
      </c>
      <c r="E107" s="235"/>
      <c r="F107" s="251">
        <v>6</v>
      </c>
      <c r="G107" s="213"/>
    </row>
    <row r="108" spans="2:7" ht="28.5">
      <c r="B108" s="247">
        <v>44281</v>
      </c>
      <c r="C108" s="286" t="s">
        <v>222</v>
      </c>
      <c r="D108" s="287" t="s">
        <v>223</v>
      </c>
      <c r="E108" s="235"/>
      <c r="F108" s="248">
        <v>6</v>
      </c>
      <c r="G108" s="213"/>
    </row>
    <row r="109" spans="2:7" ht="28.5">
      <c r="B109" s="247">
        <v>44292</v>
      </c>
      <c r="C109" s="226" t="s">
        <v>116</v>
      </c>
      <c r="D109" s="283" t="s">
        <v>117</v>
      </c>
      <c r="E109" s="264"/>
      <c r="F109" s="248">
        <v>6</v>
      </c>
      <c r="G109" s="213"/>
    </row>
    <row r="110" spans="2:7" ht="28.5">
      <c r="B110" s="232">
        <v>44297</v>
      </c>
      <c r="C110" s="226" t="s">
        <v>239</v>
      </c>
      <c r="D110" s="257" t="s">
        <v>240</v>
      </c>
      <c r="E110" s="260"/>
      <c r="F110" s="251">
        <v>24</v>
      </c>
      <c r="G110" s="213"/>
    </row>
    <row r="111" spans="2:7" ht="28.5">
      <c r="B111" s="232">
        <v>44297</v>
      </c>
      <c r="C111" s="226" t="s">
        <v>135</v>
      </c>
      <c r="D111" s="257" t="s">
        <v>136</v>
      </c>
      <c r="E111" s="260"/>
      <c r="F111" s="251">
        <v>24</v>
      </c>
      <c r="G111" s="213"/>
    </row>
    <row r="112" spans="2:7" ht="28.5">
      <c r="B112" s="232">
        <v>44324</v>
      </c>
      <c r="C112" s="281" t="s">
        <v>109</v>
      </c>
      <c r="D112" s="283" t="str">
        <f>LEFT(C112,10)</f>
        <v>F00RJ01727</v>
      </c>
      <c r="E112" s="267"/>
      <c r="F112" s="251">
        <v>6</v>
      </c>
      <c r="G112" s="213"/>
    </row>
    <row r="113" spans="2:7" ht="28.5">
      <c r="B113" s="232">
        <v>44328</v>
      </c>
      <c r="C113" s="281" t="s">
        <v>135</v>
      </c>
      <c r="D113" s="257" t="s">
        <v>136</v>
      </c>
      <c r="E113" s="260"/>
      <c r="F113" s="251">
        <v>36</v>
      </c>
      <c r="G113" s="213"/>
    </row>
    <row r="114" spans="2:7" ht="28.5">
      <c r="B114" s="232">
        <v>44333</v>
      </c>
      <c r="C114" s="281" t="s">
        <v>35</v>
      </c>
      <c r="D114" s="282" t="s">
        <v>36</v>
      </c>
      <c r="E114" s="260"/>
      <c r="F114" s="251">
        <v>6</v>
      </c>
      <c r="G114" s="213"/>
    </row>
    <row r="115" spans="2:7">
      <c r="B115" s="232">
        <v>44349</v>
      </c>
      <c r="C115" s="288" t="s">
        <v>109</v>
      </c>
      <c r="D115" s="289"/>
      <c r="E115" s="239"/>
      <c r="F115" s="251">
        <v>6</v>
      </c>
      <c r="G115" s="213"/>
    </row>
    <row r="116" spans="2:7">
      <c r="B116" s="232">
        <v>44349</v>
      </c>
      <c r="C116" s="288" t="s">
        <v>116</v>
      </c>
      <c r="D116" s="289"/>
      <c r="E116" s="239"/>
      <c r="F116" s="251">
        <v>12</v>
      </c>
      <c r="G116" s="213"/>
    </row>
    <row r="117" spans="2:7" ht="28.5">
      <c r="B117" s="232">
        <v>44349</v>
      </c>
      <c r="C117" s="281" t="s">
        <v>35</v>
      </c>
      <c r="D117" s="282" t="s">
        <v>36</v>
      </c>
      <c r="E117" s="260"/>
      <c r="F117" s="251">
        <v>12</v>
      </c>
      <c r="G117" s="213"/>
    </row>
    <row r="118" spans="2:7" ht="28.5">
      <c r="B118" s="232">
        <v>44357</v>
      </c>
      <c r="C118" s="256" t="s">
        <v>135</v>
      </c>
      <c r="D118" s="257" t="s">
        <v>136</v>
      </c>
      <c r="E118" s="260"/>
      <c r="F118" s="251">
        <v>24</v>
      </c>
      <c r="G118" s="213"/>
    </row>
    <row r="119" spans="2:7">
      <c r="B119" s="232">
        <v>44357</v>
      </c>
      <c r="C119" s="233" t="s">
        <v>132</v>
      </c>
      <c r="D119" s="234" t="s">
        <v>133</v>
      </c>
      <c r="E119" s="260"/>
      <c r="F119" s="251">
        <v>24</v>
      </c>
      <c r="G119" s="213"/>
    </row>
    <row r="120" spans="2:7" ht="28.5">
      <c r="B120" s="232">
        <v>44383</v>
      </c>
      <c r="C120" s="281" t="s">
        <v>122</v>
      </c>
      <c r="D120" s="283"/>
      <c r="E120" s="260"/>
      <c r="F120" s="290">
        <v>24</v>
      </c>
      <c r="G120" s="213"/>
    </row>
    <row r="121" spans="2:7" ht="28.5">
      <c r="B121" s="232">
        <v>44385</v>
      </c>
      <c r="C121" s="273" t="s">
        <v>207</v>
      </c>
      <c r="D121" s="257" t="s">
        <v>208</v>
      </c>
      <c r="E121" s="260"/>
      <c r="F121" s="290">
        <v>6</v>
      </c>
      <c r="G121" s="213"/>
    </row>
    <row r="122" spans="2:7" ht="28.5">
      <c r="B122" s="232">
        <v>44385</v>
      </c>
      <c r="C122" s="273" t="s">
        <v>183</v>
      </c>
      <c r="D122" s="257" t="s">
        <v>184</v>
      </c>
      <c r="E122" s="260"/>
      <c r="F122" s="290">
        <v>6</v>
      </c>
      <c r="G122" s="213"/>
    </row>
    <row r="123" spans="2:7">
      <c r="B123" s="232">
        <v>44385</v>
      </c>
      <c r="C123" s="233" t="s">
        <v>174</v>
      </c>
      <c r="D123" s="234" t="s">
        <v>175</v>
      </c>
      <c r="E123" s="260"/>
      <c r="F123" s="290">
        <v>6</v>
      </c>
      <c r="G123" s="213"/>
    </row>
    <row r="124" spans="2:7">
      <c r="B124" s="247">
        <v>44385</v>
      </c>
      <c r="C124" s="233" t="s">
        <v>737</v>
      </c>
      <c r="D124" s="262" t="s">
        <v>30</v>
      </c>
      <c r="E124" s="260"/>
      <c r="F124" s="291">
        <v>6</v>
      </c>
      <c r="G124" s="213"/>
    </row>
    <row r="125" spans="2:7">
      <c r="B125" s="247">
        <v>44385</v>
      </c>
      <c r="C125" s="288" t="s">
        <v>113</v>
      </c>
      <c r="D125" s="283"/>
      <c r="E125" s="239"/>
      <c r="F125" s="291">
        <v>12</v>
      </c>
      <c r="G125" s="213"/>
    </row>
    <row r="126" spans="2:7">
      <c r="B126" s="232">
        <v>44445</v>
      </c>
      <c r="C126" s="292" t="s">
        <v>263</v>
      </c>
      <c r="D126" s="213" t="s">
        <v>264</v>
      </c>
      <c r="E126" s="260"/>
      <c r="F126" s="293">
        <v>24</v>
      </c>
      <c r="G126" s="213"/>
    </row>
    <row r="127" spans="2:7" ht="28.5">
      <c r="B127" s="232">
        <v>44445</v>
      </c>
      <c r="C127" s="229" t="s">
        <v>87</v>
      </c>
      <c r="D127" s="213" t="s">
        <v>88</v>
      </c>
      <c r="E127" s="260"/>
      <c r="F127" s="293">
        <v>12</v>
      </c>
      <c r="G127" s="213"/>
    </row>
    <row r="128" spans="2:7" ht="28.5">
      <c r="B128" s="232">
        <v>44445</v>
      </c>
      <c r="C128" s="229" t="s">
        <v>90</v>
      </c>
      <c r="D128" s="213" t="s">
        <v>738</v>
      </c>
      <c r="E128" s="260"/>
      <c r="F128" s="293">
        <v>12</v>
      </c>
      <c r="G128" s="213"/>
    </row>
    <row r="129" spans="2:7" ht="28.5">
      <c r="B129" s="232">
        <v>44445</v>
      </c>
      <c r="C129" s="229" t="s">
        <v>207</v>
      </c>
      <c r="D129" s="213" t="s">
        <v>208</v>
      </c>
      <c r="E129" s="260"/>
      <c r="F129" s="293">
        <v>6</v>
      </c>
      <c r="G129" s="213"/>
    </row>
    <row r="130" spans="2:7" ht="28.5">
      <c r="B130" s="232">
        <v>44445</v>
      </c>
      <c r="C130" s="229" t="s">
        <v>219</v>
      </c>
      <c r="D130" s="213" t="s">
        <v>220</v>
      </c>
      <c r="E130" s="260"/>
      <c r="F130" s="293">
        <v>12</v>
      </c>
      <c r="G130" s="213"/>
    </row>
    <row r="131" spans="2:7" ht="28.5">
      <c r="B131" s="232">
        <v>44445</v>
      </c>
      <c r="C131" s="229" t="s">
        <v>222</v>
      </c>
      <c r="D131" s="213" t="s">
        <v>223</v>
      </c>
      <c r="E131" s="260"/>
      <c r="F131" s="293">
        <v>6</v>
      </c>
      <c r="G131" s="213"/>
    </row>
    <row r="132" spans="2:7" ht="28.5">
      <c r="B132" s="232">
        <v>44445</v>
      </c>
      <c r="C132" s="229" t="s">
        <v>239</v>
      </c>
      <c r="D132" s="213" t="s">
        <v>240</v>
      </c>
      <c r="E132" s="260"/>
      <c r="F132" s="293">
        <v>30</v>
      </c>
      <c r="G132" s="213"/>
    </row>
    <row r="133" spans="2:7">
      <c r="B133" s="232">
        <v>44445</v>
      </c>
      <c r="C133" s="219" t="s">
        <v>270</v>
      </c>
      <c r="D133" s="213" t="s">
        <v>271</v>
      </c>
      <c r="E133" s="260"/>
      <c r="F133" s="293">
        <v>4</v>
      </c>
      <c r="G133" s="213"/>
    </row>
    <row r="134" spans="2:7">
      <c r="B134" s="232">
        <v>44445</v>
      </c>
      <c r="C134" s="219" t="s">
        <v>251</v>
      </c>
      <c r="D134" s="213" t="s">
        <v>252</v>
      </c>
      <c r="E134" s="260"/>
      <c r="F134" s="293">
        <v>4</v>
      </c>
      <c r="G134" s="213"/>
    </row>
    <row r="135" spans="2:7">
      <c r="B135" s="232">
        <v>44445</v>
      </c>
      <c r="C135" s="229" t="s">
        <v>47</v>
      </c>
      <c r="D135" s="213" t="s">
        <v>48</v>
      </c>
      <c r="E135" s="235"/>
      <c r="F135" s="293">
        <v>6</v>
      </c>
      <c r="G135" s="213"/>
    </row>
    <row r="136" spans="2:7">
      <c r="B136" s="232">
        <v>44445</v>
      </c>
      <c r="C136" s="229" t="s">
        <v>77</v>
      </c>
      <c r="D136" s="213" t="s">
        <v>78</v>
      </c>
      <c r="E136" s="235"/>
      <c r="F136" s="293">
        <v>6</v>
      </c>
      <c r="G136" s="213"/>
    </row>
    <row r="137" spans="2:7">
      <c r="B137" s="232">
        <v>44445</v>
      </c>
      <c r="C137" s="229" t="s">
        <v>81</v>
      </c>
      <c r="D137" s="213" t="s">
        <v>82</v>
      </c>
      <c r="E137" s="235"/>
      <c r="F137" s="293">
        <v>6</v>
      </c>
      <c r="G137" s="213"/>
    </row>
    <row r="138" spans="2:7">
      <c r="B138" s="232">
        <v>44291</v>
      </c>
      <c r="C138" s="59" t="s">
        <v>41</v>
      </c>
      <c r="D138" s="294" t="s">
        <v>42</v>
      </c>
      <c r="E138" s="235"/>
      <c r="F138" s="251">
        <v>6</v>
      </c>
      <c r="G138" s="213"/>
    </row>
    <row r="139" spans="2:7">
      <c r="B139" s="232">
        <v>44299</v>
      </c>
      <c r="C139" s="59" t="s">
        <v>41</v>
      </c>
      <c r="D139" s="294" t="s">
        <v>42</v>
      </c>
      <c r="E139" s="235"/>
      <c r="F139" s="251">
        <v>6</v>
      </c>
      <c r="G139" s="213"/>
    </row>
    <row r="140" spans="2:7">
      <c r="B140" s="232">
        <v>44305</v>
      </c>
      <c r="C140" s="59" t="s">
        <v>239</v>
      </c>
      <c r="D140" s="294" t="s">
        <v>240</v>
      </c>
      <c r="E140" s="235"/>
      <c r="F140" s="251">
        <v>12</v>
      </c>
      <c r="G140" s="213"/>
    </row>
    <row r="141" spans="2:7" ht="28.5">
      <c r="B141" s="232">
        <v>44280</v>
      </c>
      <c r="C141" s="295" t="s">
        <v>239</v>
      </c>
      <c r="D141" s="245" t="s">
        <v>240</v>
      </c>
      <c r="E141" s="235"/>
      <c r="F141" s="251">
        <v>120</v>
      </c>
      <c r="G141" s="213"/>
    </row>
    <row r="142" spans="2:7" ht="28.5">
      <c r="B142" s="232">
        <v>44437</v>
      </c>
      <c r="C142" s="229" t="s">
        <v>122</v>
      </c>
      <c r="D142" s="221" t="s">
        <v>7</v>
      </c>
      <c r="E142" s="221"/>
      <c r="F142" s="296">
        <v>20</v>
      </c>
      <c r="G142" s="213"/>
    </row>
    <row r="143" spans="2:7" ht="28.5">
      <c r="B143" s="232">
        <v>44437</v>
      </c>
      <c r="C143" s="295" t="s">
        <v>239</v>
      </c>
      <c r="D143" s="245" t="s">
        <v>240</v>
      </c>
      <c r="E143" s="235"/>
      <c r="F143" s="251">
        <v>120</v>
      </c>
      <c r="G143" s="213"/>
    </row>
    <row r="144" spans="2:7">
      <c r="B144" s="232">
        <v>44339</v>
      </c>
      <c r="C144" s="59" t="s">
        <v>41</v>
      </c>
      <c r="D144" s="294" t="s">
        <v>42</v>
      </c>
      <c r="E144" s="235"/>
      <c r="F144" s="251">
        <v>30</v>
      </c>
      <c r="G144" s="258"/>
    </row>
    <row r="145" spans="2:7">
      <c r="B145" s="232">
        <v>44339</v>
      </c>
      <c r="C145" s="297" t="s">
        <v>38</v>
      </c>
      <c r="D145" s="298" t="s">
        <v>39</v>
      </c>
      <c r="E145" s="235"/>
      <c r="F145" s="251">
        <v>30</v>
      </c>
      <c r="G145" s="258"/>
    </row>
    <row r="146" spans="2:7">
      <c r="B146" s="232">
        <v>44280</v>
      </c>
      <c r="C146" s="299" t="s">
        <v>41</v>
      </c>
      <c r="D146" s="245" t="s">
        <v>42</v>
      </c>
      <c r="E146" s="235"/>
      <c r="F146" s="251">
        <v>60</v>
      </c>
      <c r="G146" s="213"/>
    </row>
    <row r="147" spans="2:7" ht="28.5">
      <c r="B147" s="232">
        <v>44299</v>
      </c>
      <c r="C147" s="256" t="s">
        <v>38</v>
      </c>
      <c r="D147" s="257" t="s">
        <v>39</v>
      </c>
      <c r="E147" s="235"/>
      <c r="F147" s="251">
        <v>30</v>
      </c>
      <c r="G147" s="213"/>
    </row>
    <row r="148" spans="2:7">
      <c r="B148" s="232">
        <v>44325</v>
      </c>
      <c r="C148" s="299" t="s">
        <v>41</v>
      </c>
      <c r="D148" s="245" t="s">
        <v>42</v>
      </c>
      <c r="E148" s="235"/>
      <c r="F148" s="251">
        <v>60</v>
      </c>
      <c r="G148" s="213"/>
    </row>
    <row r="149" spans="2:7" ht="28.5">
      <c r="B149" s="232">
        <v>44341</v>
      </c>
      <c r="C149" s="256" t="s">
        <v>38</v>
      </c>
      <c r="D149" s="257" t="s">
        <v>39</v>
      </c>
      <c r="E149" s="235"/>
      <c r="F149" s="251">
        <v>6</v>
      </c>
      <c r="G149" s="213"/>
    </row>
    <row r="150" spans="2:7" ht="28.5">
      <c r="B150" s="300">
        <v>44470</v>
      </c>
      <c r="C150" s="229" t="s">
        <v>38</v>
      </c>
      <c r="D150" s="221" t="s">
        <v>39</v>
      </c>
      <c r="E150" s="235"/>
      <c r="F150" s="255">
        <v>30</v>
      </c>
      <c r="G150" s="213"/>
    </row>
    <row r="151" spans="2:7" ht="28.5">
      <c r="B151" s="300">
        <v>44470</v>
      </c>
      <c r="C151" s="229" t="s">
        <v>41</v>
      </c>
      <c r="D151" s="221" t="s">
        <v>42</v>
      </c>
      <c r="E151" s="235"/>
      <c r="F151" s="255">
        <v>30</v>
      </c>
      <c r="G151" s="213"/>
    </row>
    <row r="152" spans="2:7">
      <c r="B152" s="232">
        <v>44359</v>
      </c>
      <c r="C152" s="229" t="s">
        <v>6</v>
      </c>
      <c r="D152" s="301"/>
      <c r="E152" s="302"/>
      <c r="F152" s="251">
        <v>2</v>
      </c>
      <c r="G152" s="258"/>
    </row>
    <row r="153" spans="2:7">
      <c r="B153" s="232">
        <v>44359</v>
      </c>
      <c r="C153" s="229" t="s">
        <v>11</v>
      </c>
      <c r="D153" s="303" t="s">
        <v>12</v>
      </c>
      <c r="E153" s="302"/>
      <c r="F153" s="251">
        <v>4</v>
      </c>
      <c r="G153" s="258"/>
    </row>
    <row r="154" spans="2:7">
      <c r="B154" s="232">
        <v>44390</v>
      </c>
      <c r="C154" s="229" t="s">
        <v>11</v>
      </c>
      <c r="D154" s="303" t="s">
        <v>12</v>
      </c>
      <c r="E154" s="302"/>
      <c r="F154" s="251">
        <v>4</v>
      </c>
      <c r="G154" s="258"/>
    </row>
    <row r="155" spans="2:7">
      <c r="B155" s="232">
        <v>44280</v>
      </c>
      <c r="C155" s="59" t="s">
        <v>87</v>
      </c>
      <c r="D155" s="294" t="s">
        <v>88</v>
      </c>
      <c r="E155" s="235"/>
      <c r="F155" s="251">
        <v>12</v>
      </c>
      <c r="G155" s="258"/>
    </row>
    <row r="156" spans="2:7">
      <c r="B156" s="232">
        <v>44299</v>
      </c>
      <c r="C156" s="61" t="s">
        <v>116</v>
      </c>
      <c r="D156" s="304"/>
      <c r="E156" s="305"/>
      <c r="F156" s="251">
        <v>6</v>
      </c>
      <c r="G156" s="258"/>
    </row>
    <row r="157" spans="2:7">
      <c r="B157" s="232">
        <v>44350</v>
      </c>
      <c r="C157" s="61" t="s">
        <v>116</v>
      </c>
      <c r="D157" s="304"/>
      <c r="E157" s="305"/>
      <c r="F157" s="251">
        <v>6</v>
      </c>
      <c r="G157" s="258"/>
    </row>
    <row r="158" spans="2:7">
      <c r="B158" s="232">
        <v>44252</v>
      </c>
      <c r="C158" s="299" t="s">
        <v>38</v>
      </c>
      <c r="D158" s="245" t="s">
        <v>39</v>
      </c>
      <c r="E158" s="235"/>
      <c r="F158" s="251">
        <v>12</v>
      </c>
      <c r="G158" s="213"/>
    </row>
    <row r="159" spans="2:7">
      <c r="B159" s="232">
        <v>44252</v>
      </c>
      <c r="C159" s="299" t="s">
        <v>41</v>
      </c>
      <c r="D159" s="245" t="s">
        <v>42</v>
      </c>
      <c r="E159" s="235"/>
      <c r="F159" s="251">
        <v>12</v>
      </c>
      <c r="G159" s="213"/>
    </row>
    <row r="160" spans="2:7">
      <c r="B160" s="232">
        <v>44280</v>
      </c>
      <c r="C160" s="299" t="s">
        <v>38</v>
      </c>
      <c r="D160" s="245" t="s">
        <v>39</v>
      </c>
      <c r="E160" s="235"/>
      <c r="F160" s="251">
        <v>12</v>
      </c>
      <c r="G160" s="213"/>
    </row>
    <row r="161" spans="2:7">
      <c r="B161" s="247">
        <v>44280</v>
      </c>
      <c r="C161" s="299" t="s">
        <v>41</v>
      </c>
      <c r="D161" s="287" t="s">
        <v>42</v>
      </c>
      <c r="E161" s="235"/>
      <c r="F161" s="248">
        <v>12</v>
      </c>
      <c r="G161" s="213"/>
    </row>
    <row r="162" spans="2:7" ht="28.5">
      <c r="B162" s="247">
        <v>44280</v>
      </c>
      <c r="C162" s="295" t="s">
        <v>239</v>
      </c>
      <c r="D162" s="245" t="s">
        <v>240</v>
      </c>
      <c r="E162" s="235"/>
      <c r="F162" s="248">
        <v>12</v>
      </c>
      <c r="G162" s="213"/>
    </row>
    <row r="163" spans="2:7" ht="28.5">
      <c r="B163" s="232">
        <v>44280</v>
      </c>
      <c r="C163" s="295" t="s">
        <v>195</v>
      </c>
      <c r="D163" s="306" t="s">
        <v>196</v>
      </c>
      <c r="E163" s="235"/>
      <c r="F163" s="251">
        <v>4</v>
      </c>
      <c r="G163" s="213"/>
    </row>
    <row r="164" spans="2:7" ht="28.5">
      <c r="B164" s="247">
        <v>44300</v>
      </c>
      <c r="C164" s="261" t="s">
        <v>38</v>
      </c>
      <c r="D164" s="262" t="s">
        <v>39</v>
      </c>
      <c r="E164" s="235"/>
      <c r="F164" s="248">
        <v>12</v>
      </c>
      <c r="G164" s="213"/>
    </row>
    <row r="165" spans="2:7" ht="28.5">
      <c r="B165" s="247">
        <v>44300</v>
      </c>
      <c r="C165" s="307" t="s">
        <v>239</v>
      </c>
      <c r="D165" s="287" t="s">
        <v>240</v>
      </c>
      <c r="E165" s="235"/>
      <c r="F165" s="248">
        <v>24</v>
      </c>
      <c r="G165" s="213"/>
    </row>
    <row r="166" spans="2:7" ht="28.5">
      <c r="B166" s="247">
        <v>44310</v>
      </c>
      <c r="C166" s="256" t="s">
        <v>38</v>
      </c>
      <c r="D166" s="257" t="s">
        <v>39</v>
      </c>
      <c r="E166" s="235"/>
      <c r="F166" s="248">
        <v>12</v>
      </c>
      <c r="G166" s="213"/>
    </row>
    <row r="167" spans="2:7">
      <c r="B167" s="308">
        <v>44310</v>
      </c>
      <c r="C167" s="299" t="s">
        <v>41</v>
      </c>
      <c r="D167" s="245" t="s">
        <v>42</v>
      </c>
      <c r="E167" s="235"/>
      <c r="F167" s="255">
        <v>24</v>
      </c>
      <c r="G167" s="213"/>
    </row>
    <row r="168" spans="2:7">
      <c r="B168" s="309">
        <v>44329</v>
      </c>
      <c r="C168" s="310" t="s">
        <v>44</v>
      </c>
      <c r="D168" s="311"/>
      <c r="E168" s="312"/>
      <c r="F168" s="313">
        <v>2</v>
      </c>
      <c r="G168" s="213"/>
    </row>
    <row r="169" spans="2:7" ht="28.5">
      <c r="B169" s="247">
        <v>44342</v>
      </c>
      <c r="C169" s="256" t="s">
        <v>38</v>
      </c>
      <c r="D169" s="257" t="s">
        <v>39</v>
      </c>
      <c r="E169" s="235"/>
      <c r="F169" s="248">
        <v>5</v>
      </c>
      <c r="G169" s="213"/>
    </row>
    <row r="170" spans="2:7">
      <c r="B170" s="232">
        <v>44342</v>
      </c>
      <c r="C170" s="299" t="s">
        <v>41</v>
      </c>
      <c r="D170" s="245" t="s">
        <v>42</v>
      </c>
      <c r="E170" s="235"/>
      <c r="F170" s="255">
        <v>24</v>
      </c>
      <c r="G170" s="213"/>
    </row>
    <row r="171" spans="2:7" ht="28.5">
      <c r="B171" s="300">
        <v>44359</v>
      </c>
      <c r="C171" s="261" t="s">
        <v>135</v>
      </c>
      <c r="D171" s="262" t="s">
        <v>136</v>
      </c>
      <c r="E171" s="260"/>
      <c r="F171" s="314">
        <v>4</v>
      </c>
      <c r="G171" s="213"/>
    </row>
    <row r="172" spans="2:7">
      <c r="B172" s="300">
        <v>44359</v>
      </c>
      <c r="C172" s="233" t="s">
        <v>132</v>
      </c>
      <c r="D172" s="234" t="s">
        <v>133</v>
      </c>
      <c r="E172" s="260"/>
      <c r="F172" s="314">
        <v>24</v>
      </c>
      <c r="G172" s="213"/>
    </row>
    <row r="173" spans="2:7" ht="28.5">
      <c r="B173" s="300">
        <v>44359</v>
      </c>
      <c r="C173" s="273" t="s">
        <v>90</v>
      </c>
      <c r="D173" s="257" t="s">
        <v>91</v>
      </c>
      <c r="E173" s="260"/>
      <c r="F173" s="255">
        <v>12</v>
      </c>
      <c r="G173" s="213"/>
    </row>
    <row r="174" spans="2:7" ht="28.5">
      <c r="B174" s="300">
        <v>44359</v>
      </c>
      <c r="C174" s="273" t="s">
        <v>87</v>
      </c>
      <c r="D174" s="257" t="s">
        <v>88</v>
      </c>
      <c r="E174" s="260"/>
      <c r="F174" s="255">
        <v>12</v>
      </c>
      <c r="G174" s="213"/>
    </row>
    <row r="175" spans="2:7" ht="28.5">
      <c r="B175" s="315">
        <v>44384</v>
      </c>
      <c r="C175" s="256" t="s">
        <v>38</v>
      </c>
      <c r="D175" s="257" t="s">
        <v>39</v>
      </c>
      <c r="E175" s="260"/>
      <c r="F175" s="255">
        <v>24</v>
      </c>
      <c r="G175" s="213"/>
    </row>
    <row r="176" spans="2:7">
      <c r="B176" s="315">
        <v>44384</v>
      </c>
      <c r="C176" s="299" t="s">
        <v>41</v>
      </c>
      <c r="D176" s="257" t="s">
        <v>42</v>
      </c>
      <c r="E176" s="260"/>
      <c r="F176" s="255">
        <v>24</v>
      </c>
      <c r="G176" s="213"/>
    </row>
    <row r="177" spans="2:7" ht="28.5">
      <c r="B177" s="315">
        <v>44384</v>
      </c>
      <c r="C177" s="273" t="s">
        <v>87</v>
      </c>
      <c r="D177" s="257" t="s">
        <v>88</v>
      </c>
      <c r="E177" s="260"/>
      <c r="F177" s="255">
        <v>12</v>
      </c>
      <c r="G177" s="213"/>
    </row>
    <row r="178" spans="2:7" ht="28.5">
      <c r="B178" s="300">
        <v>44391</v>
      </c>
      <c r="C178" s="274" t="s">
        <v>739</v>
      </c>
      <c r="D178" s="242" t="s">
        <v>27</v>
      </c>
      <c r="E178" s="260"/>
      <c r="F178" s="255">
        <v>12</v>
      </c>
      <c r="G178" s="213"/>
    </row>
    <row r="179" spans="2:7" ht="28.5">
      <c r="B179" s="300">
        <v>44462</v>
      </c>
      <c r="C179" s="316" t="s">
        <v>90</v>
      </c>
      <c r="D179" s="317" t="s">
        <v>91</v>
      </c>
      <c r="E179" s="317"/>
      <c r="F179" s="314">
        <v>12</v>
      </c>
      <c r="G179" s="213"/>
    </row>
    <row r="180" spans="2:7" ht="28.5">
      <c r="B180" s="300">
        <v>44462</v>
      </c>
      <c r="C180" s="295" t="s">
        <v>239</v>
      </c>
      <c r="D180" s="245" t="s">
        <v>240</v>
      </c>
      <c r="E180" s="235"/>
      <c r="F180" s="314">
        <v>6</v>
      </c>
      <c r="G180" s="213"/>
    </row>
    <row r="181" spans="2:7" ht="28.5">
      <c r="B181" s="300">
        <v>44470</v>
      </c>
      <c r="C181" s="229" t="s">
        <v>38</v>
      </c>
      <c r="D181" s="221" t="s">
        <v>39</v>
      </c>
      <c r="E181" s="235"/>
      <c r="F181" s="255">
        <v>12</v>
      </c>
      <c r="G181" s="213"/>
    </row>
    <row r="182" spans="2:7" ht="28.5">
      <c r="B182" s="300">
        <v>44470</v>
      </c>
      <c r="C182" s="229" t="s">
        <v>41</v>
      </c>
      <c r="D182" s="221" t="s">
        <v>42</v>
      </c>
      <c r="E182" s="235"/>
      <c r="F182" s="255">
        <v>12</v>
      </c>
      <c r="G182" s="213"/>
    </row>
    <row r="183" spans="2:7" ht="28.5">
      <c r="B183" s="247">
        <v>44383</v>
      </c>
      <c r="C183" s="318" t="s">
        <v>122</v>
      </c>
      <c r="D183" s="245"/>
      <c r="E183" s="235"/>
      <c r="F183" s="248">
        <v>60</v>
      </c>
      <c r="G183" s="258"/>
    </row>
    <row r="184" spans="2:7" ht="28.5">
      <c r="B184" s="232">
        <v>44443</v>
      </c>
      <c r="C184" s="229" t="s">
        <v>26</v>
      </c>
      <c r="D184" s="221" t="s">
        <v>27</v>
      </c>
      <c r="E184" s="260"/>
      <c r="F184" s="222">
        <v>48</v>
      </c>
      <c r="G184" s="258"/>
    </row>
    <row r="185" spans="2:7" ht="28.5">
      <c r="B185" s="232">
        <v>44443</v>
      </c>
      <c r="C185" s="229" t="s">
        <v>38</v>
      </c>
      <c r="D185" s="221" t="s">
        <v>39</v>
      </c>
      <c r="E185" s="260"/>
      <c r="F185" s="222">
        <v>48</v>
      </c>
      <c r="G185" s="258"/>
    </row>
    <row r="186" spans="2:7" ht="28.5">
      <c r="B186" s="247">
        <v>44443</v>
      </c>
      <c r="C186" s="316" t="s">
        <v>41</v>
      </c>
      <c r="D186" s="317" t="s">
        <v>42</v>
      </c>
      <c r="E186" s="260"/>
      <c r="F186" s="319">
        <v>48</v>
      </c>
      <c r="G186" s="258"/>
    </row>
    <row r="187" spans="2:7" ht="28.5">
      <c r="B187" s="247">
        <v>44443</v>
      </c>
      <c r="C187" s="318" t="s">
        <v>122</v>
      </c>
      <c r="D187" s="287"/>
      <c r="E187" s="235"/>
      <c r="F187" s="248">
        <v>80</v>
      </c>
      <c r="G187" s="258"/>
    </row>
    <row r="188" spans="2:7" ht="28.5">
      <c r="B188" s="247">
        <v>44476</v>
      </c>
      <c r="C188" s="318" t="s">
        <v>239</v>
      </c>
      <c r="D188" s="245" t="s">
        <v>240</v>
      </c>
      <c r="E188" s="235"/>
      <c r="F188" s="248">
        <v>12</v>
      </c>
      <c r="G188" s="258"/>
    </row>
    <row r="189" spans="2:7" ht="28.5">
      <c r="B189" s="232">
        <v>44478</v>
      </c>
      <c r="C189" s="318" t="s">
        <v>101</v>
      </c>
      <c r="D189" s="245"/>
      <c r="E189" s="320"/>
      <c r="F189" s="251">
        <v>1</v>
      </c>
      <c r="G189" s="258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2021-10-10T14:57:55Z</dcterms:modified>
</cp:coreProperties>
</file>