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F7C65306-B45F-47D4-B16D-6E5AE541CF86}" xr6:coauthVersionLast="47" xr6:coauthVersionMax="47" xr10:uidLastSave="{00000000-0000-0000-0000-000000000000}"/>
  <bookViews>
    <workbookView xWindow="-110" yWindow="-110" windowWidth="19420" windowHeight="10420" tabRatio="847" activeTab="1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81029"/>
</workbook>
</file>

<file path=xl/calcChain.xml><?xml version="1.0" encoding="utf-8"?>
<calcChain xmlns="http://schemas.openxmlformats.org/spreadsheetml/2006/main">
  <c r="M135" i="5" l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1" i="5"/>
  <c r="M12" i="5"/>
  <c r="M5" i="5"/>
  <c r="M6" i="5"/>
  <c r="M7" i="5"/>
  <c r="M8" i="5"/>
  <c r="M9" i="5"/>
  <c r="M10" i="5"/>
  <c r="M4" i="5"/>
  <c r="O240" i="14"/>
  <c r="O241" i="14"/>
  <c r="O242" i="14"/>
  <c r="O243" i="14"/>
  <c r="O244" i="14"/>
  <c r="O245" i="14"/>
  <c r="O246" i="14"/>
  <c r="M240" i="14"/>
  <c r="M241" i="14"/>
  <c r="M242" i="14"/>
  <c r="M243" i="14"/>
  <c r="M244" i="14"/>
  <c r="M245" i="14"/>
  <c r="M246" i="14"/>
  <c r="G240" i="14"/>
  <c r="G241" i="14"/>
  <c r="G242" i="14"/>
  <c r="G243" i="14"/>
  <c r="G244" i="14"/>
  <c r="G245" i="14"/>
  <c r="G246" i="14"/>
  <c r="K7" i="5" l="1"/>
  <c r="C215" i="14" l="1"/>
  <c r="E4" i="5"/>
  <c r="E5" i="5"/>
  <c r="E6" i="5"/>
  <c r="E7" i="5"/>
  <c r="F7" i="5" s="1"/>
  <c r="E8" i="5"/>
  <c r="F8" i="5" s="1"/>
  <c r="E9" i="5"/>
  <c r="F9" i="5" s="1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O8" i="14" l="1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7" i="14"/>
  <c r="M239" i="14"/>
  <c r="G239" i="14"/>
  <c r="C239" i="14"/>
  <c r="D239" i="14" s="1"/>
  <c r="M238" i="14"/>
  <c r="G238" i="14"/>
  <c r="C238" i="14"/>
  <c r="M237" i="14"/>
  <c r="G237" i="14"/>
  <c r="C237" i="14"/>
  <c r="M236" i="14"/>
  <c r="G236" i="14"/>
  <c r="C236" i="14"/>
  <c r="M235" i="14"/>
  <c r="G235" i="14"/>
  <c r="C235" i="14"/>
  <c r="M234" i="14"/>
  <c r="G234" i="14"/>
  <c r="C234" i="14"/>
  <c r="M233" i="14"/>
  <c r="G233" i="14"/>
  <c r="C233" i="14"/>
  <c r="M232" i="14"/>
  <c r="G232" i="14"/>
  <c r="C232" i="14"/>
  <c r="M231" i="14"/>
  <c r="G231" i="14"/>
  <c r="C231" i="14"/>
  <c r="M230" i="14"/>
  <c r="G230" i="14"/>
  <c r="C230" i="14"/>
  <c r="M229" i="14"/>
  <c r="G229" i="14"/>
  <c r="C229" i="14"/>
  <c r="M228" i="14"/>
  <c r="G228" i="14"/>
  <c r="C228" i="14"/>
  <c r="M227" i="14"/>
  <c r="G227" i="14"/>
  <c r="C227" i="14"/>
  <c r="M226" i="14"/>
  <c r="G226" i="14"/>
  <c r="C226" i="14"/>
  <c r="M225" i="14"/>
  <c r="G225" i="14"/>
  <c r="C225" i="14"/>
  <c r="M224" i="14"/>
  <c r="G224" i="14"/>
  <c r="C224" i="14"/>
  <c r="M223" i="14"/>
  <c r="G223" i="14"/>
  <c r="C223" i="14"/>
  <c r="M222" i="14"/>
  <c r="G222" i="14"/>
  <c r="C222" i="14"/>
  <c r="M221" i="14"/>
  <c r="G221" i="14"/>
  <c r="C221" i="14"/>
  <c r="M220" i="14"/>
  <c r="G220" i="14"/>
  <c r="C220" i="14"/>
  <c r="M219" i="14"/>
  <c r="G219" i="14"/>
  <c r="C219" i="14"/>
  <c r="M218" i="14"/>
  <c r="G218" i="14"/>
  <c r="C218" i="14"/>
  <c r="M217" i="14"/>
  <c r="G217" i="14"/>
  <c r="C217" i="14"/>
  <c r="M216" i="14"/>
  <c r="G216" i="14"/>
  <c r="C216" i="14"/>
  <c r="M215" i="14"/>
  <c r="G215" i="14"/>
  <c r="M214" i="14"/>
  <c r="G214" i="14"/>
  <c r="C214" i="14"/>
  <c r="M213" i="14"/>
  <c r="G213" i="14"/>
  <c r="C213" i="14"/>
  <c r="M212" i="14"/>
  <c r="G212" i="14"/>
  <c r="C212" i="14"/>
  <c r="M211" i="14"/>
  <c r="G211" i="14"/>
  <c r="C211" i="14"/>
  <c r="M210" i="14"/>
  <c r="G210" i="14"/>
  <c r="C210" i="14"/>
  <c r="M209" i="14"/>
  <c r="G209" i="14"/>
  <c r="C209" i="14"/>
  <c r="M208" i="14"/>
  <c r="G208" i="14"/>
  <c r="C208" i="14"/>
  <c r="M207" i="14"/>
  <c r="G207" i="14"/>
  <c r="C207" i="14"/>
  <c r="M206" i="14"/>
  <c r="G206" i="14"/>
  <c r="C206" i="14"/>
  <c r="M205" i="14"/>
  <c r="G205" i="14"/>
  <c r="C205" i="14"/>
  <c r="D205" i="14" s="1"/>
  <c r="M204" i="14"/>
  <c r="G204" i="14"/>
  <c r="C204" i="14"/>
  <c r="D204" i="14" s="1"/>
  <c r="M203" i="14"/>
  <c r="G203" i="14"/>
  <c r="C203" i="14"/>
  <c r="D203" i="14" s="1"/>
  <c r="M202" i="14"/>
  <c r="G202" i="14"/>
  <c r="C202" i="14"/>
  <c r="M201" i="14"/>
  <c r="G201" i="14"/>
  <c r="C201" i="14"/>
  <c r="M200" i="14"/>
  <c r="G200" i="14"/>
  <c r="C200" i="14"/>
  <c r="M199" i="14"/>
  <c r="G199" i="14"/>
  <c r="C199" i="14"/>
  <c r="M198" i="14"/>
  <c r="G198" i="14"/>
  <c r="C198" i="14"/>
  <c r="M197" i="14"/>
  <c r="G197" i="14"/>
  <c r="C197" i="14"/>
  <c r="M196" i="14"/>
  <c r="G196" i="14"/>
  <c r="C196" i="14"/>
  <c r="M195" i="14"/>
  <c r="G195" i="14"/>
  <c r="C195" i="14"/>
  <c r="M194" i="14"/>
  <c r="G194" i="14"/>
  <c r="C194" i="14"/>
  <c r="M193" i="14"/>
  <c r="G193" i="14"/>
  <c r="C193" i="14"/>
  <c r="M192" i="14"/>
  <c r="G192" i="14"/>
  <c r="C192" i="14"/>
  <c r="M191" i="14"/>
  <c r="G191" i="14"/>
  <c r="C191" i="14"/>
  <c r="M190" i="14"/>
  <c r="G190" i="14"/>
  <c r="C190" i="14"/>
  <c r="D190" i="14" s="1"/>
  <c r="M189" i="14"/>
  <c r="G189" i="14"/>
  <c r="C189" i="14"/>
  <c r="M188" i="14"/>
  <c r="G188" i="14"/>
  <c r="C188" i="14"/>
  <c r="D188" i="14" s="1"/>
  <c r="M187" i="14"/>
  <c r="G187" i="14"/>
  <c r="C187" i="14"/>
  <c r="M186" i="14"/>
  <c r="G186" i="14"/>
  <c r="C186" i="14"/>
  <c r="M185" i="14"/>
  <c r="G185" i="14"/>
  <c r="C185" i="14"/>
  <c r="M184" i="14"/>
  <c r="G184" i="14"/>
  <c r="C184" i="14"/>
  <c r="D184" i="14" s="1"/>
  <c r="M183" i="14"/>
  <c r="G183" i="14"/>
  <c r="C183" i="14"/>
  <c r="M182" i="14"/>
  <c r="G182" i="14"/>
  <c r="C182" i="14"/>
  <c r="M181" i="14"/>
  <c r="G181" i="14"/>
  <c r="C181" i="14"/>
  <c r="M180" i="14"/>
  <c r="G180" i="14"/>
  <c r="C180" i="14"/>
  <c r="M179" i="14"/>
  <c r="G179" i="14"/>
  <c r="C179" i="14"/>
  <c r="M178" i="14"/>
  <c r="G178" i="14"/>
  <c r="C178" i="14"/>
  <c r="D178" i="14" s="1"/>
  <c r="M177" i="14"/>
  <c r="G177" i="14"/>
  <c r="C177" i="14"/>
  <c r="M176" i="14"/>
  <c r="G176" i="14"/>
  <c r="C176" i="14"/>
  <c r="M175" i="14"/>
  <c r="G175" i="14"/>
  <c r="C175" i="14"/>
  <c r="M174" i="14"/>
  <c r="G174" i="14"/>
  <c r="C174" i="14"/>
  <c r="D174" i="14" s="1"/>
  <c r="M173" i="14"/>
  <c r="G173" i="14"/>
  <c r="C173" i="14"/>
  <c r="M172" i="14"/>
  <c r="G172" i="14"/>
  <c r="C172" i="14"/>
  <c r="M171" i="14"/>
  <c r="G171" i="14"/>
  <c r="C171" i="14"/>
  <c r="M170" i="14"/>
  <c r="G170" i="14"/>
  <c r="C170" i="14"/>
  <c r="M169" i="14"/>
  <c r="G169" i="14"/>
  <c r="C169" i="14"/>
  <c r="M168" i="14"/>
  <c r="G168" i="14"/>
  <c r="C168" i="14"/>
  <c r="M167" i="14"/>
  <c r="G167" i="14"/>
  <c r="C167" i="14"/>
  <c r="M166" i="14"/>
  <c r="G166" i="14"/>
  <c r="C166" i="14"/>
  <c r="M165" i="14"/>
  <c r="G165" i="14"/>
  <c r="C165" i="14"/>
  <c r="M164" i="14"/>
  <c r="G164" i="14"/>
  <c r="C164" i="14"/>
  <c r="D164" i="14" s="1"/>
  <c r="M163" i="14"/>
  <c r="G163" i="14"/>
  <c r="C163" i="14"/>
  <c r="D163" i="14" s="1"/>
  <c r="M162" i="14"/>
  <c r="G162" i="14"/>
  <c r="C162" i="14"/>
  <c r="M161" i="14"/>
  <c r="G161" i="14"/>
  <c r="C161" i="14"/>
  <c r="M160" i="14"/>
  <c r="G160" i="14"/>
  <c r="C160" i="14"/>
  <c r="M159" i="14"/>
  <c r="G159" i="14"/>
  <c r="C159" i="14"/>
  <c r="M158" i="14"/>
  <c r="G158" i="14"/>
  <c r="C158" i="14"/>
  <c r="M157" i="14"/>
  <c r="G157" i="14"/>
  <c r="C157" i="14"/>
  <c r="M156" i="14"/>
  <c r="G156" i="14"/>
  <c r="C156" i="14"/>
  <c r="M155" i="14"/>
  <c r="G155" i="14"/>
  <c r="C155" i="14"/>
  <c r="M154" i="14"/>
  <c r="G154" i="14"/>
  <c r="C154" i="14"/>
  <c r="M153" i="14"/>
  <c r="G153" i="14"/>
  <c r="C153" i="14"/>
  <c r="M152" i="14"/>
  <c r="G152" i="14"/>
  <c r="C152" i="14"/>
  <c r="M151" i="14"/>
  <c r="G151" i="14"/>
  <c r="C151" i="14"/>
  <c r="D151" i="14" s="1"/>
  <c r="M150" i="14"/>
  <c r="G150" i="14"/>
  <c r="C150" i="14"/>
  <c r="D150" i="14" s="1"/>
  <c r="M149" i="14"/>
  <c r="G149" i="14"/>
  <c r="C149" i="14"/>
  <c r="M148" i="14"/>
  <c r="G148" i="14"/>
  <c r="C148" i="14"/>
  <c r="D148" i="14" s="1"/>
  <c r="M147" i="14"/>
  <c r="G147" i="14"/>
  <c r="C147" i="14"/>
  <c r="M146" i="14"/>
  <c r="G146" i="14"/>
  <c r="C146" i="14"/>
  <c r="M145" i="14"/>
  <c r="G145" i="14"/>
  <c r="C145" i="14"/>
  <c r="M144" i="14"/>
  <c r="G144" i="14"/>
  <c r="C144" i="14"/>
  <c r="M143" i="14"/>
  <c r="G143" i="14"/>
  <c r="C143" i="14"/>
  <c r="M142" i="14"/>
  <c r="G142" i="14"/>
  <c r="C142" i="14"/>
  <c r="M141" i="14"/>
  <c r="G141" i="14"/>
  <c r="C141" i="14"/>
  <c r="P140" i="14"/>
  <c r="M140" i="14"/>
  <c r="G140" i="14"/>
  <c r="C140" i="14"/>
  <c r="D140" i="14" s="1"/>
  <c r="M139" i="14"/>
  <c r="G139" i="14"/>
  <c r="C139" i="14"/>
  <c r="M138" i="14"/>
  <c r="G138" i="14"/>
  <c r="C138" i="14"/>
  <c r="P137" i="14"/>
  <c r="M137" i="14"/>
  <c r="G137" i="14"/>
  <c r="C137" i="14"/>
  <c r="P136" i="14"/>
  <c r="M136" i="14"/>
  <c r="G136" i="14"/>
  <c r="C136" i="14"/>
  <c r="P135" i="14"/>
  <c r="M135" i="14"/>
  <c r="G135" i="14"/>
  <c r="C135" i="14"/>
  <c r="P134" i="14"/>
  <c r="M134" i="14"/>
  <c r="G134" i="14"/>
  <c r="C134" i="14"/>
  <c r="P133" i="14"/>
  <c r="M133" i="14"/>
  <c r="G133" i="14"/>
  <c r="C133" i="14"/>
  <c r="P132" i="14"/>
  <c r="M132" i="14"/>
  <c r="G132" i="14"/>
  <c r="C132" i="14"/>
  <c r="P131" i="14"/>
  <c r="M131" i="14"/>
  <c r="G131" i="14"/>
  <c r="C131" i="14"/>
  <c r="M130" i="14"/>
  <c r="G130" i="14"/>
  <c r="C130" i="14"/>
  <c r="D130" i="14" s="1"/>
  <c r="M129" i="14"/>
  <c r="G129" i="14"/>
  <c r="C129" i="14"/>
  <c r="M128" i="14"/>
  <c r="G128" i="14"/>
  <c r="C128" i="14"/>
  <c r="D128" i="14" s="1"/>
  <c r="M127" i="14"/>
  <c r="G127" i="14"/>
  <c r="C127" i="14"/>
  <c r="M126" i="14"/>
  <c r="G126" i="14"/>
  <c r="C126" i="14"/>
  <c r="M125" i="14"/>
  <c r="G125" i="14"/>
  <c r="C125" i="14"/>
  <c r="M124" i="14"/>
  <c r="G124" i="14"/>
  <c r="C124" i="14"/>
  <c r="M123" i="14"/>
  <c r="G123" i="14"/>
  <c r="C123" i="14"/>
  <c r="M122" i="14"/>
  <c r="G122" i="14"/>
  <c r="C122" i="14"/>
  <c r="M121" i="14"/>
  <c r="G121" i="14"/>
  <c r="C121" i="14"/>
  <c r="M120" i="14"/>
  <c r="G120" i="14"/>
  <c r="C120" i="14"/>
  <c r="M119" i="14"/>
  <c r="G119" i="14"/>
  <c r="C119" i="14"/>
  <c r="D119" i="14" s="1"/>
  <c r="M118" i="14"/>
  <c r="G118" i="14"/>
  <c r="C118" i="14"/>
  <c r="D118" i="14" s="1"/>
  <c r="M117" i="14"/>
  <c r="G117" i="14"/>
  <c r="C117" i="14"/>
  <c r="D117" i="14" s="1"/>
  <c r="M116" i="14"/>
  <c r="G116" i="14"/>
  <c r="C116" i="14"/>
  <c r="D116" i="14" s="1"/>
  <c r="M115" i="14"/>
  <c r="G115" i="14"/>
  <c r="C115" i="14"/>
  <c r="M114" i="14"/>
  <c r="G114" i="14"/>
  <c r="C114" i="14"/>
  <c r="D114" i="14" s="1"/>
  <c r="M113" i="14"/>
  <c r="G113" i="14"/>
  <c r="C113" i="14"/>
  <c r="D113" i="14" s="1"/>
  <c r="M112" i="14"/>
  <c r="G112" i="14"/>
  <c r="C112" i="14"/>
  <c r="M111" i="14"/>
  <c r="G111" i="14"/>
  <c r="C111" i="14"/>
  <c r="M110" i="14"/>
  <c r="G110" i="14"/>
  <c r="C110" i="14"/>
  <c r="M109" i="14"/>
  <c r="G109" i="14"/>
  <c r="C109" i="14"/>
  <c r="M108" i="14"/>
  <c r="G108" i="14"/>
  <c r="C108" i="14"/>
  <c r="M107" i="14"/>
  <c r="G107" i="14"/>
  <c r="C107" i="14"/>
  <c r="M106" i="14"/>
  <c r="G106" i="14"/>
  <c r="C106" i="14"/>
  <c r="M105" i="14"/>
  <c r="G105" i="14"/>
  <c r="C105" i="14"/>
  <c r="M104" i="14"/>
  <c r="G104" i="14"/>
  <c r="C104" i="14"/>
  <c r="M103" i="14"/>
  <c r="G103" i="14"/>
  <c r="C103" i="14"/>
  <c r="M102" i="14"/>
  <c r="G102" i="14"/>
  <c r="C102" i="14"/>
  <c r="M101" i="14"/>
  <c r="G101" i="14"/>
  <c r="C101" i="14"/>
  <c r="D101" i="14" s="1"/>
  <c r="M100" i="14"/>
  <c r="G100" i="14"/>
  <c r="C100" i="14"/>
  <c r="M99" i="14"/>
  <c r="G99" i="14"/>
  <c r="C99" i="14"/>
  <c r="M98" i="14"/>
  <c r="G98" i="14"/>
  <c r="C98" i="14"/>
  <c r="M97" i="14"/>
  <c r="G97" i="14"/>
  <c r="C97" i="14"/>
  <c r="M96" i="14"/>
  <c r="G96" i="14"/>
  <c r="C96" i="14"/>
  <c r="M95" i="14"/>
  <c r="G95" i="14"/>
  <c r="C95" i="14"/>
  <c r="M94" i="14"/>
  <c r="G94" i="14"/>
  <c r="C94" i="14"/>
  <c r="M93" i="14"/>
  <c r="G93" i="14"/>
  <c r="C93" i="14"/>
  <c r="M92" i="14"/>
  <c r="G92" i="14"/>
  <c r="C92" i="14"/>
  <c r="M91" i="14"/>
  <c r="G91" i="14"/>
  <c r="C91" i="14"/>
  <c r="M90" i="14"/>
  <c r="G90" i="14"/>
  <c r="C90" i="14"/>
  <c r="M89" i="14"/>
  <c r="G89" i="14"/>
  <c r="C89" i="14"/>
  <c r="M88" i="14"/>
  <c r="G88" i="14"/>
  <c r="C88" i="14"/>
  <c r="M87" i="14"/>
  <c r="G87" i="14"/>
  <c r="C87" i="14"/>
  <c r="M86" i="14"/>
  <c r="G86" i="14"/>
  <c r="C86" i="14"/>
  <c r="M85" i="14"/>
  <c r="G85" i="14"/>
  <c r="C85" i="14"/>
  <c r="M84" i="14"/>
  <c r="G84" i="14"/>
  <c r="C84" i="14"/>
  <c r="M83" i="14"/>
  <c r="G83" i="14"/>
  <c r="C83" i="14"/>
  <c r="M82" i="14"/>
  <c r="G82" i="14"/>
  <c r="C82" i="14"/>
  <c r="D82" i="14" s="1"/>
  <c r="M81" i="14"/>
  <c r="G81" i="14"/>
  <c r="C81" i="14"/>
  <c r="M80" i="14"/>
  <c r="G80" i="14"/>
  <c r="C80" i="14"/>
  <c r="M79" i="14"/>
  <c r="G79" i="14"/>
  <c r="C79" i="14"/>
  <c r="M78" i="14"/>
  <c r="G78" i="14"/>
  <c r="C78" i="14"/>
  <c r="M77" i="14"/>
  <c r="G77" i="14"/>
  <c r="C77" i="14"/>
  <c r="D77" i="14" s="1"/>
  <c r="M76" i="14"/>
  <c r="G76" i="14"/>
  <c r="C76" i="14"/>
  <c r="M75" i="14"/>
  <c r="G75" i="14"/>
  <c r="C75" i="14"/>
  <c r="M74" i="14"/>
  <c r="G74" i="14"/>
  <c r="C74" i="14"/>
  <c r="M73" i="14"/>
  <c r="G73" i="14"/>
  <c r="C73" i="14"/>
  <c r="D73" i="14" s="1"/>
  <c r="M72" i="14"/>
  <c r="G72" i="14"/>
  <c r="C72" i="14"/>
  <c r="M71" i="14"/>
  <c r="G71" i="14"/>
  <c r="C71" i="14"/>
  <c r="M70" i="14"/>
  <c r="G70" i="14"/>
  <c r="C70" i="14"/>
  <c r="D70" i="14" s="1"/>
  <c r="M69" i="14"/>
  <c r="G69" i="14"/>
  <c r="C69" i="14"/>
  <c r="M68" i="14"/>
  <c r="G68" i="14"/>
  <c r="C68" i="14"/>
  <c r="M67" i="14"/>
  <c r="G67" i="14"/>
  <c r="C67" i="14"/>
  <c r="D67" i="14" s="1"/>
  <c r="M66" i="14"/>
  <c r="G66" i="14"/>
  <c r="C66" i="14"/>
  <c r="M65" i="14"/>
  <c r="G65" i="14"/>
  <c r="C65" i="14"/>
  <c r="D65" i="14" s="1"/>
  <c r="M64" i="14"/>
  <c r="G64" i="14"/>
  <c r="C64" i="14"/>
  <c r="M63" i="14"/>
  <c r="G63" i="14"/>
  <c r="C63" i="14"/>
  <c r="D63" i="14" s="1"/>
  <c r="M62" i="14"/>
  <c r="G62" i="14"/>
  <c r="C62" i="14"/>
  <c r="D62" i="14" s="1"/>
  <c r="M61" i="14"/>
  <c r="G61" i="14"/>
  <c r="C61" i="14"/>
  <c r="D61" i="14" s="1"/>
  <c r="M60" i="14"/>
  <c r="G60" i="14"/>
  <c r="C60" i="14"/>
  <c r="M59" i="14"/>
  <c r="G59" i="14"/>
  <c r="C59" i="14"/>
  <c r="M58" i="14"/>
  <c r="G58" i="14"/>
  <c r="C58" i="14"/>
  <c r="D58" i="14" s="1"/>
  <c r="M57" i="14"/>
  <c r="G57" i="14"/>
  <c r="C57" i="14"/>
  <c r="M56" i="14"/>
  <c r="G56" i="14"/>
  <c r="C56" i="14"/>
  <c r="D56" i="14" s="1"/>
  <c r="M55" i="14"/>
  <c r="G55" i="14"/>
  <c r="C55" i="14"/>
  <c r="M54" i="14"/>
  <c r="G54" i="14"/>
  <c r="C54" i="14"/>
  <c r="M53" i="14"/>
  <c r="G53" i="14"/>
  <c r="C53" i="14"/>
  <c r="D53" i="14" s="1"/>
  <c r="M52" i="14"/>
  <c r="G52" i="14"/>
  <c r="C52" i="14"/>
  <c r="M51" i="14"/>
  <c r="G51" i="14"/>
  <c r="C51" i="14"/>
  <c r="D51" i="14" s="1"/>
  <c r="M50" i="14"/>
  <c r="G50" i="14"/>
  <c r="C50" i="14"/>
  <c r="M49" i="14"/>
  <c r="G49" i="14"/>
  <c r="C49" i="14"/>
  <c r="M48" i="14"/>
  <c r="G48" i="14"/>
  <c r="C48" i="14"/>
  <c r="M47" i="14"/>
  <c r="G47" i="14"/>
  <c r="C47" i="14"/>
  <c r="M46" i="14"/>
  <c r="G46" i="14"/>
  <c r="C46" i="14"/>
  <c r="D46" i="14" s="1"/>
  <c r="M45" i="14"/>
  <c r="G45" i="14"/>
  <c r="C45" i="14"/>
  <c r="M44" i="14"/>
  <c r="G44" i="14"/>
  <c r="C44" i="14"/>
  <c r="D44" i="14" s="1"/>
  <c r="M43" i="14"/>
  <c r="G43" i="14"/>
  <c r="C43" i="14"/>
  <c r="D43" i="14" s="1"/>
  <c r="M42" i="14"/>
  <c r="G42" i="14"/>
  <c r="C42" i="14"/>
  <c r="D42" i="14" s="1"/>
  <c r="M41" i="14"/>
  <c r="G41" i="14"/>
  <c r="C41" i="14"/>
  <c r="M40" i="14"/>
  <c r="G40" i="14"/>
  <c r="C40" i="14"/>
  <c r="D40" i="14" s="1"/>
  <c r="M39" i="14"/>
  <c r="G39" i="14"/>
  <c r="C39" i="14"/>
  <c r="M38" i="14"/>
  <c r="G38" i="14"/>
  <c r="C38" i="14"/>
  <c r="M37" i="14"/>
  <c r="G37" i="14"/>
  <c r="C37" i="14"/>
  <c r="M36" i="14"/>
  <c r="G36" i="14"/>
  <c r="C36" i="14"/>
  <c r="M35" i="14"/>
  <c r="G35" i="14"/>
  <c r="C35" i="14"/>
  <c r="M34" i="14"/>
  <c r="G34" i="14"/>
  <c r="C34" i="14"/>
  <c r="M33" i="14"/>
  <c r="G33" i="14"/>
  <c r="C33" i="14"/>
  <c r="M32" i="14"/>
  <c r="G32" i="14"/>
  <c r="C32" i="14"/>
  <c r="M31" i="14"/>
  <c r="G31" i="14"/>
  <c r="C31" i="14"/>
  <c r="M30" i="14"/>
  <c r="G30" i="14"/>
  <c r="C30" i="14"/>
  <c r="M29" i="14"/>
  <c r="G29" i="14"/>
  <c r="C29" i="14"/>
  <c r="M28" i="14"/>
  <c r="G28" i="14"/>
  <c r="C28" i="14"/>
  <c r="D28" i="14" s="1"/>
  <c r="M27" i="14"/>
  <c r="G27" i="14"/>
  <c r="C27" i="14"/>
  <c r="D27" i="14" s="1"/>
  <c r="M26" i="14"/>
  <c r="G26" i="14"/>
  <c r="C26" i="14"/>
  <c r="M25" i="14"/>
  <c r="G25" i="14"/>
  <c r="C25" i="14"/>
  <c r="M24" i="14"/>
  <c r="G24" i="14"/>
  <c r="C24" i="14"/>
  <c r="M23" i="14"/>
  <c r="G23" i="14"/>
  <c r="C23" i="14"/>
  <c r="M22" i="14"/>
  <c r="G22" i="14"/>
  <c r="C22" i="14"/>
  <c r="M21" i="14"/>
  <c r="G21" i="14"/>
  <c r="C21" i="14"/>
  <c r="M20" i="14"/>
  <c r="G20" i="14"/>
  <c r="C20" i="14"/>
  <c r="M19" i="14"/>
  <c r="G19" i="14"/>
  <c r="C19" i="14"/>
  <c r="D19" i="14" s="1"/>
  <c r="M18" i="14"/>
  <c r="G18" i="14"/>
  <c r="C18" i="14"/>
  <c r="D18" i="14" s="1"/>
  <c r="M17" i="14"/>
  <c r="G17" i="14"/>
  <c r="C17" i="14"/>
  <c r="D17" i="14" s="1"/>
  <c r="M16" i="14"/>
  <c r="G16" i="14"/>
  <c r="C16" i="14"/>
  <c r="D16" i="14" s="1"/>
  <c r="M15" i="14"/>
  <c r="G15" i="14"/>
  <c r="C15" i="14"/>
  <c r="M14" i="14"/>
  <c r="G14" i="14"/>
  <c r="C14" i="14"/>
  <c r="M13" i="14"/>
  <c r="G13" i="14"/>
  <c r="C13" i="14"/>
  <c r="M12" i="14"/>
  <c r="G12" i="14"/>
  <c r="C12" i="14"/>
  <c r="M11" i="14"/>
  <c r="G11" i="14"/>
  <c r="C11" i="14"/>
  <c r="M10" i="14"/>
  <c r="G10" i="14"/>
  <c r="C10" i="14"/>
  <c r="D10" i="14" s="1"/>
  <c r="M9" i="14"/>
  <c r="G9" i="14"/>
  <c r="C9" i="14"/>
  <c r="D9" i="14" s="1"/>
  <c r="M8" i="14"/>
  <c r="G8" i="14"/>
  <c r="C8" i="14"/>
  <c r="M7" i="14"/>
  <c r="G7" i="14"/>
  <c r="C7" i="14"/>
  <c r="M2" i="14" l="1"/>
  <c r="P135" i="5"/>
  <c r="K135" i="5"/>
  <c r="P134" i="5"/>
  <c r="K134" i="5"/>
  <c r="P133" i="5"/>
  <c r="K133" i="5"/>
  <c r="P132" i="5"/>
  <c r="K132" i="5"/>
  <c r="P131" i="5"/>
  <c r="K131" i="5"/>
  <c r="P130" i="5"/>
  <c r="K130" i="5"/>
  <c r="P129" i="5"/>
  <c r="K129" i="5"/>
  <c r="P128" i="5"/>
  <c r="K128" i="5"/>
  <c r="P127" i="5"/>
  <c r="K127" i="5"/>
  <c r="P126" i="5"/>
  <c r="K126" i="5"/>
  <c r="P125" i="5"/>
  <c r="K125" i="5"/>
  <c r="P124" i="5"/>
  <c r="K124" i="5"/>
  <c r="P123" i="5"/>
  <c r="K123" i="5"/>
  <c r="P122" i="5"/>
  <c r="K122" i="5"/>
  <c r="P121" i="5"/>
  <c r="K121" i="5"/>
  <c r="P120" i="5"/>
  <c r="K120" i="5"/>
  <c r="P119" i="5"/>
  <c r="K119" i="5"/>
  <c r="P118" i="5"/>
  <c r="K118" i="5"/>
  <c r="P117" i="5"/>
  <c r="K117" i="5"/>
  <c r="P116" i="5"/>
  <c r="K116" i="5"/>
  <c r="P115" i="5"/>
  <c r="K115" i="5"/>
  <c r="P114" i="5"/>
  <c r="K114" i="5"/>
  <c r="P113" i="5"/>
  <c r="K113" i="5"/>
  <c r="P112" i="5"/>
  <c r="K112" i="5"/>
  <c r="P111" i="5"/>
  <c r="K111" i="5"/>
  <c r="L111" i="5" s="1"/>
  <c r="P110" i="5"/>
  <c r="K110" i="5"/>
  <c r="L110" i="5" s="1"/>
  <c r="P109" i="5"/>
  <c r="K109" i="5"/>
  <c r="L109" i="5" s="1"/>
  <c r="P108" i="5"/>
  <c r="K108" i="5"/>
  <c r="L108" i="5" s="1"/>
  <c r="P107" i="5"/>
  <c r="K107" i="5"/>
  <c r="L107" i="5" s="1"/>
  <c r="P106" i="5"/>
  <c r="K106" i="5"/>
  <c r="L106" i="5" s="1"/>
  <c r="P105" i="5"/>
  <c r="K105" i="5"/>
  <c r="L105" i="5" s="1"/>
  <c r="P104" i="5"/>
  <c r="K104" i="5"/>
  <c r="L104" i="5" s="1"/>
  <c r="P103" i="5"/>
  <c r="K103" i="5"/>
  <c r="P102" i="5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P6" i="5"/>
  <c r="K6" i="5"/>
  <c r="P5" i="5"/>
  <c r="K5" i="5"/>
  <c r="P4" i="5"/>
  <c r="K4" i="5"/>
  <c r="P1" i="5" l="1"/>
  <c r="J1" i="5"/>
</calcChain>
</file>

<file path=xl/sharedStrings.xml><?xml version="1.0" encoding="utf-8"?>
<sst xmlns="http://schemas.openxmlformats.org/spreadsheetml/2006/main" count="2942" uniqueCount="712">
  <si>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</si>
  <si>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</si>
  <si>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</si>
  <si>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</si>
  <si>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</si>
  <si>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</si>
  <si>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</si>
  <si>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</si>
  <si>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</si>
  <si>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</si>
  <si>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</si>
  <si>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</si>
  <si>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</si>
  <si>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</si>
  <si>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</si>
  <si>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</si>
  <si>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</si>
  <si>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</si>
  <si>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</si>
  <si>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</si>
  <si>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</si>
  <si>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</si>
  <si>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</si>
  <si>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</si>
  <si>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</si>
  <si>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</si>
  <si>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</si>
  <si>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</si>
  <si>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</si>
  <si>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</si>
  <si>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</si>
  <si>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</si>
  <si>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</si>
  <si>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</si>
  <si>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</si>
  <si>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</si>
  <si>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</si>
  <si>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</si>
  <si>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</si>
  <si>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</si>
  <si>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</si>
  <si>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</si>
  <si>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</si>
  <si>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</si>
  <si>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</si>
  <si>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</si>
  <si>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</si>
  <si>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</si>
  <si>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</si>
  <si>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</si>
  <si>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</si>
  <si>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</si>
  <si>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</si>
  <si>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</si>
  <si>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</si>
  <si>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</si>
  <si>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</si>
  <si>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</si>
  <si>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</si>
  <si>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</si>
  <si>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</si>
  <si>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</si>
  <si>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</si>
  <si>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</si>
  <si>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</si>
  <si>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</si>
  <si>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</si>
  <si>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</si>
  <si>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</si>
  <si>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</si>
  <si>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</si>
  <si>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</si>
  <si>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</si>
  <si>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</si>
  <si>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</si>
  <si>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</si>
  <si>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</si>
  <si>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</si>
  <si>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</si>
  <si>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</si>
  <si>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</si>
  <si>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</si>
  <si>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</si>
  <si>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</si>
  <si>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</si>
  <si>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</si>
  <si>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</si>
  <si>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</si>
  <si>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</si>
  <si>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</si>
  <si>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</si>
  <si>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</si>
  <si>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</si>
  <si>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</si>
  <si>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</si>
  <si>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</si>
  <si>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</si>
  <si>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</si>
  <si>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</si>
  <si>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</si>
  <si>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</si>
  <si>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</si>
  <si>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</si>
  <si>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</si>
  <si>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</si>
  <si>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</si>
  <si>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</si>
  <si>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</si>
  <si>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</si>
  <si>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</si>
  <si>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</si>
  <si>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</si>
  <si>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</si>
  <si>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</si>
  <si>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</si>
  <si>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</si>
  <si>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</si>
  <si>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</si>
  <si>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</si>
  <si>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</si>
  <si>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</si>
  <si>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</si>
  <si>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</si>
  <si>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</si>
  <si>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</si>
  <si>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</si>
  <si>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</si>
  <si>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</si>
  <si>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</si>
  <si>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</si>
  <si>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</si>
  <si>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</si>
  <si>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</si>
  <si>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</si>
  <si>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</si>
  <si>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</si>
  <si>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</si>
  <si>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</si>
  <si>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</si>
  <si>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</si>
  <si>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</si>
  <si>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</si>
  <si>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</si>
  <si>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</si>
  <si>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</si>
  <si>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</si>
  <si>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</si>
  <si>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</si>
  <si>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</si>
  <si>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</si>
  <si>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</si>
  <si>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</si>
  <si>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</si>
  <si>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</si>
  <si>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</si>
  <si>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</si>
  <si>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</si>
  <si>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</si>
  <si>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</si>
  <si>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</si>
  <si>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</si>
  <si>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</si>
  <si>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</si>
  <si>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</si>
  <si>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</si>
  <si>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</si>
  <si>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</si>
  <si>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</si>
  <si>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</si>
  <si>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</si>
  <si>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</si>
  <si>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</si>
  <si>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</si>
  <si>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</si>
  <si>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</si>
  <si>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</si>
  <si>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</si>
  <si>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</si>
  <si>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</si>
  <si>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</si>
  <si>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</si>
  <si>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</si>
  <si>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</si>
  <si>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</si>
  <si>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</si>
  <si>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</si>
  <si>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</si>
  <si>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</si>
  <si>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</si>
  <si>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</si>
  <si>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</si>
  <si>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</si>
  <si>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</si>
  <si>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</si>
  <si>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</si>
  <si>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</si>
  <si>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</si>
  <si>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</si>
  <si>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</si>
  <si>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</si>
  <si>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</si>
  <si>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</si>
  <si>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</si>
  <si>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</si>
  <si>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</si>
  <si>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</si>
  <si>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</si>
  <si>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</si>
  <si>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</si>
  <si>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</si>
  <si>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</si>
  <si>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</si>
  <si>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</si>
  <si>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</si>
  <si>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</si>
  <si>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</si>
  <si>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</si>
  <si>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</si>
  <si>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</si>
  <si>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</si>
  <si>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</si>
  <si>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</si>
  <si>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</si>
  <si>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</si>
  <si>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</si>
  <si>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</si>
  <si>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</si>
  <si>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</si>
  <si>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</si>
  <si>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</si>
  <si>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</si>
  <si>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</si>
  <si>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</si>
  <si>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</si>
  <si>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</si>
  <si>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</si>
  <si>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</si>
  <si>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</si>
  <si>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</si>
  <si>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</si>
  <si>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</si>
  <si>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</si>
  <si>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</si>
  <si>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</si>
  <si>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</si>
  <si>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</si>
  <si>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</si>
  <si>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</si>
  <si>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</si>
  <si>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</si>
  <si>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</si>
  <si>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</si>
  <si>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</si>
  <si>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</si>
  <si>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</si>
  <si>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</si>
  <si>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</si>
  <si>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</si>
  <si>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</si>
  <si>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</si>
  <si>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</si>
  <si>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</si>
  <si>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</si>
  <si>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</si>
  <si>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</si>
  <si>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</si>
  <si>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</si>
  <si>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</si>
  <si>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</si>
  <si>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</si>
  <si>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</si>
  <si>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</si>
  <si>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</si>
  <si>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</si>
  <si>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</si>
  <si>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</si>
  <si>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</si>
  <si>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</si>
  <si>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</si>
  <si>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</si>
  <si>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</si>
  <si>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</si>
  <si>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</si>
  <si>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</si>
  <si>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</si>
  <si>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</si>
  <si>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</si>
  <si>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</si>
  <si>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</si>
  <si>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</si>
  <si>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</si>
  <si>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</si>
  <si>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</si>
  <si>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</si>
  <si>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</si>
  <si>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</si>
  <si>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</si>
  <si>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</si>
  <si>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</si>
  <si>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</si>
  <si>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</si>
  <si>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</si>
  <si>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</si>
  <si>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</si>
  <si>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</si>
  <si>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</si>
  <si>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</si>
  <si>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</si>
  <si>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</si>
  <si>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</si>
  <si>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</si>
  <si>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</si>
  <si>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</si>
  <si>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</si>
  <si>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</si>
  <si>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</si>
  <si>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</si>
  <si>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</si>
  <si>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</si>
  <si>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</si>
  <si>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</si>
  <si>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</si>
  <si>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</si>
  <si>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</si>
  <si>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</si>
  <si>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</si>
  <si>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</si>
  <si>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</si>
  <si>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</si>
  <si>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</si>
  <si>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</si>
  <si>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</si>
  <si>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</si>
  <si>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</si>
  <si>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</si>
  <si>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</si>
  <si>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</si>
  <si>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</si>
  <si>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</si>
  <si>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</si>
  <si>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</si>
  <si>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</si>
  <si>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</si>
  <si>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</si>
  <si>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</si>
  <si>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</si>
  <si>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</si>
  <si>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</si>
  <si>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</si>
  <si>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</si>
  <si>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</si>
  <si>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</si>
  <si>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</si>
  <si>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</si>
  <si>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</si>
  <si>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</si>
  <si>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</si>
  <si>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</si>
  <si>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</si>
  <si>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</si>
  <si>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</si>
  <si>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</si>
  <si>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</si>
  <si>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</si>
  <si>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</si>
  <si>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</si>
  <si>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</si>
  <si>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</si>
  <si>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</si>
  <si>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</si>
  <si>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</si>
  <si>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</si>
  <si>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</si>
  <si>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</si>
  <si>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</si>
  <si>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</si>
  <si>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</si>
  <si>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</si>
  <si>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</si>
  <si>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</si>
  <si>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</si>
  <si>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</si>
  <si>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</si>
  <si>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</si>
  <si>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</si>
  <si>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</si>
  <si>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</si>
  <si>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</si>
  <si>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</si>
  <si>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</si>
  <si>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</si>
  <si>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</si>
  <si>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</si>
  <si>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</si>
  <si>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</si>
  <si>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</si>
  <si>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</si>
  <si>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</si>
  <si>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</si>
  <si>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</si>
  <si>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</si>
  <si>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</si>
  <si>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</si>
  <si>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</si>
  <si>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</si>
  <si>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</si>
  <si>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</si>
  <si>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</si>
  <si>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</si>
  <si>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</si>
  <si>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</si>
  <si>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</si>
  <si>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</si>
  <si>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</si>
  <si>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</si>
  <si>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</si>
  <si>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</si>
  <si>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</si>
  <si>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</si>
  <si>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</si>
  <si>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</si>
  <si>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</si>
  <si>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</si>
  <si>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</si>
  <si>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</si>
  <si>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</si>
  <si>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</si>
  <si>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</si>
  <si>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</si>
  <si>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</si>
  <si>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</si>
  <si>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</si>
  <si>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</si>
  <si>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</si>
  <si>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</si>
  <si>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</si>
  <si>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</si>
  <si>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</si>
  <si>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</si>
  <si>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</si>
  <si>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</si>
  <si>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</si>
  <si>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</si>
  <si>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</si>
  <si>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</si>
  <si>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</si>
  <si>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</si>
  <si>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</si>
  <si>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</si>
  <si>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</si>
  <si>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</si>
  <si>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</si>
  <si>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</si>
  <si>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</si>
  <si>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</si>
  <si>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</si>
  <si>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</si>
  <si>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</si>
  <si>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</si>
  <si>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</si>
  <si>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</si>
  <si>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</si>
  <si>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</si>
  <si>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</si>
  <si>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</si>
  <si>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</si>
  <si>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</si>
  <si>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</si>
  <si>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</si>
  <si>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</si>
  <si>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</si>
  <si>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</si>
  <si>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</si>
  <si>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</si>
  <si>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</si>
  <si>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</si>
  <si>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</si>
  <si>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</si>
  <si>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</si>
  <si>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</si>
  <si>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</si>
  <si>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</si>
  <si>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</si>
  <si>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</si>
  <si>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</si>
  <si>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</si>
  <si>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</si>
  <si>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</si>
  <si>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</si>
  <si>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</si>
  <si>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</si>
  <si>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</si>
  <si>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</si>
  <si>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</si>
  <si>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</si>
  <si>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</si>
  <si>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</si>
  <si>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</si>
  <si>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</si>
  <si>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</si>
  <si>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</si>
  <si>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</si>
  <si>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</si>
  <si>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</si>
  <si>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</si>
  <si>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</si>
  <si>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</si>
  <si>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</si>
  <si>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</si>
  <si>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</si>
  <si>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</si>
  <si>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</si>
  <si>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</si>
  <si>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</si>
  <si>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</si>
  <si>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</si>
  <si>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</si>
  <si>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</si>
  <si>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</si>
  <si>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</si>
  <si>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</si>
  <si>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</si>
  <si>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</si>
  <si>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</si>
  <si>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</si>
  <si>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</si>
  <si>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</si>
  <si>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</si>
  <si>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</si>
  <si>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</si>
  <si>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</si>
  <si>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</si>
  <si>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</si>
  <si>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</si>
  <si>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</si>
  <si>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</si>
  <si>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</si>
  <si>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</si>
  <si>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</si>
  <si>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</si>
  <si>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</si>
  <si>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</si>
  <si>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</si>
  <si>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</si>
  <si>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</si>
  <si>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</si>
  <si>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</si>
  <si>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</si>
  <si>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</si>
  <si>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</si>
  <si>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</si>
  <si>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</si>
  <si>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</si>
  <si>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</si>
  <si>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</si>
  <si>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</si>
  <si>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</si>
  <si>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</si>
  <si>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</si>
  <si>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</si>
  <si>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</si>
  <si>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</si>
  <si>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</si>
  <si>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</si>
  <si>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</si>
  <si>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</si>
  <si>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</si>
  <si>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</si>
  <si>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</si>
  <si>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</si>
  <si>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</si>
  <si>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</si>
  <si>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</si>
  <si>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</si>
  <si>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</si>
  <si>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</si>
  <si>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</si>
  <si>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</si>
  <si>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</si>
  <si>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</si>
  <si>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</si>
  <si>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</si>
  <si>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</si>
  <si>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</si>
  <si>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</si>
  <si>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</si>
  <si>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</si>
  <si>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</si>
  <si>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</si>
  <si>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</si>
  <si>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</si>
  <si>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</si>
  <si>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</si>
  <si>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</si>
  <si>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</si>
  <si>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</si>
  <si>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</si>
  <si>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</si>
  <si>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</si>
  <si>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</si>
  <si>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</si>
  <si>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</si>
  <si>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</si>
  <si>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</si>
  <si>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</si>
  <si>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</si>
  <si>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</si>
  <si>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</si>
  <si>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</si>
  <si>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</si>
  <si>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</si>
  <si>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</si>
  <si>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</si>
  <si>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</si>
  <si>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</si>
  <si>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</si>
  <si>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</si>
  <si>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</si>
  <si>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</si>
  <si>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</si>
  <si>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</si>
  <si>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</si>
  <si>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</si>
  <si>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</si>
  <si>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</si>
  <si>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</si>
  <si>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</si>
  <si>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</si>
  <si>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</si>
  <si>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</si>
  <si>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</si>
  <si>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</si>
  <si>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</si>
  <si>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</si>
  <si>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</si>
  <si>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</si>
  <si>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</si>
  <si>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</si>
  <si>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</si>
  <si>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</si>
  <si>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</si>
  <si>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</si>
  <si>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</si>
  <si>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</si>
  <si>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</si>
  <si>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</si>
  <si>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</si>
  <si>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</si>
  <si>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</si>
  <si>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</si>
  <si>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</si>
  <si>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</si>
  <si>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</si>
  <si>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</si>
  <si>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</si>
  <si>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</si>
  <si>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</si>
  <si>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</si>
  <si>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</si>
  <si>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</si>
  <si>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</si>
  <si>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</si>
  <si>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</si>
  <si>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</si>
  <si>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</si>
  <si>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</si>
  <si>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</si>
  <si>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</si>
  <si>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</si>
  <si>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</si>
  <si>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</si>
  <si>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</si>
  <si>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</si>
  <si>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</si>
  <si>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</si>
  <si>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</si>
  <si>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</si>
  <si>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</si>
  <si>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</si>
  <si>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</si>
  <si>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</si>
  <si>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</si>
  <si>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</si>
  <si>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</si>
  <si>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</si>
  <si>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</si>
  <si>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</si>
  <si>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</si>
  <si>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</si>
  <si>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</si>
  <si>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</si>
  <si>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</si>
  <si>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</si>
  <si>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</si>
  <si>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</si>
  <si>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</si>
  <si>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</si>
  <si>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</si>
  <si>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</si>
  <si>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</si>
  <si>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</si>
  <si>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</si>
  <si>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</si>
  <si>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</si>
  <si>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</si>
  <si>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</si>
  <si>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</si>
  <si>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</si>
  <si>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Lấy giá trị từ : Nhap_Kho</t>
  </si>
  <si>
    <t>Tổng cộng Tiền Gốc</t>
  </si>
  <si>
    <t>Lấy giá trị từ : PO</t>
  </si>
  <si>
    <t>Lấy giá trị gần nhất từ : Nhap_Kho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</si>
</sst>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[$-2A]dd\/mm\/yyyy"/>
    <numFmt numFmtId="169" formatCode="_(* #,##0_);_(* \(#,##0\);_(* &quot;-&quot;??_);_(@_)"/>
    <numFmt numFmtId="170" formatCode="_-* #,##0.00\ _$_-;\-* #,##0.00\ _$_-;_-* &quot;-&quot;??\ _$_-;_-@_-"/>
  </numFmts>
  <fonts count="20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70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46">
    <xf numFmtId="0" fontId="0" fillId="0" borderId="0" xfId="0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14" fontId="9" fillId="0" borderId="1" xfId="0" quotePrefix="1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wrapText="1"/>
    </xf>
    <xf numFmtId="49" fontId="5" fillId="0" borderId="1" xfId="0" applyNumberFormat="1" applyFont="1" applyFill="1" applyBorder="1" applyAlignment="1">
      <alignment horizontal="right" wrapText="1"/>
    </xf>
    <xf numFmtId="0" fontId="8" fillId="0" borderId="1" xfId="0" quotePrefix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1" xfId="2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9" fontId="5" fillId="0" borderId="1" xfId="0" quotePrefix="1" applyNumberFormat="1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/>
    </xf>
    <xf numFmtId="14" fontId="9" fillId="0" borderId="2" xfId="0" quotePrefix="1" applyNumberFormat="1" applyFont="1" applyFill="1" applyBorder="1" applyAlignment="1">
      <alignment horizontal="right"/>
    </xf>
    <xf numFmtId="1" fontId="6" fillId="0" borderId="2" xfId="0" applyNumberFormat="1" applyFont="1" applyFill="1" applyBorder="1" applyAlignment="1">
      <alignment horizontal="right"/>
    </xf>
    <xf numFmtId="0" fontId="9" fillId="0" borderId="2" xfId="0" applyFont="1" applyFill="1" applyBorder="1"/>
    <xf numFmtId="0" fontId="10" fillId="0" borderId="1" xfId="3" applyFont="1" applyFill="1" applyBorder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 wrapText="1"/>
    </xf>
    <xf numFmtId="2" fontId="5" fillId="0" borderId="1" xfId="0" applyNumberFormat="1" applyFont="1" applyFill="1" applyBorder="1" applyAlignment="1">
      <alignment horizontal="right" shrinkToFit="1"/>
    </xf>
    <xf numFmtId="39" fontId="8" fillId="0" borderId="1" xfId="1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shrinkToFit="1"/>
    </xf>
    <xf numFmtId="2" fontId="8" fillId="0" borderId="1" xfId="0" applyNumberFormat="1" applyFont="1" applyFill="1" applyBorder="1" applyAlignment="1">
      <alignment horizontal="right" wrapText="1"/>
    </xf>
    <xf numFmtId="167" fontId="8" fillId="0" borderId="1" xfId="0" applyNumberFormat="1" applyFont="1" applyFill="1" applyBorder="1" applyAlignment="1">
      <alignment horizontal="right" vertical="center" shrinkToFit="1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43" fontId="8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14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164" fontId="0" fillId="0" borderId="0" xfId="0" applyNumberFormat="1" applyAlignment="1">
      <alignment horizontal="right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9" fontId="8" fillId="0" borderId="0" xfId="4" applyNumberFormat="1" applyFont="1" applyFill="1" applyBorder="1" applyAlignment="1">
      <alignment horizontal="right" vertical="center"/>
    </xf>
    <xf numFmtId="169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69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69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39" fontId="8" fillId="0" borderId="6" xfId="4" applyNumberFormat="1" applyFont="1" applyFill="1" applyBorder="1" applyAlignment="1">
      <alignment horizontal="right" vertical="center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69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9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2" fontId="8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9" fontId="7" fillId="0" borderId="1" xfId="4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6" xfId="0" applyNumberFormat="1" applyFont="1" applyBorder="1" applyAlignment="1">
      <alignment horizontal="right" vertical="center"/>
    </xf>
    <xf numFmtId="43" fontId="8" fillId="0" borderId="1" xfId="1" applyFont="1" applyBorder="1" applyAlignment="1">
      <alignment vertical="center"/>
    </xf>
    <xf numFmtId="166" fontId="8" fillId="0" borderId="1" xfId="0" applyNumberFormat="1" applyFont="1" applyFill="1" applyBorder="1" applyAlignment="1">
      <alignment horizontal="left" shrinkToFit="1"/>
    </xf>
    <xf numFmtId="1" fontId="8" fillId="0" borderId="1" xfId="0" quotePrefix="1" applyNumberFormat="1" applyFont="1" applyFill="1" applyBorder="1" applyAlignment="1">
      <alignment horizontal="left" shrinkToFit="1"/>
    </xf>
    <xf numFmtId="0" fontId="8" fillId="0" borderId="1" xfId="0" applyFont="1" applyFill="1" applyBorder="1" applyAlignment="1" applyProtection="1">
      <alignment horizontal="left"/>
      <protection locked="0"/>
    </xf>
    <xf numFmtId="1" fontId="8" fillId="0" borderId="1" xfId="0" quotePrefix="1" applyNumberFormat="1" applyFont="1" applyFill="1" applyBorder="1" applyAlignment="1">
      <alignment horizontal="left"/>
    </xf>
    <xf numFmtId="0" fontId="8" fillId="0" borderId="1" xfId="0" quotePrefix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quotePrefix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" xfId="0" quotePrefix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1" fontId="8" fillId="0" borderId="1" xfId="0" quotePrefix="1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quotePrefix="1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43" fontId="13" fillId="0" borderId="0" xfId="1" applyFont="1" applyFill="1" applyAlignment="1">
      <alignment vertical="center"/>
    </xf>
    <xf numFmtId="164" fontId="13" fillId="0" borderId="0" xfId="0" applyNumberFormat="1" applyFont="1" applyFill="1" applyAlignment="1">
      <alignment horizontal="right" vertical="center" wrapText="1"/>
    </xf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left" wrapText="1"/>
    </xf>
    <xf numFmtId="14" fontId="13" fillId="0" borderId="0" xfId="0" applyNumberFormat="1" applyFont="1"/>
    <xf numFmtId="0" fontId="13" fillId="0" borderId="0" xfId="0" applyFont="1"/>
    <xf numFmtId="168" fontId="13" fillId="0" borderId="0" xfId="0" applyNumberFormat="1" applyFont="1" applyFill="1" applyAlignment="1">
      <alignment horizontal="right" vertical="center" wrapText="1"/>
    </xf>
    <xf numFmtId="168" fontId="0" fillId="0" borderId="0" xfId="0" applyNumberFormat="1" applyAlignment="1">
      <alignment horizontal="right" vertical="center" wrapText="1"/>
    </xf>
    <xf numFmtId="14" fontId="13" fillId="0" borderId="0" xfId="0" applyNumberFormat="1" applyFont="1" applyAlignment="1">
      <alignment horizontal="right" vertical="center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43" fontId="13" fillId="0" borderId="0" xfId="1" applyFont="1" applyFill="1" applyAlignment="1">
      <alignment horizontal="right" wrapText="1"/>
    </xf>
    <xf numFmtId="0" fontId="8" fillId="0" borderId="6" xfId="0" applyFont="1" applyBorder="1" applyAlignment="1">
      <alignment horizontal="center" vertical="center" wrapText="1"/>
    </xf>
    <xf numFmtId="169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43" fontId="8" fillId="0" borderId="6" xfId="1" applyFont="1" applyBorder="1" applyAlignment="1">
      <alignment horizontal="right" vertical="center"/>
    </xf>
    <xf numFmtId="0" fontId="4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8" fontId="13" fillId="0" borderId="0" xfId="0" applyNumberFormat="1" applyFont="1" applyFill="1" applyAlignment="1">
      <alignment horizontal="center" vertical="center" wrapText="1"/>
    </xf>
    <xf numFmtId="43" fontId="14" fillId="0" borderId="0" xfId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 wrapText="1"/>
    </xf>
    <xf numFmtId="164" fontId="14" fillId="0" borderId="0" xfId="0" applyNumberFormat="1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46"/>
  <sheetViews>
    <sheetView topLeftCell="J1" zoomScaleNormal="100" workbookViewId="0">
      <pane ySplit="6" topLeftCell="A7" activePane="bottomLeft" state="frozen"/>
      <selection pane="bottomLeft" activeCell="N9" sqref="N9"/>
    </sheetView>
  </sheetViews>
  <sheetFormatPr defaultRowHeight="12.5"/>
  <cols>
    <col min="1" max="1" width="15.54296875" style="77" customWidth="1"/>
    <col min="2" max="2" width="18.26953125" style="77" customWidth="1"/>
    <col min="3" max="3" width="11.81640625" style="2" bestFit="1" customWidth="1"/>
    <col min="4" max="4" width="14.453125" style="2" bestFit="1" customWidth="1"/>
    <col min="5" max="5" width="15.54296875" style="2" bestFit="1" customWidth="1"/>
    <col min="6" max="6" width="17.453125" style="78" bestFit="1" customWidth="1"/>
    <col min="7" max="7" width="8.81640625" style="79" bestFit="1" customWidth="1"/>
    <col min="8" max="8" width="30" style="80" customWidth="1"/>
    <col min="9" max="9" width="28" style="80" bestFit="1" customWidth="1"/>
    <col min="10" max="10" width="40.26953125" style="80" customWidth="1"/>
    <col min="11" max="11" width="5.54296875" style="81" customWidth="1"/>
    <col min="12" max="12" width="11.26953125" style="82" customWidth="1"/>
    <col min="13" max="13" width="12.7265625" style="82" customWidth="1"/>
    <col min="14" max="14" width="9.26953125" style="82" bestFit="1" customWidth="1"/>
    <col min="15" max="15" width="14" style="82" bestFit="1" customWidth="1"/>
    <col min="16" max="16" width="15.1796875" style="2" bestFit="1" customWidth="1"/>
    <col min="17" max="17" width="15.1796875" style="2" customWidth="1"/>
    <col min="18" max="18" width="13.81640625" style="84" customWidth="1"/>
    <col min="19" max="19" width="24" style="83" bestFit="1" customWidth="1"/>
    <col min="20" max="20" width="13.54296875" style="85" bestFit="1" customWidth="1"/>
    <col min="21" max="256" width="9.1796875" style="80"/>
    <col min="257" max="257" width="17.453125" style="80" customWidth="1"/>
    <col min="258" max="258" width="18.26953125" style="80" customWidth="1"/>
    <col min="259" max="259" width="11.81640625" style="80" bestFit="1" customWidth="1"/>
    <col min="260" max="260" width="17.453125" style="80" customWidth="1"/>
    <col min="261" max="261" width="15.54296875" style="80" bestFit="1" customWidth="1"/>
    <col min="262" max="262" width="20.54296875" style="80" bestFit="1" customWidth="1"/>
    <col min="263" max="263" width="8.81640625" style="80" bestFit="1" customWidth="1"/>
    <col min="264" max="264" width="43.1796875" style="80" bestFit="1" customWidth="1"/>
    <col min="265" max="265" width="28" style="80" bestFit="1" customWidth="1"/>
    <col min="266" max="266" width="22.453125" style="80" customWidth="1"/>
    <col min="267" max="267" width="5.54296875" style="80" customWidth="1"/>
    <col min="268" max="268" width="11.26953125" style="80" customWidth="1"/>
    <col min="269" max="269" width="12.7265625" style="80" customWidth="1"/>
    <col min="270" max="270" width="15.1796875" style="80" bestFit="1" customWidth="1"/>
    <col min="271" max="271" width="15.1796875" style="80" customWidth="1"/>
    <col min="272" max="272" width="13.81640625" style="80" customWidth="1"/>
    <col min="273" max="273" width="8.81640625" style="80" customWidth="1"/>
    <col min="274" max="274" width="15.54296875" style="80" bestFit="1" customWidth="1"/>
    <col min="275" max="275" width="28.26953125" style="80" customWidth="1"/>
    <col min="276" max="276" width="36.1796875" style="80" customWidth="1"/>
    <col min="277" max="512" width="9.1796875" style="80"/>
    <col min="513" max="513" width="17.453125" style="80" customWidth="1"/>
    <col min="514" max="514" width="18.26953125" style="80" customWidth="1"/>
    <col min="515" max="515" width="11.81640625" style="80" bestFit="1" customWidth="1"/>
    <col min="516" max="516" width="17.453125" style="80" customWidth="1"/>
    <col min="517" max="517" width="15.54296875" style="80" bestFit="1" customWidth="1"/>
    <col min="518" max="518" width="20.54296875" style="80" bestFit="1" customWidth="1"/>
    <col min="519" max="519" width="8.81640625" style="80" bestFit="1" customWidth="1"/>
    <col min="520" max="520" width="43.1796875" style="80" bestFit="1" customWidth="1"/>
    <col min="521" max="521" width="28" style="80" bestFit="1" customWidth="1"/>
    <col min="522" max="522" width="22.453125" style="80" customWidth="1"/>
    <col min="523" max="523" width="5.54296875" style="80" customWidth="1"/>
    <col min="524" max="524" width="11.26953125" style="80" customWidth="1"/>
    <col min="525" max="525" width="12.7265625" style="80" customWidth="1"/>
    <col min="526" max="526" width="15.1796875" style="80" bestFit="1" customWidth="1"/>
    <col min="527" max="527" width="15.1796875" style="80" customWidth="1"/>
    <col min="528" max="528" width="13.81640625" style="80" customWidth="1"/>
    <col min="529" max="529" width="8.81640625" style="80" customWidth="1"/>
    <col min="530" max="530" width="15.54296875" style="80" bestFit="1" customWidth="1"/>
    <col min="531" max="531" width="28.26953125" style="80" customWidth="1"/>
    <col min="532" max="532" width="36.1796875" style="80" customWidth="1"/>
    <col min="533" max="768" width="9.1796875" style="80"/>
    <col min="769" max="769" width="17.453125" style="80" customWidth="1"/>
    <col min="770" max="770" width="18.26953125" style="80" customWidth="1"/>
    <col min="771" max="771" width="11.81640625" style="80" bestFit="1" customWidth="1"/>
    <col min="772" max="772" width="17.453125" style="80" customWidth="1"/>
    <col min="773" max="773" width="15.54296875" style="80" bestFit="1" customWidth="1"/>
    <col min="774" max="774" width="20.54296875" style="80" bestFit="1" customWidth="1"/>
    <col min="775" max="775" width="8.81640625" style="80" bestFit="1" customWidth="1"/>
    <col min="776" max="776" width="43.1796875" style="80" bestFit="1" customWidth="1"/>
    <col min="777" max="777" width="28" style="80" bestFit="1" customWidth="1"/>
    <col min="778" max="778" width="22.453125" style="80" customWidth="1"/>
    <col min="779" max="779" width="5.54296875" style="80" customWidth="1"/>
    <col min="780" max="780" width="11.26953125" style="80" customWidth="1"/>
    <col min="781" max="781" width="12.7265625" style="80" customWidth="1"/>
    <col min="782" max="782" width="15.1796875" style="80" bestFit="1" customWidth="1"/>
    <col min="783" max="783" width="15.1796875" style="80" customWidth="1"/>
    <col min="784" max="784" width="13.81640625" style="80" customWidth="1"/>
    <col min="785" max="785" width="8.81640625" style="80" customWidth="1"/>
    <col min="786" max="786" width="15.54296875" style="80" bestFit="1" customWidth="1"/>
    <col min="787" max="787" width="28.26953125" style="80" customWidth="1"/>
    <col min="788" max="788" width="36.1796875" style="80" customWidth="1"/>
    <col min="789" max="1024" width="9.1796875" style="80"/>
    <col min="1025" max="1025" width="17.453125" style="80" customWidth="1"/>
    <col min="1026" max="1026" width="18.26953125" style="80" customWidth="1"/>
    <col min="1027" max="1027" width="11.81640625" style="80" bestFit="1" customWidth="1"/>
    <col min="1028" max="1028" width="17.453125" style="80" customWidth="1"/>
    <col min="1029" max="1029" width="15.54296875" style="80" bestFit="1" customWidth="1"/>
    <col min="1030" max="1030" width="20.54296875" style="80" bestFit="1" customWidth="1"/>
    <col min="1031" max="1031" width="8.81640625" style="80" bestFit="1" customWidth="1"/>
    <col min="1032" max="1032" width="43.1796875" style="80" bestFit="1" customWidth="1"/>
    <col min="1033" max="1033" width="28" style="80" bestFit="1" customWidth="1"/>
    <col min="1034" max="1034" width="22.453125" style="80" customWidth="1"/>
    <col min="1035" max="1035" width="5.54296875" style="80" customWidth="1"/>
    <col min="1036" max="1036" width="11.26953125" style="80" customWidth="1"/>
    <col min="1037" max="1037" width="12.7265625" style="80" customWidth="1"/>
    <col min="1038" max="1038" width="15.1796875" style="80" bestFit="1" customWidth="1"/>
    <col min="1039" max="1039" width="15.1796875" style="80" customWidth="1"/>
    <col min="1040" max="1040" width="13.81640625" style="80" customWidth="1"/>
    <col min="1041" max="1041" width="8.81640625" style="80" customWidth="1"/>
    <col min="1042" max="1042" width="15.54296875" style="80" bestFit="1" customWidth="1"/>
    <col min="1043" max="1043" width="28.26953125" style="80" customWidth="1"/>
    <col min="1044" max="1044" width="36.1796875" style="80" customWidth="1"/>
    <col min="1045" max="1280" width="9.1796875" style="80"/>
    <col min="1281" max="1281" width="17.453125" style="80" customWidth="1"/>
    <col min="1282" max="1282" width="18.26953125" style="80" customWidth="1"/>
    <col min="1283" max="1283" width="11.81640625" style="80" bestFit="1" customWidth="1"/>
    <col min="1284" max="1284" width="17.453125" style="80" customWidth="1"/>
    <col min="1285" max="1285" width="15.54296875" style="80" bestFit="1" customWidth="1"/>
    <col min="1286" max="1286" width="20.54296875" style="80" bestFit="1" customWidth="1"/>
    <col min="1287" max="1287" width="8.81640625" style="80" bestFit="1" customWidth="1"/>
    <col min="1288" max="1288" width="43.1796875" style="80" bestFit="1" customWidth="1"/>
    <col min="1289" max="1289" width="28" style="80" bestFit="1" customWidth="1"/>
    <col min="1290" max="1290" width="22.453125" style="80" customWidth="1"/>
    <col min="1291" max="1291" width="5.54296875" style="80" customWidth="1"/>
    <col min="1292" max="1292" width="11.26953125" style="80" customWidth="1"/>
    <col min="1293" max="1293" width="12.7265625" style="80" customWidth="1"/>
    <col min="1294" max="1294" width="15.1796875" style="80" bestFit="1" customWidth="1"/>
    <col min="1295" max="1295" width="15.1796875" style="80" customWidth="1"/>
    <col min="1296" max="1296" width="13.81640625" style="80" customWidth="1"/>
    <col min="1297" max="1297" width="8.81640625" style="80" customWidth="1"/>
    <col min="1298" max="1298" width="15.54296875" style="80" bestFit="1" customWidth="1"/>
    <col min="1299" max="1299" width="28.26953125" style="80" customWidth="1"/>
    <col min="1300" max="1300" width="36.1796875" style="80" customWidth="1"/>
    <col min="1301" max="1536" width="9.1796875" style="80"/>
    <col min="1537" max="1537" width="17.453125" style="80" customWidth="1"/>
    <col min="1538" max="1538" width="18.26953125" style="80" customWidth="1"/>
    <col min="1539" max="1539" width="11.81640625" style="80" bestFit="1" customWidth="1"/>
    <col min="1540" max="1540" width="17.453125" style="80" customWidth="1"/>
    <col min="1541" max="1541" width="15.54296875" style="80" bestFit="1" customWidth="1"/>
    <col min="1542" max="1542" width="20.54296875" style="80" bestFit="1" customWidth="1"/>
    <col min="1543" max="1543" width="8.81640625" style="80" bestFit="1" customWidth="1"/>
    <col min="1544" max="1544" width="43.1796875" style="80" bestFit="1" customWidth="1"/>
    <col min="1545" max="1545" width="28" style="80" bestFit="1" customWidth="1"/>
    <col min="1546" max="1546" width="22.453125" style="80" customWidth="1"/>
    <col min="1547" max="1547" width="5.54296875" style="80" customWidth="1"/>
    <col min="1548" max="1548" width="11.26953125" style="80" customWidth="1"/>
    <col min="1549" max="1549" width="12.7265625" style="80" customWidth="1"/>
    <col min="1550" max="1550" width="15.1796875" style="80" bestFit="1" customWidth="1"/>
    <col min="1551" max="1551" width="15.1796875" style="80" customWidth="1"/>
    <col min="1552" max="1552" width="13.81640625" style="80" customWidth="1"/>
    <col min="1553" max="1553" width="8.81640625" style="80" customWidth="1"/>
    <col min="1554" max="1554" width="15.54296875" style="80" bestFit="1" customWidth="1"/>
    <col min="1555" max="1555" width="28.26953125" style="80" customWidth="1"/>
    <col min="1556" max="1556" width="36.1796875" style="80" customWidth="1"/>
    <col min="1557" max="1792" width="9.1796875" style="80"/>
    <col min="1793" max="1793" width="17.453125" style="80" customWidth="1"/>
    <col min="1794" max="1794" width="18.26953125" style="80" customWidth="1"/>
    <col min="1795" max="1795" width="11.81640625" style="80" bestFit="1" customWidth="1"/>
    <col min="1796" max="1796" width="17.453125" style="80" customWidth="1"/>
    <col min="1797" max="1797" width="15.54296875" style="80" bestFit="1" customWidth="1"/>
    <col min="1798" max="1798" width="20.54296875" style="80" bestFit="1" customWidth="1"/>
    <col min="1799" max="1799" width="8.81640625" style="80" bestFit="1" customWidth="1"/>
    <col min="1800" max="1800" width="43.1796875" style="80" bestFit="1" customWidth="1"/>
    <col min="1801" max="1801" width="28" style="80" bestFit="1" customWidth="1"/>
    <col min="1802" max="1802" width="22.453125" style="80" customWidth="1"/>
    <col min="1803" max="1803" width="5.54296875" style="80" customWidth="1"/>
    <col min="1804" max="1804" width="11.26953125" style="80" customWidth="1"/>
    <col min="1805" max="1805" width="12.7265625" style="80" customWidth="1"/>
    <col min="1806" max="1806" width="15.1796875" style="80" bestFit="1" customWidth="1"/>
    <col min="1807" max="1807" width="15.1796875" style="80" customWidth="1"/>
    <col min="1808" max="1808" width="13.81640625" style="80" customWidth="1"/>
    <col min="1809" max="1809" width="8.81640625" style="80" customWidth="1"/>
    <col min="1810" max="1810" width="15.54296875" style="80" bestFit="1" customWidth="1"/>
    <col min="1811" max="1811" width="28.26953125" style="80" customWidth="1"/>
    <col min="1812" max="1812" width="36.1796875" style="80" customWidth="1"/>
    <col min="1813" max="2048" width="9.1796875" style="80"/>
    <col min="2049" max="2049" width="17.453125" style="80" customWidth="1"/>
    <col min="2050" max="2050" width="18.26953125" style="80" customWidth="1"/>
    <col min="2051" max="2051" width="11.81640625" style="80" bestFit="1" customWidth="1"/>
    <col min="2052" max="2052" width="17.453125" style="80" customWidth="1"/>
    <col min="2053" max="2053" width="15.54296875" style="80" bestFit="1" customWidth="1"/>
    <col min="2054" max="2054" width="20.54296875" style="80" bestFit="1" customWidth="1"/>
    <col min="2055" max="2055" width="8.81640625" style="80" bestFit="1" customWidth="1"/>
    <col min="2056" max="2056" width="43.1796875" style="80" bestFit="1" customWidth="1"/>
    <col min="2057" max="2057" width="28" style="80" bestFit="1" customWidth="1"/>
    <col min="2058" max="2058" width="22.453125" style="80" customWidth="1"/>
    <col min="2059" max="2059" width="5.54296875" style="80" customWidth="1"/>
    <col min="2060" max="2060" width="11.26953125" style="80" customWidth="1"/>
    <col min="2061" max="2061" width="12.7265625" style="80" customWidth="1"/>
    <col min="2062" max="2062" width="15.1796875" style="80" bestFit="1" customWidth="1"/>
    <col min="2063" max="2063" width="15.1796875" style="80" customWidth="1"/>
    <col min="2064" max="2064" width="13.81640625" style="80" customWidth="1"/>
    <col min="2065" max="2065" width="8.81640625" style="80" customWidth="1"/>
    <col min="2066" max="2066" width="15.54296875" style="80" bestFit="1" customWidth="1"/>
    <col min="2067" max="2067" width="28.26953125" style="80" customWidth="1"/>
    <col min="2068" max="2068" width="36.1796875" style="80" customWidth="1"/>
    <col min="2069" max="2304" width="9.1796875" style="80"/>
    <col min="2305" max="2305" width="17.453125" style="80" customWidth="1"/>
    <col min="2306" max="2306" width="18.26953125" style="80" customWidth="1"/>
    <col min="2307" max="2307" width="11.81640625" style="80" bestFit="1" customWidth="1"/>
    <col min="2308" max="2308" width="17.453125" style="80" customWidth="1"/>
    <col min="2309" max="2309" width="15.54296875" style="80" bestFit="1" customWidth="1"/>
    <col min="2310" max="2310" width="20.54296875" style="80" bestFit="1" customWidth="1"/>
    <col min="2311" max="2311" width="8.81640625" style="80" bestFit="1" customWidth="1"/>
    <col min="2312" max="2312" width="43.1796875" style="80" bestFit="1" customWidth="1"/>
    <col min="2313" max="2313" width="28" style="80" bestFit="1" customWidth="1"/>
    <col min="2314" max="2314" width="22.453125" style="80" customWidth="1"/>
    <col min="2315" max="2315" width="5.54296875" style="80" customWidth="1"/>
    <col min="2316" max="2316" width="11.26953125" style="80" customWidth="1"/>
    <col min="2317" max="2317" width="12.7265625" style="80" customWidth="1"/>
    <col min="2318" max="2318" width="15.1796875" style="80" bestFit="1" customWidth="1"/>
    <col min="2319" max="2319" width="15.1796875" style="80" customWidth="1"/>
    <col min="2320" max="2320" width="13.81640625" style="80" customWidth="1"/>
    <col min="2321" max="2321" width="8.81640625" style="80" customWidth="1"/>
    <col min="2322" max="2322" width="15.54296875" style="80" bestFit="1" customWidth="1"/>
    <col min="2323" max="2323" width="28.26953125" style="80" customWidth="1"/>
    <col min="2324" max="2324" width="36.1796875" style="80" customWidth="1"/>
    <col min="2325" max="2560" width="9.1796875" style="80"/>
    <col min="2561" max="2561" width="17.453125" style="80" customWidth="1"/>
    <col min="2562" max="2562" width="18.26953125" style="80" customWidth="1"/>
    <col min="2563" max="2563" width="11.81640625" style="80" bestFit="1" customWidth="1"/>
    <col min="2564" max="2564" width="17.453125" style="80" customWidth="1"/>
    <col min="2565" max="2565" width="15.54296875" style="80" bestFit="1" customWidth="1"/>
    <col min="2566" max="2566" width="20.54296875" style="80" bestFit="1" customWidth="1"/>
    <col min="2567" max="2567" width="8.81640625" style="80" bestFit="1" customWidth="1"/>
    <col min="2568" max="2568" width="43.1796875" style="80" bestFit="1" customWidth="1"/>
    <col min="2569" max="2569" width="28" style="80" bestFit="1" customWidth="1"/>
    <col min="2570" max="2570" width="22.453125" style="80" customWidth="1"/>
    <col min="2571" max="2571" width="5.54296875" style="80" customWidth="1"/>
    <col min="2572" max="2572" width="11.26953125" style="80" customWidth="1"/>
    <col min="2573" max="2573" width="12.7265625" style="80" customWidth="1"/>
    <col min="2574" max="2574" width="15.1796875" style="80" bestFit="1" customWidth="1"/>
    <col min="2575" max="2575" width="15.1796875" style="80" customWidth="1"/>
    <col min="2576" max="2576" width="13.81640625" style="80" customWidth="1"/>
    <col min="2577" max="2577" width="8.81640625" style="80" customWidth="1"/>
    <col min="2578" max="2578" width="15.54296875" style="80" bestFit="1" customWidth="1"/>
    <col min="2579" max="2579" width="28.26953125" style="80" customWidth="1"/>
    <col min="2580" max="2580" width="36.1796875" style="80" customWidth="1"/>
    <col min="2581" max="2816" width="9.1796875" style="80"/>
    <col min="2817" max="2817" width="17.453125" style="80" customWidth="1"/>
    <col min="2818" max="2818" width="18.26953125" style="80" customWidth="1"/>
    <col min="2819" max="2819" width="11.81640625" style="80" bestFit="1" customWidth="1"/>
    <col min="2820" max="2820" width="17.453125" style="80" customWidth="1"/>
    <col min="2821" max="2821" width="15.54296875" style="80" bestFit="1" customWidth="1"/>
    <col min="2822" max="2822" width="20.54296875" style="80" bestFit="1" customWidth="1"/>
    <col min="2823" max="2823" width="8.81640625" style="80" bestFit="1" customWidth="1"/>
    <col min="2824" max="2824" width="43.1796875" style="80" bestFit="1" customWidth="1"/>
    <col min="2825" max="2825" width="28" style="80" bestFit="1" customWidth="1"/>
    <col min="2826" max="2826" width="22.453125" style="80" customWidth="1"/>
    <col min="2827" max="2827" width="5.54296875" style="80" customWidth="1"/>
    <col min="2828" max="2828" width="11.26953125" style="80" customWidth="1"/>
    <col min="2829" max="2829" width="12.7265625" style="80" customWidth="1"/>
    <col min="2830" max="2830" width="15.1796875" style="80" bestFit="1" customWidth="1"/>
    <col min="2831" max="2831" width="15.1796875" style="80" customWidth="1"/>
    <col min="2832" max="2832" width="13.81640625" style="80" customWidth="1"/>
    <col min="2833" max="2833" width="8.81640625" style="80" customWidth="1"/>
    <col min="2834" max="2834" width="15.54296875" style="80" bestFit="1" customWidth="1"/>
    <col min="2835" max="2835" width="28.26953125" style="80" customWidth="1"/>
    <col min="2836" max="2836" width="36.1796875" style="80" customWidth="1"/>
    <col min="2837" max="3072" width="9.1796875" style="80"/>
    <col min="3073" max="3073" width="17.453125" style="80" customWidth="1"/>
    <col min="3074" max="3074" width="18.26953125" style="80" customWidth="1"/>
    <col min="3075" max="3075" width="11.81640625" style="80" bestFit="1" customWidth="1"/>
    <col min="3076" max="3076" width="17.453125" style="80" customWidth="1"/>
    <col min="3077" max="3077" width="15.54296875" style="80" bestFit="1" customWidth="1"/>
    <col min="3078" max="3078" width="20.54296875" style="80" bestFit="1" customWidth="1"/>
    <col min="3079" max="3079" width="8.81640625" style="80" bestFit="1" customWidth="1"/>
    <col min="3080" max="3080" width="43.1796875" style="80" bestFit="1" customWidth="1"/>
    <col min="3081" max="3081" width="28" style="80" bestFit="1" customWidth="1"/>
    <col min="3082" max="3082" width="22.453125" style="80" customWidth="1"/>
    <col min="3083" max="3083" width="5.54296875" style="80" customWidth="1"/>
    <col min="3084" max="3084" width="11.26953125" style="80" customWidth="1"/>
    <col min="3085" max="3085" width="12.7265625" style="80" customWidth="1"/>
    <col min="3086" max="3086" width="15.1796875" style="80" bestFit="1" customWidth="1"/>
    <col min="3087" max="3087" width="15.1796875" style="80" customWidth="1"/>
    <col min="3088" max="3088" width="13.81640625" style="80" customWidth="1"/>
    <col min="3089" max="3089" width="8.81640625" style="80" customWidth="1"/>
    <col min="3090" max="3090" width="15.54296875" style="80" bestFit="1" customWidth="1"/>
    <col min="3091" max="3091" width="28.26953125" style="80" customWidth="1"/>
    <col min="3092" max="3092" width="36.1796875" style="80" customWidth="1"/>
    <col min="3093" max="3328" width="9.1796875" style="80"/>
    <col min="3329" max="3329" width="17.453125" style="80" customWidth="1"/>
    <col min="3330" max="3330" width="18.26953125" style="80" customWidth="1"/>
    <col min="3331" max="3331" width="11.81640625" style="80" bestFit="1" customWidth="1"/>
    <col min="3332" max="3332" width="17.453125" style="80" customWidth="1"/>
    <col min="3333" max="3333" width="15.54296875" style="80" bestFit="1" customWidth="1"/>
    <col min="3334" max="3334" width="20.54296875" style="80" bestFit="1" customWidth="1"/>
    <col min="3335" max="3335" width="8.81640625" style="80" bestFit="1" customWidth="1"/>
    <col min="3336" max="3336" width="43.1796875" style="80" bestFit="1" customWidth="1"/>
    <col min="3337" max="3337" width="28" style="80" bestFit="1" customWidth="1"/>
    <col min="3338" max="3338" width="22.453125" style="80" customWidth="1"/>
    <col min="3339" max="3339" width="5.54296875" style="80" customWidth="1"/>
    <col min="3340" max="3340" width="11.26953125" style="80" customWidth="1"/>
    <col min="3341" max="3341" width="12.7265625" style="80" customWidth="1"/>
    <col min="3342" max="3342" width="15.1796875" style="80" bestFit="1" customWidth="1"/>
    <col min="3343" max="3343" width="15.1796875" style="80" customWidth="1"/>
    <col min="3344" max="3344" width="13.81640625" style="80" customWidth="1"/>
    <col min="3345" max="3345" width="8.81640625" style="80" customWidth="1"/>
    <col min="3346" max="3346" width="15.54296875" style="80" bestFit="1" customWidth="1"/>
    <col min="3347" max="3347" width="28.26953125" style="80" customWidth="1"/>
    <col min="3348" max="3348" width="36.1796875" style="80" customWidth="1"/>
    <col min="3349" max="3584" width="9.1796875" style="80"/>
    <col min="3585" max="3585" width="17.453125" style="80" customWidth="1"/>
    <col min="3586" max="3586" width="18.26953125" style="80" customWidth="1"/>
    <col min="3587" max="3587" width="11.81640625" style="80" bestFit="1" customWidth="1"/>
    <col min="3588" max="3588" width="17.453125" style="80" customWidth="1"/>
    <col min="3589" max="3589" width="15.54296875" style="80" bestFit="1" customWidth="1"/>
    <col min="3590" max="3590" width="20.54296875" style="80" bestFit="1" customWidth="1"/>
    <col min="3591" max="3591" width="8.81640625" style="80" bestFit="1" customWidth="1"/>
    <col min="3592" max="3592" width="43.1796875" style="80" bestFit="1" customWidth="1"/>
    <col min="3593" max="3593" width="28" style="80" bestFit="1" customWidth="1"/>
    <col min="3594" max="3594" width="22.453125" style="80" customWidth="1"/>
    <col min="3595" max="3595" width="5.54296875" style="80" customWidth="1"/>
    <col min="3596" max="3596" width="11.26953125" style="80" customWidth="1"/>
    <col min="3597" max="3597" width="12.7265625" style="80" customWidth="1"/>
    <col min="3598" max="3598" width="15.1796875" style="80" bestFit="1" customWidth="1"/>
    <col min="3599" max="3599" width="15.1796875" style="80" customWidth="1"/>
    <col min="3600" max="3600" width="13.81640625" style="80" customWidth="1"/>
    <col min="3601" max="3601" width="8.81640625" style="80" customWidth="1"/>
    <col min="3602" max="3602" width="15.54296875" style="80" bestFit="1" customWidth="1"/>
    <col min="3603" max="3603" width="28.26953125" style="80" customWidth="1"/>
    <col min="3604" max="3604" width="36.1796875" style="80" customWidth="1"/>
    <col min="3605" max="3840" width="9.1796875" style="80"/>
    <col min="3841" max="3841" width="17.453125" style="80" customWidth="1"/>
    <col min="3842" max="3842" width="18.26953125" style="80" customWidth="1"/>
    <col min="3843" max="3843" width="11.81640625" style="80" bestFit="1" customWidth="1"/>
    <col min="3844" max="3844" width="17.453125" style="80" customWidth="1"/>
    <col min="3845" max="3845" width="15.54296875" style="80" bestFit="1" customWidth="1"/>
    <col min="3846" max="3846" width="20.54296875" style="80" bestFit="1" customWidth="1"/>
    <col min="3847" max="3847" width="8.81640625" style="80" bestFit="1" customWidth="1"/>
    <col min="3848" max="3848" width="43.1796875" style="80" bestFit="1" customWidth="1"/>
    <col min="3849" max="3849" width="28" style="80" bestFit="1" customWidth="1"/>
    <col min="3850" max="3850" width="22.453125" style="80" customWidth="1"/>
    <col min="3851" max="3851" width="5.54296875" style="80" customWidth="1"/>
    <col min="3852" max="3852" width="11.26953125" style="80" customWidth="1"/>
    <col min="3853" max="3853" width="12.7265625" style="80" customWidth="1"/>
    <col min="3854" max="3854" width="15.1796875" style="80" bestFit="1" customWidth="1"/>
    <col min="3855" max="3855" width="15.1796875" style="80" customWidth="1"/>
    <col min="3856" max="3856" width="13.81640625" style="80" customWidth="1"/>
    <col min="3857" max="3857" width="8.81640625" style="80" customWidth="1"/>
    <col min="3858" max="3858" width="15.54296875" style="80" bestFit="1" customWidth="1"/>
    <col min="3859" max="3859" width="28.26953125" style="80" customWidth="1"/>
    <col min="3860" max="3860" width="36.1796875" style="80" customWidth="1"/>
    <col min="3861" max="4096" width="9.1796875" style="80"/>
    <col min="4097" max="4097" width="17.453125" style="80" customWidth="1"/>
    <col min="4098" max="4098" width="18.26953125" style="80" customWidth="1"/>
    <col min="4099" max="4099" width="11.81640625" style="80" bestFit="1" customWidth="1"/>
    <col min="4100" max="4100" width="17.453125" style="80" customWidth="1"/>
    <col min="4101" max="4101" width="15.54296875" style="80" bestFit="1" customWidth="1"/>
    <col min="4102" max="4102" width="20.54296875" style="80" bestFit="1" customWidth="1"/>
    <col min="4103" max="4103" width="8.81640625" style="80" bestFit="1" customWidth="1"/>
    <col min="4104" max="4104" width="43.1796875" style="80" bestFit="1" customWidth="1"/>
    <col min="4105" max="4105" width="28" style="80" bestFit="1" customWidth="1"/>
    <col min="4106" max="4106" width="22.453125" style="80" customWidth="1"/>
    <col min="4107" max="4107" width="5.54296875" style="80" customWidth="1"/>
    <col min="4108" max="4108" width="11.26953125" style="80" customWidth="1"/>
    <col min="4109" max="4109" width="12.7265625" style="80" customWidth="1"/>
    <col min="4110" max="4110" width="15.1796875" style="80" bestFit="1" customWidth="1"/>
    <col min="4111" max="4111" width="15.1796875" style="80" customWidth="1"/>
    <col min="4112" max="4112" width="13.81640625" style="80" customWidth="1"/>
    <col min="4113" max="4113" width="8.81640625" style="80" customWidth="1"/>
    <col min="4114" max="4114" width="15.54296875" style="80" bestFit="1" customWidth="1"/>
    <col min="4115" max="4115" width="28.26953125" style="80" customWidth="1"/>
    <col min="4116" max="4116" width="36.1796875" style="80" customWidth="1"/>
    <col min="4117" max="4352" width="9.1796875" style="80"/>
    <col min="4353" max="4353" width="17.453125" style="80" customWidth="1"/>
    <col min="4354" max="4354" width="18.26953125" style="80" customWidth="1"/>
    <col min="4355" max="4355" width="11.81640625" style="80" bestFit="1" customWidth="1"/>
    <col min="4356" max="4356" width="17.453125" style="80" customWidth="1"/>
    <col min="4357" max="4357" width="15.54296875" style="80" bestFit="1" customWidth="1"/>
    <col min="4358" max="4358" width="20.54296875" style="80" bestFit="1" customWidth="1"/>
    <col min="4359" max="4359" width="8.81640625" style="80" bestFit="1" customWidth="1"/>
    <col min="4360" max="4360" width="43.1796875" style="80" bestFit="1" customWidth="1"/>
    <col min="4361" max="4361" width="28" style="80" bestFit="1" customWidth="1"/>
    <col min="4362" max="4362" width="22.453125" style="80" customWidth="1"/>
    <col min="4363" max="4363" width="5.54296875" style="80" customWidth="1"/>
    <col min="4364" max="4364" width="11.26953125" style="80" customWidth="1"/>
    <col min="4365" max="4365" width="12.7265625" style="80" customWidth="1"/>
    <col min="4366" max="4366" width="15.1796875" style="80" bestFit="1" customWidth="1"/>
    <col min="4367" max="4367" width="15.1796875" style="80" customWidth="1"/>
    <col min="4368" max="4368" width="13.81640625" style="80" customWidth="1"/>
    <col min="4369" max="4369" width="8.81640625" style="80" customWidth="1"/>
    <col min="4370" max="4370" width="15.54296875" style="80" bestFit="1" customWidth="1"/>
    <col min="4371" max="4371" width="28.26953125" style="80" customWidth="1"/>
    <col min="4372" max="4372" width="36.1796875" style="80" customWidth="1"/>
    <col min="4373" max="4608" width="9.1796875" style="80"/>
    <col min="4609" max="4609" width="17.453125" style="80" customWidth="1"/>
    <col min="4610" max="4610" width="18.26953125" style="80" customWidth="1"/>
    <col min="4611" max="4611" width="11.81640625" style="80" bestFit="1" customWidth="1"/>
    <col min="4612" max="4612" width="17.453125" style="80" customWidth="1"/>
    <col min="4613" max="4613" width="15.54296875" style="80" bestFit="1" customWidth="1"/>
    <col min="4614" max="4614" width="20.54296875" style="80" bestFit="1" customWidth="1"/>
    <col min="4615" max="4615" width="8.81640625" style="80" bestFit="1" customWidth="1"/>
    <col min="4616" max="4616" width="43.1796875" style="80" bestFit="1" customWidth="1"/>
    <col min="4617" max="4617" width="28" style="80" bestFit="1" customWidth="1"/>
    <col min="4618" max="4618" width="22.453125" style="80" customWidth="1"/>
    <col min="4619" max="4619" width="5.54296875" style="80" customWidth="1"/>
    <col min="4620" max="4620" width="11.26953125" style="80" customWidth="1"/>
    <col min="4621" max="4621" width="12.7265625" style="80" customWidth="1"/>
    <col min="4622" max="4622" width="15.1796875" style="80" bestFit="1" customWidth="1"/>
    <col min="4623" max="4623" width="15.1796875" style="80" customWidth="1"/>
    <col min="4624" max="4624" width="13.81640625" style="80" customWidth="1"/>
    <col min="4625" max="4625" width="8.81640625" style="80" customWidth="1"/>
    <col min="4626" max="4626" width="15.54296875" style="80" bestFit="1" customWidth="1"/>
    <col min="4627" max="4627" width="28.26953125" style="80" customWidth="1"/>
    <col min="4628" max="4628" width="36.1796875" style="80" customWidth="1"/>
    <col min="4629" max="4864" width="9.1796875" style="80"/>
    <col min="4865" max="4865" width="17.453125" style="80" customWidth="1"/>
    <col min="4866" max="4866" width="18.26953125" style="80" customWidth="1"/>
    <col min="4867" max="4867" width="11.81640625" style="80" bestFit="1" customWidth="1"/>
    <col min="4868" max="4868" width="17.453125" style="80" customWidth="1"/>
    <col min="4869" max="4869" width="15.54296875" style="80" bestFit="1" customWidth="1"/>
    <col min="4870" max="4870" width="20.54296875" style="80" bestFit="1" customWidth="1"/>
    <col min="4871" max="4871" width="8.81640625" style="80" bestFit="1" customWidth="1"/>
    <col min="4872" max="4872" width="43.1796875" style="80" bestFit="1" customWidth="1"/>
    <col min="4873" max="4873" width="28" style="80" bestFit="1" customWidth="1"/>
    <col min="4874" max="4874" width="22.453125" style="80" customWidth="1"/>
    <col min="4875" max="4875" width="5.54296875" style="80" customWidth="1"/>
    <col min="4876" max="4876" width="11.26953125" style="80" customWidth="1"/>
    <col min="4877" max="4877" width="12.7265625" style="80" customWidth="1"/>
    <col min="4878" max="4878" width="15.1796875" style="80" bestFit="1" customWidth="1"/>
    <col min="4879" max="4879" width="15.1796875" style="80" customWidth="1"/>
    <col min="4880" max="4880" width="13.81640625" style="80" customWidth="1"/>
    <col min="4881" max="4881" width="8.81640625" style="80" customWidth="1"/>
    <col min="4882" max="4882" width="15.54296875" style="80" bestFit="1" customWidth="1"/>
    <col min="4883" max="4883" width="28.26953125" style="80" customWidth="1"/>
    <col min="4884" max="4884" width="36.1796875" style="80" customWidth="1"/>
    <col min="4885" max="5120" width="9.1796875" style="80"/>
    <col min="5121" max="5121" width="17.453125" style="80" customWidth="1"/>
    <col min="5122" max="5122" width="18.26953125" style="80" customWidth="1"/>
    <col min="5123" max="5123" width="11.81640625" style="80" bestFit="1" customWidth="1"/>
    <col min="5124" max="5124" width="17.453125" style="80" customWidth="1"/>
    <col min="5125" max="5125" width="15.54296875" style="80" bestFit="1" customWidth="1"/>
    <col min="5126" max="5126" width="20.54296875" style="80" bestFit="1" customWidth="1"/>
    <col min="5127" max="5127" width="8.81640625" style="80" bestFit="1" customWidth="1"/>
    <col min="5128" max="5128" width="43.1796875" style="80" bestFit="1" customWidth="1"/>
    <col min="5129" max="5129" width="28" style="80" bestFit="1" customWidth="1"/>
    <col min="5130" max="5130" width="22.453125" style="80" customWidth="1"/>
    <col min="5131" max="5131" width="5.54296875" style="80" customWidth="1"/>
    <col min="5132" max="5132" width="11.26953125" style="80" customWidth="1"/>
    <col min="5133" max="5133" width="12.7265625" style="80" customWidth="1"/>
    <col min="5134" max="5134" width="15.1796875" style="80" bestFit="1" customWidth="1"/>
    <col min="5135" max="5135" width="15.1796875" style="80" customWidth="1"/>
    <col min="5136" max="5136" width="13.81640625" style="80" customWidth="1"/>
    <col min="5137" max="5137" width="8.81640625" style="80" customWidth="1"/>
    <col min="5138" max="5138" width="15.54296875" style="80" bestFit="1" customWidth="1"/>
    <col min="5139" max="5139" width="28.26953125" style="80" customWidth="1"/>
    <col min="5140" max="5140" width="36.1796875" style="80" customWidth="1"/>
    <col min="5141" max="5376" width="9.1796875" style="80"/>
    <col min="5377" max="5377" width="17.453125" style="80" customWidth="1"/>
    <col min="5378" max="5378" width="18.26953125" style="80" customWidth="1"/>
    <col min="5379" max="5379" width="11.81640625" style="80" bestFit="1" customWidth="1"/>
    <col min="5380" max="5380" width="17.453125" style="80" customWidth="1"/>
    <col min="5381" max="5381" width="15.54296875" style="80" bestFit="1" customWidth="1"/>
    <col min="5382" max="5382" width="20.54296875" style="80" bestFit="1" customWidth="1"/>
    <col min="5383" max="5383" width="8.81640625" style="80" bestFit="1" customWidth="1"/>
    <col min="5384" max="5384" width="43.1796875" style="80" bestFit="1" customWidth="1"/>
    <col min="5385" max="5385" width="28" style="80" bestFit="1" customWidth="1"/>
    <col min="5386" max="5386" width="22.453125" style="80" customWidth="1"/>
    <col min="5387" max="5387" width="5.54296875" style="80" customWidth="1"/>
    <col min="5388" max="5388" width="11.26953125" style="80" customWidth="1"/>
    <col min="5389" max="5389" width="12.7265625" style="80" customWidth="1"/>
    <col min="5390" max="5390" width="15.1796875" style="80" bestFit="1" customWidth="1"/>
    <col min="5391" max="5391" width="15.1796875" style="80" customWidth="1"/>
    <col min="5392" max="5392" width="13.81640625" style="80" customWidth="1"/>
    <col min="5393" max="5393" width="8.81640625" style="80" customWidth="1"/>
    <col min="5394" max="5394" width="15.54296875" style="80" bestFit="1" customWidth="1"/>
    <col min="5395" max="5395" width="28.26953125" style="80" customWidth="1"/>
    <col min="5396" max="5396" width="36.1796875" style="80" customWidth="1"/>
    <col min="5397" max="5632" width="9.1796875" style="80"/>
    <col min="5633" max="5633" width="17.453125" style="80" customWidth="1"/>
    <col min="5634" max="5634" width="18.26953125" style="80" customWidth="1"/>
    <col min="5635" max="5635" width="11.81640625" style="80" bestFit="1" customWidth="1"/>
    <col min="5636" max="5636" width="17.453125" style="80" customWidth="1"/>
    <col min="5637" max="5637" width="15.54296875" style="80" bestFit="1" customWidth="1"/>
    <col min="5638" max="5638" width="20.54296875" style="80" bestFit="1" customWidth="1"/>
    <col min="5639" max="5639" width="8.81640625" style="80" bestFit="1" customWidth="1"/>
    <col min="5640" max="5640" width="43.1796875" style="80" bestFit="1" customWidth="1"/>
    <col min="5641" max="5641" width="28" style="80" bestFit="1" customWidth="1"/>
    <col min="5642" max="5642" width="22.453125" style="80" customWidth="1"/>
    <col min="5643" max="5643" width="5.54296875" style="80" customWidth="1"/>
    <col min="5644" max="5644" width="11.26953125" style="80" customWidth="1"/>
    <col min="5645" max="5645" width="12.7265625" style="80" customWidth="1"/>
    <col min="5646" max="5646" width="15.1796875" style="80" bestFit="1" customWidth="1"/>
    <col min="5647" max="5647" width="15.1796875" style="80" customWidth="1"/>
    <col min="5648" max="5648" width="13.81640625" style="80" customWidth="1"/>
    <col min="5649" max="5649" width="8.81640625" style="80" customWidth="1"/>
    <col min="5650" max="5650" width="15.54296875" style="80" bestFit="1" customWidth="1"/>
    <col min="5651" max="5651" width="28.26953125" style="80" customWidth="1"/>
    <col min="5652" max="5652" width="36.1796875" style="80" customWidth="1"/>
    <col min="5653" max="5888" width="9.1796875" style="80"/>
    <col min="5889" max="5889" width="17.453125" style="80" customWidth="1"/>
    <col min="5890" max="5890" width="18.26953125" style="80" customWidth="1"/>
    <col min="5891" max="5891" width="11.81640625" style="80" bestFit="1" customWidth="1"/>
    <col min="5892" max="5892" width="17.453125" style="80" customWidth="1"/>
    <col min="5893" max="5893" width="15.54296875" style="80" bestFit="1" customWidth="1"/>
    <col min="5894" max="5894" width="20.54296875" style="80" bestFit="1" customWidth="1"/>
    <col min="5895" max="5895" width="8.81640625" style="80" bestFit="1" customWidth="1"/>
    <col min="5896" max="5896" width="43.1796875" style="80" bestFit="1" customWidth="1"/>
    <col min="5897" max="5897" width="28" style="80" bestFit="1" customWidth="1"/>
    <col min="5898" max="5898" width="22.453125" style="80" customWidth="1"/>
    <col min="5899" max="5899" width="5.54296875" style="80" customWidth="1"/>
    <col min="5900" max="5900" width="11.26953125" style="80" customWidth="1"/>
    <col min="5901" max="5901" width="12.7265625" style="80" customWidth="1"/>
    <col min="5902" max="5902" width="15.1796875" style="80" bestFit="1" customWidth="1"/>
    <col min="5903" max="5903" width="15.1796875" style="80" customWidth="1"/>
    <col min="5904" max="5904" width="13.81640625" style="80" customWidth="1"/>
    <col min="5905" max="5905" width="8.81640625" style="80" customWidth="1"/>
    <col min="5906" max="5906" width="15.54296875" style="80" bestFit="1" customWidth="1"/>
    <col min="5907" max="5907" width="28.26953125" style="80" customWidth="1"/>
    <col min="5908" max="5908" width="36.1796875" style="80" customWidth="1"/>
    <col min="5909" max="6144" width="9.1796875" style="80"/>
    <col min="6145" max="6145" width="17.453125" style="80" customWidth="1"/>
    <col min="6146" max="6146" width="18.26953125" style="80" customWidth="1"/>
    <col min="6147" max="6147" width="11.81640625" style="80" bestFit="1" customWidth="1"/>
    <col min="6148" max="6148" width="17.453125" style="80" customWidth="1"/>
    <col min="6149" max="6149" width="15.54296875" style="80" bestFit="1" customWidth="1"/>
    <col min="6150" max="6150" width="20.54296875" style="80" bestFit="1" customWidth="1"/>
    <col min="6151" max="6151" width="8.81640625" style="80" bestFit="1" customWidth="1"/>
    <col min="6152" max="6152" width="43.1796875" style="80" bestFit="1" customWidth="1"/>
    <col min="6153" max="6153" width="28" style="80" bestFit="1" customWidth="1"/>
    <col min="6154" max="6154" width="22.453125" style="80" customWidth="1"/>
    <col min="6155" max="6155" width="5.54296875" style="80" customWidth="1"/>
    <col min="6156" max="6156" width="11.26953125" style="80" customWidth="1"/>
    <col min="6157" max="6157" width="12.7265625" style="80" customWidth="1"/>
    <col min="6158" max="6158" width="15.1796875" style="80" bestFit="1" customWidth="1"/>
    <col min="6159" max="6159" width="15.1796875" style="80" customWidth="1"/>
    <col min="6160" max="6160" width="13.81640625" style="80" customWidth="1"/>
    <col min="6161" max="6161" width="8.81640625" style="80" customWidth="1"/>
    <col min="6162" max="6162" width="15.54296875" style="80" bestFit="1" customWidth="1"/>
    <col min="6163" max="6163" width="28.26953125" style="80" customWidth="1"/>
    <col min="6164" max="6164" width="36.1796875" style="80" customWidth="1"/>
    <col min="6165" max="6400" width="9.1796875" style="80"/>
    <col min="6401" max="6401" width="17.453125" style="80" customWidth="1"/>
    <col min="6402" max="6402" width="18.26953125" style="80" customWidth="1"/>
    <col min="6403" max="6403" width="11.81640625" style="80" bestFit="1" customWidth="1"/>
    <col min="6404" max="6404" width="17.453125" style="80" customWidth="1"/>
    <col min="6405" max="6405" width="15.54296875" style="80" bestFit="1" customWidth="1"/>
    <col min="6406" max="6406" width="20.54296875" style="80" bestFit="1" customWidth="1"/>
    <col min="6407" max="6407" width="8.81640625" style="80" bestFit="1" customWidth="1"/>
    <col min="6408" max="6408" width="43.1796875" style="80" bestFit="1" customWidth="1"/>
    <col min="6409" max="6409" width="28" style="80" bestFit="1" customWidth="1"/>
    <col min="6410" max="6410" width="22.453125" style="80" customWidth="1"/>
    <col min="6411" max="6411" width="5.54296875" style="80" customWidth="1"/>
    <col min="6412" max="6412" width="11.26953125" style="80" customWidth="1"/>
    <col min="6413" max="6413" width="12.7265625" style="80" customWidth="1"/>
    <col min="6414" max="6414" width="15.1796875" style="80" bestFit="1" customWidth="1"/>
    <col min="6415" max="6415" width="15.1796875" style="80" customWidth="1"/>
    <col min="6416" max="6416" width="13.81640625" style="80" customWidth="1"/>
    <col min="6417" max="6417" width="8.81640625" style="80" customWidth="1"/>
    <col min="6418" max="6418" width="15.54296875" style="80" bestFit="1" customWidth="1"/>
    <col min="6419" max="6419" width="28.26953125" style="80" customWidth="1"/>
    <col min="6420" max="6420" width="36.1796875" style="80" customWidth="1"/>
    <col min="6421" max="6656" width="9.1796875" style="80"/>
    <col min="6657" max="6657" width="17.453125" style="80" customWidth="1"/>
    <col min="6658" max="6658" width="18.26953125" style="80" customWidth="1"/>
    <col min="6659" max="6659" width="11.81640625" style="80" bestFit="1" customWidth="1"/>
    <col min="6660" max="6660" width="17.453125" style="80" customWidth="1"/>
    <col min="6661" max="6661" width="15.54296875" style="80" bestFit="1" customWidth="1"/>
    <col min="6662" max="6662" width="20.54296875" style="80" bestFit="1" customWidth="1"/>
    <col min="6663" max="6663" width="8.81640625" style="80" bestFit="1" customWidth="1"/>
    <col min="6664" max="6664" width="43.1796875" style="80" bestFit="1" customWidth="1"/>
    <col min="6665" max="6665" width="28" style="80" bestFit="1" customWidth="1"/>
    <col min="6666" max="6666" width="22.453125" style="80" customWidth="1"/>
    <col min="6667" max="6667" width="5.54296875" style="80" customWidth="1"/>
    <col min="6668" max="6668" width="11.26953125" style="80" customWidth="1"/>
    <col min="6669" max="6669" width="12.7265625" style="80" customWidth="1"/>
    <col min="6670" max="6670" width="15.1796875" style="80" bestFit="1" customWidth="1"/>
    <col min="6671" max="6671" width="15.1796875" style="80" customWidth="1"/>
    <col min="6672" max="6672" width="13.81640625" style="80" customWidth="1"/>
    <col min="6673" max="6673" width="8.81640625" style="80" customWidth="1"/>
    <col min="6674" max="6674" width="15.54296875" style="80" bestFit="1" customWidth="1"/>
    <col min="6675" max="6675" width="28.26953125" style="80" customWidth="1"/>
    <col min="6676" max="6676" width="36.1796875" style="80" customWidth="1"/>
    <col min="6677" max="6912" width="9.1796875" style="80"/>
    <col min="6913" max="6913" width="17.453125" style="80" customWidth="1"/>
    <col min="6914" max="6914" width="18.26953125" style="80" customWidth="1"/>
    <col min="6915" max="6915" width="11.81640625" style="80" bestFit="1" customWidth="1"/>
    <col min="6916" max="6916" width="17.453125" style="80" customWidth="1"/>
    <col min="6917" max="6917" width="15.54296875" style="80" bestFit="1" customWidth="1"/>
    <col min="6918" max="6918" width="20.54296875" style="80" bestFit="1" customWidth="1"/>
    <col min="6919" max="6919" width="8.81640625" style="80" bestFit="1" customWidth="1"/>
    <col min="6920" max="6920" width="43.1796875" style="80" bestFit="1" customWidth="1"/>
    <col min="6921" max="6921" width="28" style="80" bestFit="1" customWidth="1"/>
    <col min="6922" max="6922" width="22.453125" style="80" customWidth="1"/>
    <col min="6923" max="6923" width="5.54296875" style="80" customWidth="1"/>
    <col min="6924" max="6924" width="11.26953125" style="80" customWidth="1"/>
    <col min="6925" max="6925" width="12.7265625" style="80" customWidth="1"/>
    <col min="6926" max="6926" width="15.1796875" style="80" bestFit="1" customWidth="1"/>
    <col min="6927" max="6927" width="15.1796875" style="80" customWidth="1"/>
    <col min="6928" max="6928" width="13.81640625" style="80" customWidth="1"/>
    <col min="6929" max="6929" width="8.81640625" style="80" customWidth="1"/>
    <col min="6930" max="6930" width="15.54296875" style="80" bestFit="1" customWidth="1"/>
    <col min="6931" max="6931" width="28.26953125" style="80" customWidth="1"/>
    <col min="6932" max="6932" width="36.1796875" style="80" customWidth="1"/>
    <col min="6933" max="7168" width="9.1796875" style="80"/>
    <col min="7169" max="7169" width="17.453125" style="80" customWidth="1"/>
    <col min="7170" max="7170" width="18.26953125" style="80" customWidth="1"/>
    <col min="7171" max="7171" width="11.81640625" style="80" bestFit="1" customWidth="1"/>
    <col min="7172" max="7172" width="17.453125" style="80" customWidth="1"/>
    <col min="7173" max="7173" width="15.54296875" style="80" bestFit="1" customWidth="1"/>
    <col min="7174" max="7174" width="20.54296875" style="80" bestFit="1" customWidth="1"/>
    <col min="7175" max="7175" width="8.81640625" style="80" bestFit="1" customWidth="1"/>
    <col min="7176" max="7176" width="43.1796875" style="80" bestFit="1" customWidth="1"/>
    <col min="7177" max="7177" width="28" style="80" bestFit="1" customWidth="1"/>
    <col min="7178" max="7178" width="22.453125" style="80" customWidth="1"/>
    <col min="7179" max="7179" width="5.54296875" style="80" customWidth="1"/>
    <col min="7180" max="7180" width="11.26953125" style="80" customWidth="1"/>
    <col min="7181" max="7181" width="12.7265625" style="80" customWidth="1"/>
    <col min="7182" max="7182" width="15.1796875" style="80" bestFit="1" customWidth="1"/>
    <col min="7183" max="7183" width="15.1796875" style="80" customWidth="1"/>
    <col min="7184" max="7184" width="13.81640625" style="80" customWidth="1"/>
    <col min="7185" max="7185" width="8.81640625" style="80" customWidth="1"/>
    <col min="7186" max="7186" width="15.54296875" style="80" bestFit="1" customWidth="1"/>
    <col min="7187" max="7187" width="28.26953125" style="80" customWidth="1"/>
    <col min="7188" max="7188" width="36.1796875" style="80" customWidth="1"/>
    <col min="7189" max="7424" width="9.1796875" style="80"/>
    <col min="7425" max="7425" width="17.453125" style="80" customWidth="1"/>
    <col min="7426" max="7426" width="18.26953125" style="80" customWidth="1"/>
    <col min="7427" max="7427" width="11.81640625" style="80" bestFit="1" customWidth="1"/>
    <col min="7428" max="7428" width="17.453125" style="80" customWidth="1"/>
    <col min="7429" max="7429" width="15.54296875" style="80" bestFit="1" customWidth="1"/>
    <col min="7430" max="7430" width="20.54296875" style="80" bestFit="1" customWidth="1"/>
    <col min="7431" max="7431" width="8.81640625" style="80" bestFit="1" customWidth="1"/>
    <col min="7432" max="7432" width="43.1796875" style="80" bestFit="1" customWidth="1"/>
    <col min="7433" max="7433" width="28" style="80" bestFit="1" customWidth="1"/>
    <col min="7434" max="7434" width="22.453125" style="80" customWidth="1"/>
    <col min="7435" max="7435" width="5.54296875" style="80" customWidth="1"/>
    <col min="7436" max="7436" width="11.26953125" style="80" customWidth="1"/>
    <col min="7437" max="7437" width="12.7265625" style="80" customWidth="1"/>
    <col min="7438" max="7438" width="15.1796875" style="80" bestFit="1" customWidth="1"/>
    <col min="7439" max="7439" width="15.1796875" style="80" customWidth="1"/>
    <col min="7440" max="7440" width="13.81640625" style="80" customWidth="1"/>
    <col min="7441" max="7441" width="8.81640625" style="80" customWidth="1"/>
    <col min="7442" max="7442" width="15.54296875" style="80" bestFit="1" customWidth="1"/>
    <col min="7443" max="7443" width="28.26953125" style="80" customWidth="1"/>
    <col min="7444" max="7444" width="36.1796875" style="80" customWidth="1"/>
    <col min="7445" max="7680" width="9.1796875" style="80"/>
    <col min="7681" max="7681" width="17.453125" style="80" customWidth="1"/>
    <col min="7682" max="7682" width="18.26953125" style="80" customWidth="1"/>
    <col min="7683" max="7683" width="11.81640625" style="80" bestFit="1" customWidth="1"/>
    <col min="7684" max="7684" width="17.453125" style="80" customWidth="1"/>
    <col min="7685" max="7685" width="15.54296875" style="80" bestFit="1" customWidth="1"/>
    <col min="7686" max="7686" width="20.54296875" style="80" bestFit="1" customWidth="1"/>
    <col min="7687" max="7687" width="8.81640625" style="80" bestFit="1" customWidth="1"/>
    <col min="7688" max="7688" width="43.1796875" style="80" bestFit="1" customWidth="1"/>
    <col min="7689" max="7689" width="28" style="80" bestFit="1" customWidth="1"/>
    <col min="7690" max="7690" width="22.453125" style="80" customWidth="1"/>
    <col min="7691" max="7691" width="5.54296875" style="80" customWidth="1"/>
    <col min="7692" max="7692" width="11.26953125" style="80" customWidth="1"/>
    <col min="7693" max="7693" width="12.7265625" style="80" customWidth="1"/>
    <col min="7694" max="7694" width="15.1796875" style="80" bestFit="1" customWidth="1"/>
    <col min="7695" max="7695" width="15.1796875" style="80" customWidth="1"/>
    <col min="7696" max="7696" width="13.81640625" style="80" customWidth="1"/>
    <col min="7697" max="7697" width="8.81640625" style="80" customWidth="1"/>
    <col min="7698" max="7698" width="15.54296875" style="80" bestFit="1" customWidth="1"/>
    <col min="7699" max="7699" width="28.26953125" style="80" customWidth="1"/>
    <col min="7700" max="7700" width="36.1796875" style="80" customWidth="1"/>
    <col min="7701" max="7936" width="9.1796875" style="80"/>
    <col min="7937" max="7937" width="17.453125" style="80" customWidth="1"/>
    <col min="7938" max="7938" width="18.26953125" style="80" customWidth="1"/>
    <col min="7939" max="7939" width="11.81640625" style="80" bestFit="1" customWidth="1"/>
    <col min="7940" max="7940" width="17.453125" style="80" customWidth="1"/>
    <col min="7941" max="7941" width="15.54296875" style="80" bestFit="1" customWidth="1"/>
    <col min="7942" max="7942" width="20.54296875" style="80" bestFit="1" customWidth="1"/>
    <col min="7943" max="7943" width="8.81640625" style="80" bestFit="1" customWidth="1"/>
    <col min="7944" max="7944" width="43.1796875" style="80" bestFit="1" customWidth="1"/>
    <col min="7945" max="7945" width="28" style="80" bestFit="1" customWidth="1"/>
    <col min="7946" max="7946" width="22.453125" style="80" customWidth="1"/>
    <col min="7947" max="7947" width="5.54296875" style="80" customWidth="1"/>
    <col min="7948" max="7948" width="11.26953125" style="80" customWidth="1"/>
    <col min="7949" max="7949" width="12.7265625" style="80" customWidth="1"/>
    <col min="7950" max="7950" width="15.1796875" style="80" bestFit="1" customWidth="1"/>
    <col min="7951" max="7951" width="15.1796875" style="80" customWidth="1"/>
    <col min="7952" max="7952" width="13.81640625" style="80" customWidth="1"/>
    <col min="7953" max="7953" width="8.81640625" style="80" customWidth="1"/>
    <col min="7954" max="7954" width="15.54296875" style="80" bestFit="1" customWidth="1"/>
    <col min="7955" max="7955" width="28.26953125" style="80" customWidth="1"/>
    <col min="7956" max="7956" width="36.1796875" style="80" customWidth="1"/>
    <col min="7957" max="8192" width="9.1796875" style="80"/>
    <col min="8193" max="8193" width="17.453125" style="80" customWidth="1"/>
    <col min="8194" max="8194" width="18.26953125" style="80" customWidth="1"/>
    <col min="8195" max="8195" width="11.81640625" style="80" bestFit="1" customWidth="1"/>
    <col min="8196" max="8196" width="17.453125" style="80" customWidth="1"/>
    <col min="8197" max="8197" width="15.54296875" style="80" bestFit="1" customWidth="1"/>
    <col min="8198" max="8198" width="20.54296875" style="80" bestFit="1" customWidth="1"/>
    <col min="8199" max="8199" width="8.81640625" style="80" bestFit="1" customWidth="1"/>
    <col min="8200" max="8200" width="43.1796875" style="80" bestFit="1" customWidth="1"/>
    <col min="8201" max="8201" width="28" style="80" bestFit="1" customWidth="1"/>
    <col min="8202" max="8202" width="22.453125" style="80" customWidth="1"/>
    <col min="8203" max="8203" width="5.54296875" style="80" customWidth="1"/>
    <col min="8204" max="8204" width="11.26953125" style="80" customWidth="1"/>
    <col min="8205" max="8205" width="12.7265625" style="80" customWidth="1"/>
    <col min="8206" max="8206" width="15.1796875" style="80" bestFit="1" customWidth="1"/>
    <col min="8207" max="8207" width="15.1796875" style="80" customWidth="1"/>
    <col min="8208" max="8208" width="13.81640625" style="80" customWidth="1"/>
    <col min="8209" max="8209" width="8.81640625" style="80" customWidth="1"/>
    <col min="8210" max="8210" width="15.54296875" style="80" bestFit="1" customWidth="1"/>
    <col min="8211" max="8211" width="28.26953125" style="80" customWidth="1"/>
    <col min="8212" max="8212" width="36.1796875" style="80" customWidth="1"/>
    <col min="8213" max="8448" width="9.1796875" style="80"/>
    <col min="8449" max="8449" width="17.453125" style="80" customWidth="1"/>
    <col min="8450" max="8450" width="18.26953125" style="80" customWidth="1"/>
    <col min="8451" max="8451" width="11.81640625" style="80" bestFit="1" customWidth="1"/>
    <col min="8452" max="8452" width="17.453125" style="80" customWidth="1"/>
    <col min="8453" max="8453" width="15.54296875" style="80" bestFit="1" customWidth="1"/>
    <col min="8454" max="8454" width="20.54296875" style="80" bestFit="1" customWidth="1"/>
    <col min="8455" max="8455" width="8.81640625" style="80" bestFit="1" customWidth="1"/>
    <col min="8456" max="8456" width="43.1796875" style="80" bestFit="1" customWidth="1"/>
    <col min="8457" max="8457" width="28" style="80" bestFit="1" customWidth="1"/>
    <col min="8458" max="8458" width="22.453125" style="80" customWidth="1"/>
    <col min="8459" max="8459" width="5.54296875" style="80" customWidth="1"/>
    <col min="8460" max="8460" width="11.26953125" style="80" customWidth="1"/>
    <col min="8461" max="8461" width="12.7265625" style="80" customWidth="1"/>
    <col min="8462" max="8462" width="15.1796875" style="80" bestFit="1" customWidth="1"/>
    <col min="8463" max="8463" width="15.1796875" style="80" customWidth="1"/>
    <col min="8464" max="8464" width="13.81640625" style="80" customWidth="1"/>
    <col min="8465" max="8465" width="8.81640625" style="80" customWidth="1"/>
    <col min="8466" max="8466" width="15.54296875" style="80" bestFit="1" customWidth="1"/>
    <col min="8467" max="8467" width="28.26953125" style="80" customWidth="1"/>
    <col min="8468" max="8468" width="36.1796875" style="80" customWidth="1"/>
    <col min="8469" max="8704" width="9.1796875" style="80"/>
    <col min="8705" max="8705" width="17.453125" style="80" customWidth="1"/>
    <col min="8706" max="8706" width="18.26953125" style="80" customWidth="1"/>
    <col min="8707" max="8707" width="11.81640625" style="80" bestFit="1" customWidth="1"/>
    <col min="8708" max="8708" width="17.453125" style="80" customWidth="1"/>
    <col min="8709" max="8709" width="15.54296875" style="80" bestFit="1" customWidth="1"/>
    <col min="8710" max="8710" width="20.54296875" style="80" bestFit="1" customWidth="1"/>
    <col min="8711" max="8711" width="8.81640625" style="80" bestFit="1" customWidth="1"/>
    <col min="8712" max="8712" width="43.1796875" style="80" bestFit="1" customWidth="1"/>
    <col min="8713" max="8713" width="28" style="80" bestFit="1" customWidth="1"/>
    <col min="8714" max="8714" width="22.453125" style="80" customWidth="1"/>
    <col min="8715" max="8715" width="5.54296875" style="80" customWidth="1"/>
    <col min="8716" max="8716" width="11.26953125" style="80" customWidth="1"/>
    <col min="8717" max="8717" width="12.7265625" style="80" customWidth="1"/>
    <col min="8718" max="8718" width="15.1796875" style="80" bestFit="1" customWidth="1"/>
    <col min="8719" max="8719" width="15.1796875" style="80" customWidth="1"/>
    <col min="8720" max="8720" width="13.81640625" style="80" customWidth="1"/>
    <col min="8721" max="8721" width="8.81640625" style="80" customWidth="1"/>
    <col min="8722" max="8722" width="15.54296875" style="80" bestFit="1" customWidth="1"/>
    <col min="8723" max="8723" width="28.26953125" style="80" customWidth="1"/>
    <col min="8724" max="8724" width="36.1796875" style="80" customWidth="1"/>
    <col min="8725" max="8960" width="9.1796875" style="80"/>
    <col min="8961" max="8961" width="17.453125" style="80" customWidth="1"/>
    <col min="8962" max="8962" width="18.26953125" style="80" customWidth="1"/>
    <col min="8963" max="8963" width="11.81640625" style="80" bestFit="1" customWidth="1"/>
    <col min="8964" max="8964" width="17.453125" style="80" customWidth="1"/>
    <col min="8965" max="8965" width="15.54296875" style="80" bestFit="1" customWidth="1"/>
    <col min="8966" max="8966" width="20.54296875" style="80" bestFit="1" customWidth="1"/>
    <col min="8967" max="8967" width="8.81640625" style="80" bestFit="1" customWidth="1"/>
    <col min="8968" max="8968" width="43.1796875" style="80" bestFit="1" customWidth="1"/>
    <col min="8969" max="8969" width="28" style="80" bestFit="1" customWidth="1"/>
    <col min="8970" max="8970" width="22.453125" style="80" customWidth="1"/>
    <col min="8971" max="8971" width="5.54296875" style="80" customWidth="1"/>
    <col min="8972" max="8972" width="11.26953125" style="80" customWidth="1"/>
    <col min="8973" max="8973" width="12.7265625" style="80" customWidth="1"/>
    <col min="8974" max="8974" width="15.1796875" style="80" bestFit="1" customWidth="1"/>
    <col min="8975" max="8975" width="15.1796875" style="80" customWidth="1"/>
    <col min="8976" max="8976" width="13.81640625" style="80" customWidth="1"/>
    <col min="8977" max="8977" width="8.81640625" style="80" customWidth="1"/>
    <col min="8978" max="8978" width="15.54296875" style="80" bestFit="1" customWidth="1"/>
    <col min="8979" max="8979" width="28.26953125" style="80" customWidth="1"/>
    <col min="8980" max="8980" width="36.1796875" style="80" customWidth="1"/>
    <col min="8981" max="9216" width="9.1796875" style="80"/>
    <col min="9217" max="9217" width="17.453125" style="80" customWidth="1"/>
    <col min="9218" max="9218" width="18.26953125" style="80" customWidth="1"/>
    <col min="9219" max="9219" width="11.81640625" style="80" bestFit="1" customWidth="1"/>
    <col min="9220" max="9220" width="17.453125" style="80" customWidth="1"/>
    <col min="9221" max="9221" width="15.54296875" style="80" bestFit="1" customWidth="1"/>
    <col min="9222" max="9222" width="20.54296875" style="80" bestFit="1" customWidth="1"/>
    <col min="9223" max="9223" width="8.81640625" style="80" bestFit="1" customWidth="1"/>
    <col min="9224" max="9224" width="43.1796875" style="80" bestFit="1" customWidth="1"/>
    <col min="9225" max="9225" width="28" style="80" bestFit="1" customWidth="1"/>
    <col min="9226" max="9226" width="22.453125" style="80" customWidth="1"/>
    <col min="9227" max="9227" width="5.54296875" style="80" customWidth="1"/>
    <col min="9228" max="9228" width="11.26953125" style="80" customWidth="1"/>
    <col min="9229" max="9229" width="12.7265625" style="80" customWidth="1"/>
    <col min="9230" max="9230" width="15.1796875" style="80" bestFit="1" customWidth="1"/>
    <col min="9231" max="9231" width="15.1796875" style="80" customWidth="1"/>
    <col min="9232" max="9232" width="13.81640625" style="80" customWidth="1"/>
    <col min="9233" max="9233" width="8.81640625" style="80" customWidth="1"/>
    <col min="9234" max="9234" width="15.54296875" style="80" bestFit="1" customWidth="1"/>
    <col min="9235" max="9235" width="28.26953125" style="80" customWidth="1"/>
    <col min="9236" max="9236" width="36.1796875" style="80" customWidth="1"/>
    <col min="9237" max="9472" width="9.1796875" style="80"/>
    <col min="9473" max="9473" width="17.453125" style="80" customWidth="1"/>
    <col min="9474" max="9474" width="18.26953125" style="80" customWidth="1"/>
    <col min="9475" max="9475" width="11.81640625" style="80" bestFit="1" customWidth="1"/>
    <col min="9476" max="9476" width="17.453125" style="80" customWidth="1"/>
    <col min="9477" max="9477" width="15.54296875" style="80" bestFit="1" customWidth="1"/>
    <col min="9478" max="9478" width="20.54296875" style="80" bestFit="1" customWidth="1"/>
    <col min="9479" max="9479" width="8.81640625" style="80" bestFit="1" customWidth="1"/>
    <col min="9480" max="9480" width="43.1796875" style="80" bestFit="1" customWidth="1"/>
    <col min="9481" max="9481" width="28" style="80" bestFit="1" customWidth="1"/>
    <col min="9482" max="9482" width="22.453125" style="80" customWidth="1"/>
    <col min="9483" max="9483" width="5.54296875" style="80" customWidth="1"/>
    <col min="9484" max="9484" width="11.26953125" style="80" customWidth="1"/>
    <col min="9485" max="9485" width="12.7265625" style="80" customWidth="1"/>
    <col min="9486" max="9486" width="15.1796875" style="80" bestFit="1" customWidth="1"/>
    <col min="9487" max="9487" width="15.1796875" style="80" customWidth="1"/>
    <col min="9488" max="9488" width="13.81640625" style="80" customWidth="1"/>
    <col min="9489" max="9489" width="8.81640625" style="80" customWidth="1"/>
    <col min="9490" max="9490" width="15.54296875" style="80" bestFit="1" customWidth="1"/>
    <col min="9491" max="9491" width="28.26953125" style="80" customWidth="1"/>
    <col min="9492" max="9492" width="36.1796875" style="80" customWidth="1"/>
    <col min="9493" max="9728" width="9.1796875" style="80"/>
    <col min="9729" max="9729" width="17.453125" style="80" customWidth="1"/>
    <col min="9730" max="9730" width="18.26953125" style="80" customWidth="1"/>
    <col min="9731" max="9731" width="11.81640625" style="80" bestFit="1" customWidth="1"/>
    <col min="9732" max="9732" width="17.453125" style="80" customWidth="1"/>
    <col min="9733" max="9733" width="15.54296875" style="80" bestFit="1" customWidth="1"/>
    <col min="9734" max="9734" width="20.54296875" style="80" bestFit="1" customWidth="1"/>
    <col min="9735" max="9735" width="8.81640625" style="80" bestFit="1" customWidth="1"/>
    <col min="9736" max="9736" width="43.1796875" style="80" bestFit="1" customWidth="1"/>
    <col min="9737" max="9737" width="28" style="80" bestFit="1" customWidth="1"/>
    <col min="9738" max="9738" width="22.453125" style="80" customWidth="1"/>
    <col min="9739" max="9739" width="5.54296875" style="80" customWidth="1"/>
    <col min="9740" max="9740" width="11.26953125" style="80" customWidth="1"/>
    <col min="9741" max="9741" width="12.7265625" style="80" customWidth="1"/>
    <col min="9742" max="9742" width="15.1796875" style="80" bestFit="1" customWidth="1"/>
    <col min="9743" max="9743" width="15.1796875" style="80" customWidth="1"/>
    <col min="9744" max="9744" width="13.81640625" style="80" customWidth="1"/>
    <col min="9745" max="9745" width="8.81640625" style="80" customWidth="1"/>
    <col min="9746" max="9746" width="15.54296875" style="80" bestFit="1" customWidth="1"/>
    <col min="9747" max="9747" width="28.26953125" style="80" customWidth="1"/>
    <col min="9748" max="9748" width="36.1796875" style="80" customWidth="1"/>
    <col min="9749" max="9984" width="9.1796875" style="80"/>
    <col min="9985" max="9985" width="17.453125" style="80" customWidth="1"/>
    <col min="9986" max="9986" width="18.26953125" style="80" customWidth="1"/>
    <col min="9987" max="9987" width="11.81640625" style="80" bestFit="1" customWidth="1"/>
    <col min="9988" max="9988" width="17.453125" style="80" customWidth="1"/>
    <col min="9989" max="9989" width="15.54296875" style="80" bestFit="1" customWidth="1"/>
    <col min="9990" max="9990" width="20.54296875" style="80" bestFit="1" customWidth="1"/>
    <col min="9991" max="9991" width="8.81640625" style="80" bestFit="1" customWidth="1"/>
    <col min="9992" max="9992" width="43.1796875" style="80" bestFit="1" customWidth="1"/>
    <col min="9993" max="9993" width="28" style="80" bestFit="1" customWidth="1"/>
    <col min="9994" max="9994" width="22.453125" style="80" customWidth="1"/>
    <col min="9995" max="9995" width="5.54296875" style="80" customWidth="1"/>
    <col min="9996" max="9996" width="11.26953125" style="80" customWidth="1"/>
    <col min="9997" max="9997" width="12.7265625" style="80" customWidth="1"/>
    <col min="9998" max="9998" width="15.1796875" style="80" bestFit="1" customWidth="1"/>
    <col min="9999" max="9999" width="15.1796875" style="80" customWidth="1"/>
    <col min="10000" max="10000" width="13.81640625" style="80" customWidth="1"/>
    <col min="10001" max="10001" width="8.81640625" style="80" customWidth="1"/>
    <col min="10002" max="10002" width="15.54296875" style="80" bestFit="1" customWidth="1"/>
    <col min="10003" max="10003" width="28.26953125" style="80" customWidth="1"/>
    <col min="10004" max="10004" width="36.1796875" style="80" customWidth="1"/>
    <col min="10005" max="10240" width="9.1796875" style="80"/>
    <col min="10241" max="10241" width="17.453125" style="80" customWidth="1"/>
    <col min="10242" max="10242" width="18.26953125" style="80" customWidth="1"/>
    <col min="10243" max="10243" width="11.81640625" style="80" bestFit="1" customWidth="1"/>
    <col min="10244" max="10244" width="17.453125" style="80" customWidth="1"/>
    <col min="10245" max="10245" width="15.54296875" style="80" bestFit="1" customWidth="1"/>
    <col min="10246" max="10246" width="20.54296875" style="80" bestFit="1" customWidth="1"/>
    <col min="10247" max="10247" width="8.81640625" style="80" bestFit="1" customWidth="1"/>
    <col min="10248" max="10248" width="43.1796875" style="80" bestFit="1" customWidth="1"/>
    <col min="10249" max="10249" width="28" style="80" bestFit="1" customWidth="1"/>
    <col min="10250" max="10250" width="22.453125" style="80" customWidth="1"/>
    <col min="10251" max="10251" width="5.54296875" style="80" customWidth="1"/>
    <col min="10252" max="10252" width="11.26953125" style="80" customWidth="1"/>
    <col min="10253" max="10253" width="12.7265625" style="80" customWidth="1"/>
    <col min="10254" max="10254" width="15.1796875" style="80" bestFit="1" customWidth="1"/>
    <col min="10255" max="10255" width="15.1796875" style="80" customWidth="1"/>
    <col min="10256" max="10256" width="13.81640625" style="80" customWidth="1"/>
    <col min="10257" max="10257" width="8.81640625" style="80" customWidth="1"/>
    <col min="10258" max="10258" width="15.54296875" style="80" bestFit="1" customWidth="1"/>
    <col min="10259" max="10259" width="28.26953125" style="80" customWidth="1"/>
    <col min="10260" max="10260" width="36.1796875" style="80" customWidth="1"/>
    <col min="10261" max="10496" width="9.1796875" style="80"/>
    <col min="10497" max="10497" width="17.453125" style="80" customWidth="1"/>
    <col min="10498" max="10498" width="18.26953125" style="80" customWidth="1"/>
    <col min="10499" max="10499" width="11.81640625" style="80" bestFit="1" customWidth="1"/>
    <col min="10500" max="10500" width="17.453125" style="80" customWidth="1"/>
    <col min="10501" max="10501" width="15.54296875" style="80" bestFit="1" customWidth="1"/>
    <col min="10502" max="10502" width="20.54296875" style="80" bestFit="1" customWidth="1"/>
    <col min="10503" max="10503" width="8.81640625" style="80" bestFit="1" customWidth="1"/>
    <col min="10504" max="10504" width="43.1796875" style="80" bestFit="1" customWidth="1"/>
    <col min="10505" max="10505" width="28" style="80" bestFit="1" customWidth="1"/>
    <col min="10506" max="10506" width="22.453125" style="80" customWidth="1"/>
    <col min="10507" max="10507" width="5.54296875" style="80" customWidth="1"/>
    <col min="10508" max="10508" width="11.26953125" style="80" customWidth="1"/>
    <col min="10509" max="10509" width="12.7265625" style="80" customWidth="1"/>
    <col min="10510" max="10510" width="15.1796875" style="80" bestFit="1" customWidth="1"/>
    <col min="10511" max="10511" width="15.1796875" style="80" customWidth="1"/>
    <col min="10512" max="10512" width="13.81640625" style="80" customWidth="1"/>
    <col min="10513" max="10513" width="8.81640625" style="80" customWidth="1"/>
    <col min="10514" max="10514" width="15.54296875" style="80" bestFit="1" customWidth="1"/>
    <col min="10515" max="10515" width="28.26953125" style="80" customWidth="1"/>
    <col min="10516" max="10516" width="36.1796875" style="80" customWidth="1"/>
    <col min="10517" max="10752" width="9.1796875" style="80"/>
    <col min="10753" max="10753" width="17.453125" style="80" customWidth="1"/>
    <col min="10754" max="10754" width="18.26953125" style="80" customWidth="1"/>
    <col min="10755" max="10755" width="11.81640625" style="80" bestFit="1" customWidth="1"/>
    <col min="10756" max="10756" width="17.453125" style="80" customWidth="1"/>
    <col min="10757" max="10757" width="15.54296875" style="80" bestFit="1" customWidth="1"/>
    <col min="10758" max="10758" width="20.54296875" style="80" bestFit="1" customWidth="1"/>
    <col min="10759" max="10759" width="8.81640625" style="80" bestFit="1" customWidth="1"/>
    <col min="10760" max="10760" width="43.1796875" style="80" bestFit="1" customWidth="1"/>
    <col min="10761" max="10761" width="28" style="80" bestFit="1" customWidth="1"/>
    <col min="10762" max="10762" width="22.453125" style="80" customWidth="1"/>
    <col min="10763" max="10763" width="5.54296875" style="80" customWidth="1"/>
    <col min="10764" max="10764" width="11.26953125" style="80" customWidth="1"/>
    <col min="10765" max="10765" width="12.7265625" style="80" customWidth="1"/>
    <col min="10766" max="10766" width="15.1796875" style="80" bestFit="1" customWidth="1"/>
    <col min="10767" max="10767" width="15.1796875" style="80" customWidth="1"/>
    <col min="10768" max="10768" width="13.81640625" style="80" customWidth="1"/>
    <col min="10769" max="10769" width="8.81640625" style="80" customWidth="1"/>
    <col min="10770" max="10770" width="15.54296875" style="80" bestFit="1" customWidth="1"/>
    <col min="10771" max="10771" width="28.26953125" style="80" customWidth="1"/>
    <col min="10772" max="10772" width="36.1796875" style="80" customWidth="1"/>
    <col min="10773" max="11008" width="9.1796875" style="80"/>
    <col min="11009" max="11009" width="17.453125" style="80" customWidth="1"/>
    <col min="11010" max="11010" width="18.26953125" style="80" customWidth="1"/>
    <col min="11011" max="11011" width="11.81640625" style="80" bestFit="1" customWidth="1"/>
    <col min="11012" max="11012" width="17.453125" style="80" customWidth="1"/>
    <col min="11013" max="11013" width="15.54296875" style="80" bestFit="1" customWidth="1"/>
    <col min="11014" max="11014" width="20.54296875" style="80" bestFit="1" customWidth="1"/>
    <col min="11015" max="11015" width="8.81640625" style="80" bestFit="1" customWidth="1"/>
    <col min="11016" max="11016" width="43.1796875" style="80" bestFit="1" customWidth="1"/>
    <col min="11017" max="11017" width="28" style="80" bestFit="1" customWidth="1"/>
    <col min="11018" max="11018" width="22.453125" style="80" customWidth="1"/>
    <col min="11019" max="11019" width="5.54296875" style="80" customWidth="1"/>
    <col min="11020" max="11020" width="11.26953125" style="80" customWidth="1"/>
    <col min="11021" max="11021" width="12.7265625" style="80" customWidth="1"/>
    <col min="11022" max="11022" width="15.1796875" style="80" bestFit="1" customWidth="1"/>
    <col min="11023" max="11023" width="15.1796875" style="80" customWidth="1"/>
    <col min="11024" max="11024" width="13.81640625" style="80" customWidth="1"/>
    <col min="11025" max="11025" width="8.81640625" style="80" customWidth="1"/>
    <col min="11026" max="11026" width="15.54296875" style="80" bestFit="1" customWidth="1"/>
    <col min="11027" max="11027" width="28.26953125" style="80" customWidth="1"/>
    <col min="11028" max="11028" width="36.1796875" style="80" customWidth="1"/>
    <col min="11029" max="11264" width="9.1796875" style="80"/>
    <col min="11265" max="11265" width="17.453125" style="80" customWidth="1"/>
    <col min="11266" max="11266" width="18.26953125" style="80" customWidth="1"/>
    <col min="11267" max="11267" width="11.81640625" style="80" bestFit="1" customWidth="1"/>
    <col min="11268" max="11268" width="17.453125" style="80" customWidth="1"/>
    <col min="11269" max="11269" width="15.54296875" style="80" bestFit="1" customWidth="1"/>
    <col min="11270" max="11270" width="20.54296875" style="80" bestFit="1" customWidth="1"/>
    <col min="11271" max="11271" width="8.81640625" style="80" bestFit="1" customWidth="1"/>
    <col min="11272" max="11272" width="43.1796875" style="80" bestFit="1" customWidth="1"/>
    <col min="11273" max="11273" width="28" style="80" bestFit="1" customWidth="1"/>
    <col min="11274" max="11274" width="22.453125" style="80" customWidth="1"/>
    <col min="11275" max="11275" width="5.54296875" style="80" customWidth="1"/>
    <col min="11276" max="11276" width="11.26953125" style="80" customWidth="1"/>
    <col min="11277" max="11277" width="12.7265625" style="80" customWidth="1"/>
    <col min="11278" max="11278" width="15.1796875" style="80" bestFit="1" customWidth="1"/>
    <col min="11279" max="11279" width="15.1796875" style="80" customWidth="1"/>
    <col min="11280" max="11280" width="13.81640625" style="80" customWidth="1"/>
    <col min="11281" max="11281" width="8.81640625" style="80" customWidth="1"/>
    <col min="11282" max="11282" width="15.54296875" style="80" bestFit="1" customWidth="1"/>
    <col min="11283" max="11283" width="28.26953125" style="80" customWidth="1"/>
    <col min="11284" max="11284" width="36.1796875" style="80" customWidth="1"/>
    <col min="11285" max="11520" width="9.1796875" style="80"/>
    <col min="11521" max="11521" width="17.453125" style="80" customWidth="1"/>
    <col min="11522" max="11522" width="18.26953125" style="80" customWidth="1"/>
    <col min="11523" max="11523" width="11.81640625" style="80" bestFit="1" customWidth="1"/>
    <col min="11524" max="11524" width="17.453125" style="80" customWidth="1"/>
    <col min="11525" max="11525" width="15.54296875" style="80" bestFit="1" customWidth="1"/>
    <col min="11526" max="11526" width="20.54296875" style="80" bestFit="1" customWidth="1"/>
    <col min="11527" max="11527" width="8.81640625" style="80" bestFit="1" customWidth="1"/>
    <col min="11528" max="11528" width="43.1796875" style="80" bestFit="1" customWidth="1"/>
    <col min="11529" max="11529" width="28" style="80" bestFit="1" customWidth="1"/>
    <col min="11530" max="11530" width="22.453125" style="80" customWidth="1"/>
    <col min="11531" max="11531" width="5.54296875" style="80" customWidth="1"/>
    <col min="11532" max="11532" width="11.26953125" style="80" customWidth="1"/>
    <col min="11533" max="11533" width="12.7265625" style="80" customWidth="1"/>
    <col min="11534" max="11534" width="15.1796875" style="80" bestFit="1" customWidth="1"/>
    <col min="11535" max="11535" width="15.1796875" style="80" customWidth="1"/>
    <col min="11536" max="11536" width="13.81640625" style="80" customWidth="1"/>
    <col min="11537" max="11537" width="8.81640625" style="80" customWidth="1"/>
    <col min="11538" max="11538" width="15.54296875" style="80" bestFit="1" customWidth="1"/>
    <col min="11539" max="11539" width="28.26953125" style="80" customWidth="1"/>
    <col min="11540" max="11540" width="36.1796875" style="80" customWidth="1"/>
    <col min="11541" max="11776" width="9.1796875" style="80"/>
    <col min="11777" max="11777" width="17.453125" style="80" customWidth="1"/>
    <col min="11778" max="11778" width="18.26953125" style="80" customWidth="1"/>
    <col min="11779" max="11779" width="11.81640625" style="80" bestFit="1" customWidth="1"/>
    <col min="11780" max="11780" width="17.453125" style="80" customWidth="1"/>
    <col min="11781" max="11781" width="15.54296875" style="80" bestFit="1" customWidth="1"/>
    <col min="11782" max="11782" width="20.54296875" style="80" bestFit="1" customWidth="1"/>
    <col min="11783" max="11783" width="8.81640625" style="80" bestFit="1" customWidth="1"/>
    <col min="11784" max="11784" width="43.1796875" style="80" bestFit="1" customWidth="1"/>
    <col min="11785" max="11785" width="28" style="80" bestFit="1" customWidth="1"/>
    <col min="11786" max="11786" width="22.453125" style="80" customWidth="1"/>
    <col min="11787" max="11787" width="5.54296875" style="80" customWidth="1"/>
    <col min="11788" max="11788" width="11.26953125" style="80" customWidth="1"/>
    <col min="11789" max="11789" width="12.7265625" style="80" customWidth="1"/>
    <col min="11790" max="11790" width="15.1796875" style="80" bestFit="1" customWidth="1"/>
    <col min="11791" max="11791" width="15.1796875" style="80" customWidth="1"/>
    <col min="11792" max="11792" width="13.81640625" style="80" customWidth="1"/>
    <col min="11793" max="11793" width="8.81640625" style="80" customWidth="1"/>
    <col min="11794" max="11794" width="15.54296875" style="80" bestFit="1" customWidth="1"/>
    <col min="11795" max="11795" width="28.26953125" style="80" customWidth="1"/>
    <col min="11796" max="11796" width="36.1796875" style="80" customWidth="1"/>
    <col min="11797" max="12032" width="9.1796875" style="80"/>
    <col min="12033" max="12033" width="17.453125" style="80" customWidth="1"/>
    <col min="12034" max="12034" width="18.26953125" style="80" customWidth="1"/>
    <col min="12035" max="12035" width="11.81640625" style="80" bestFit="1" customWidth="1"/>
    <col min="12036" max="12036" width="17.453125" style="80" customWidth="1"/>
    <col min="12037" max="12037" width="15.54296875" style="80" bestFit="1" customWidth="1"/>
    <col min="12038" max="12038" width="20.54296875" style="80" bestFit="1" customWidth="1"/>
    <col min="12039" max="12039" width="8.81640625" style="80" bestFit="1" customWidth="1"/>
    <col min="12040" max="12040" width="43.1796875" style="80" bestFit="1" customWidth="1"/>
    <col min="12041" max="12041" width="28" style="80" bestFit="1" customWidth="1"/>
    <col min="12042" max="12042" width="22.453125" style="80" customWidth="1"/>
    <col min="12043" max="12043" width="5.54296875" style="80" customWidth="1"/>
    <col min="12044" max="12044" width="11.26953125" style="80" customWidth="1"/>
    <col min="12045" max="12045" width="12.7265625" style="80" customWidth="1"/>
    <col min="12046" max="12046" width="15.1796875" style="80" bestFit="1" customWidth="1"/>
    <col min="12047" max="12047" width="15.1796875" style="80" customWidth="1"/>
    <col min="12048" max="12048" width="13.81640625" style="80" customWidth="1"/>
    <col min="12049" max="12049" width="8.81640625" style="80" customWidth="1"/>
    <col min="12050" max="12050" width="15.54296875" style="80" bestFit="1" customWidth="1"/>
    <col min="12051" max="12051" width="28.26953125" style="80" customWidth="1"/>
    <col min="12052" max="12052" width="36.1796875" style="80" customWidth="1"/>
    <col min="12053" max="12288" width="9.1796875" style="80"/>
    <col min="12289" max="12289" width="17.453125" style="80" customWidth="1"/>
    <col min="12290" max="12290" width="18.26953125" style="80" customWidth="1"/>
    <col min="12291" max="12291" width="11.81640625" style="80" bestFit="1" customWidth="1"/>
    <col min="12292" max="12292" width="17.453125" style="80" customWidth="1"/>
    <col min="12293" max="12293" width="15.54296875" style="80" bestFit="1" customWidth="1"/>
    <col min="12294" max="12294" width="20.54296875" style="80" bestFit="1" customWidth="1"/>
    <col min="12295" max="12295" width="8.81640625" style="80" bestFit="1" customWidth="1"/>
    <col min="12296" max="12296" width="43.1796875" style="80" bestFit="1" customWidth="1"/>
    <col min="12297" max="12297" width="28" style="80" bestFit="1" customWidth="1"/>
    <col min="12298" max="12298" width="22.453125" style="80" customWidth="1"/>
    <col min="12299" max="12299" width="5.54296875" style="80" customWidth="1"/>
    <col min="12300" max="12300" width="11.26953125" style="80" customWidth="1"/>
    <col min="12301" max="12301" width="12.7265625" style="80" customWidth="1"/>
    <col min="12302" max="12302" width="15.1796875" style="80" bestFit="1" customWidth="1"/>
    <col min="12303" max="12303" width="15.1796875" style="80" customWidth="1"/>
    <col min="12304" max="12304" width="13.81640625" style="80" customWidth="1"/>
    <col min="12305" max="12305" width="8.81640625" style="80" customWidth="1"/>
    <col min="12306" max="12306" width="15.54296875" style="80" bestFit="1" customWidth="1"/>
    <col min="12307" max="12307" width="28.26953125" style="80" customWidth="1"/>
    <col min="12308" max="12308" width="36.1796875" style="80" customWidth="1"/>
    <col min="12309" max="12544" width="9.1796875" style="80"/>
    <col min="12545" max="12545" width="17.453125" style="80" customWidth="1"/>
    <col min="12546" max="12546" width="18.26953125" style="80" customWidth="1"/>
    <col min="12547" max="12547" width="11.81640625" style="80" bestFit="1" customWidth="1"/>
    <col min="12548" max="12548" width="17.453125" style="80" customWidth="1"/>
    <col min="12549" max="12549" width="15.54296875" style="80" bestFit="1" customWidth="1"/>
    <col min="12550" max="12550" width="20.54296875" style="80" bestFit="1" customWidth="1"/>
    <col min="12551" max="12551" width="8.81640625" style="80" bestFit="1" customWidth="1"/>
    <col min="12552" max="12552" width="43.1796875" style="80" bestFit="1" customWidth="1"/>
    <col min="12553" max="12553" width="28" style="80" bestFit="1" customWidth="1"/>
    <col min="12554" max="12554" width="22.453125" style="80" customWidth="1"/>
    <col min="12555" max="12555" width="5.54296875" style="80" customWidth="1"/>
    <col min="12556" max="12556" width="11.26953125" style="80" customWidth="1"/>
    <col min="12557" max="12557" width="12.7265625" style="80" customWidth="1"/>
    <col min="12558" max="12558" width="15.1796875" style="80" bestFit="1" customWidth="1"/>
    <col min="12559" max="12559" width="15.1796875" style="80" customWidth="1"/>
    <col min="12560" max="12560" width="13.81640625" style="80" customWidth="1"/>
    <col min="12561" max="12561" width="8.81640625" style="80" customWidth="1"/>
    <col min="12562" max="12562" width="15.54296875" style="80" bestFit="1" customWidth="1"/>
    <col min="12563" max="12563" width="28.26953125" style="80" customWidth="1"/>
    <col min="12564" max="12564" width="36.1796875" style="80" customWidth="1"/>
    <col min="12565" max="12800" width="9.1796875" style="80"/>
    <col min="12801" max="12801" width="17.453125" style="80" customWidth="1"/>
    <col min="12802" max="12802" width="18.26953125" style="80" customWidth="1"/>
    <col min="12803" max="12803" width="11.81640625" style="80" bestFit="1" customWidth="1"/>
    <col min="12804" max="12804" width="17.453125" style="80" customWidth="1"/>
    <col min="12805" max="12805" width="15.54296875" style="80" bestFit="1" customWidth="1"/>
    <col min="12806" max="12806" width="20.54296875" style="80" bestFit="1" customWidth="1"/>
    <col min="12807" max="12807" width="8.81640625" style="80" bestFit="1" customWidth="1"/>
    <col min="12808" max="12808" width="43.1796875" style="80" bestFit="1" customWidth="1"/>
    <col min="12809" max="12809" width="28" style="80" bestFit="1" customWidth="1"/>
    <col min="12810" max="12810" width="22.453125" style="80" customWidth="1"/>
    <col min="12811" max="12811" width="5.54296875" style="80" customWidth="1"/>
    <col min="12812" max="12812" width="11.26953125" style="80" customWidth="1"/>
    <col min="12813" max="12813" width="12.7265625" style="80" customWidth="1"/>
    <col min="12814" max="12814" width="15.1796875" style="80" bestFit="1" customWidth="1"/>
    <col min="12815" max="12815" width="15.1796875" style="80" customWidth="1"/>
    <col min="12816" max="12816" width="13.81640625" style="80" customWidth="1"/>
    <col min="12817" max="12817" width="8.81640625" style="80" customWidth="1"/>
    <col min="12818" max="12818" width="15.54296875" style="80" bestFit="1" customWidth="1"/>
    <col min="12819" max="12819" width="28.26953125" style="80" customWidth="1"/>
    <col min="12820" max="12820" width="36.1796875" style="80" customWidth="1"/>
    <col min="12821" max="13056" width="9.1796875" style="80"/>
    <col min="13057" max="13057" width="17.453125" style="80" customWidth="1"/>
    <col min="13058" max="13058" width="18.26953125" style="80" customWidth="1"/>
    <col min="13059" max="13059" width="11.81640625" style="80" bestFit="1" customWidth="1"/>
    <col min="13060" max="13060" width="17.453125" style="80" customWidth="1"/>
    <col min="13061" max="13061" width="15.54296875" style="80" bestFit="1" customWidth="1"/>
    <col min="13062" max="13062" width="20.54296875" style="80" bestFit="1" customWidth="1"/>
    <col min="13063" max="13063" width="8.81640625" style="80" bestFit="1" customWidth="1"/>
    <col min="13064" max="13064" width="43.1796875" style="80" bestFit="1" customWidth="1"/>
    <col min="13065" max="13065" width="28" style="80" bestFit="1" customWidth="1"/>
    <col min="13066" max="13066" width="22.453125" style="80" customWidth="1"/>
    <col min="13067" max="13067" width="5.54296875" style="80" customWidth="1"/>
    <col min="13068" max="13068" width="11.26953125" style="80" customWidth="1"/>
    <col min="13069" max="13069" width="12.7265625" style="80" customWidth="1"/>
    <col min="13070" max="13070" width="15.1796875" style="80" bestFit="1" customWidth="1"/>
    <col min="13071" max="13071" width="15.1796875" style="80" customWidth="1"/>
    <col min="13072" max="13072" width="13.81640625" style="80" customWidth="1"/>
    <col min="13073" max="13073" width="8.81640625" style="80" customWidth="1"/>
    <col min="13074" max="13074" width="15.54296875" style="80" bestFit="1" customWidth="1"/>
    <col min="13075" max="13075" width="28.26953125" style="80" customWidth="1"/>
    <col min="13076" max="13076" width="36.1796875" style="80" customWidth="1"/>
    <col min="13077" max="13312" width="9.1796875" style="80"/>
    <col min="13313" max="13313" width="17.453125" style="80" customWidth="1"/>
    <col min="13314" max="13314" width="18.26953125" style="80" customWidth="1"/>
    <col min="13315" max="13315" width="11.81640625" style="80" bestFit="1" customWidth="1"/>
    <col min="13316" max="13316" width="17.453125" style="80" customWidth="1"/>
    <col min="13317" max="13317" width="15.54296875" style="80" bestFit="1" customWidth="1"/>
    <col min="13318" max="13318" width="20.54296875" style="80" bestFit="1" customWidth="1"/>
    <col min="13319" max="13319" width="8.81640625" style="80" bestFit="1" customWidth="1"/>
    <col min="13320" max="13320" width="43.1796875" style="80" bestFit="1" customWidth="1"/>
    <col min="13321" max="13321" width="28" style="80" bestFit="1" customWidth="1"/>
    <col min="13322" max="13322" width="22.453125" style="80" customWidth="1"/>
    <col min="13323" max="13323" width="5.54296875" style="80" customWidth="1"/>
    <col min="13324" max="13324" width="11.26953125" style="80" customWidth="1"/>
    <col min="13325" max="13325" width="12.7265625" style="80" customWidth="1"/>
    <col min="13326" max="13326" width="15.1796875" style="80" bestFit="1" customWidth="1"/>
    <col min="13327" max="13327" width="15.1796875" style="80" customWidth="1"/>
    <col min="13328" max="13328" width="13.81640625" style="80" customWidth="1"/>
    <col min="13329" max="13329" width="8.81640625" style="80" customWidth="1"/>
    <col min="13330" max="13330" width="15.54296875" style="80" bestFit="1" customWidth="1"/>
    <col min="13331" max="13331" width="28.26953125" style="80" customWidth="1"/>
    <col min="13332" max="13332" width="36.1796875" style="80" customWidth="1"/>
    <col min="13333" max="13568" width="9.1796875" style="80"/>
    <col min="13569" max="13569" width="17.453125" style="80" customWidth="1"/>
    <col min="13570" max="13570" width="18.26953125" style="80" customWidth="1"/>
    <col min="13571" max="13571" width="11.81640625" style="80" bestFit="1" customWidth="1"/>
    <col min="13572" max="13572" width="17.453125" style="80" customWidth="1"/>
    <col min="13573" max="13573" width="15.54296875" style="80" bestFit="1" customWidth="1"/>
    <col min="13574" max="13574" width="20.54296875" style="80" bestFit="1" customWidth="1"/>
    <col min="13575" max="13575" width="8.81640625" style="80" bestFit="1" customWidth="1"/>
    <col min="13576" max="13576" width="43.1796875" style="80" bestFit="1" customWidth="1"/>
    <col min="13577" max="13577" width="28" style="80" bestFit="1" customWidth="1"/>
    <col min="13578" max="13578" width="22.453125" style="80" customWidth="1"/>
    <col min="13579" max="13579" width="5.54296875" style="80" customWidth="1"/>
    <col min="13580" max="13580" width="11.26953125" style="80" customWidth="1"/>
    <col min="13581" max="13581" width="12.7265625" style="80" customWidth="1"/>
    <col min="13582" max="13582" width="15.1796875" style="80" bestFit="1" customWidth="1"/>
    <col min="13583" max="13583" width="15.1796875" style="80" customWidth="1"/>
    <col min="13584" max="13584" width="13.81640625" style="80" customWidth="1"/>
    <col min="13585" max="13585" width="8.81640625" style="80" customWidth="1"/>
    <col min="13586" max="13586" width="15.54296875" style="80" bestFit="1" customWidth="1"/>
    <col min="13587" max="13587" width="28.26953125" style="80" customWidth="1"/>
    <col min="13588" max="13588" width="36.1796875" style="80" customWidth="1"/>
    <col min="13589" max="13824" width="9.1796875" style="80"/>
    <col min="13825" max="13825" width="17.453125" style="80" customWidth="1"/>
    <col min="13826" max="13826" width="18.26953125" style="80" customWidth="1"/>
    <col min="13827" max="13827" width="11.81640625" style="80" bestFit="1" customWidth="1"/>
    <col min="13828" max="13828" width="17.453125" style="80" customWidth="1"/>
    <col min="13829" max="13829" width="15.54296875" style="80" bestFit="1" customWidth="1"/>
    <col min="13830" max="13830" width="20.54296875" style="80" bestFit="1" customWidth="1"/>
    <col min="13831" max="13831" width="8.81640625" style="80" bestFit="1" customWidth="1"/>
    <col min="13832" max="13832" width="43.1796875" style="80" bestFit="1" customWidth="1"/>
    <col min="13833" max="13833" width="28" style="80" bestFit="1" customWidth="1"/>
    <col min="13834" max="13834" width="22.453125" style="80" customWidth="1"/>
    <col min="13835" max="13835" width="5.54296875" style="80" customWidth="1"/>
    <col min="13836" max="13836" width="11.26953125" style="80" customWidth="1"/>
    <col min="13837" max="13837" width="12.7265625" style="80" customWidth="1"/>
    <col min="13838" max="13838" width="15.1796875" style="80" bestFit="1" customWidth="1"/>
    <col min="13839" max="13839" width="15.1796875" style="80" customWidth="1"/>
    <col min="13840" max="13840" width="13.81640625" style="80" customWidth="1"/>
    <col min="13841" max="13841" width="8.81640625" style="80" customWidth="1"/>
    <col min="13842" max="13842" width="15.54296875" style="80" bestFit="1" customWidth="1"/>
    <col min="13843" max="13843" width="28.26953125" style="80" customWidth="1"/>
    <col min="13844" max="13844" width="36.1796875" style="80" customWidth="1"/>
    <col min="13845" max="14080" width="9.1796875" style="80"/>
    <col min="14081" max="14081" width="17.453125" style="80" customWidth="1"/>
    <col min="14082" max="14082" width="18.26953125" style="80" customWidth="1"/>
    <col min="14083" max="14083" width="11.81640625" style="80" bestFit="1" customWidth="1"/>
    <col min="14084" max="14084" width="17.453125" style="80" customWidth="1"/>
    <col min="14085" max="14085" width="15.54296875" style="80" bestFit="1" customWidth="1"/>
    <col min="14086" max="14086" width="20.54296875" style="80" bestFit="1" customWidth="1"/>
    <col min="14087" max="14087" width="8.81640625" style="80" bestFit="1" customWidth="1"/>
    <col min="14088" max="14088" width="43.1796875" style="80" bestFit="1" customWidth="1"/>
    <col min="14089" max="14089" width="28" style="80" bestFit="1" customWidth="1"/>
    <col min="14090" max="14090" width="22.453125" style="80" customWidth="1"/>
    <col min="14091" max="14091" width="5.54296875" style="80" customWidth="1"/>
    <col min="14092" max="14092" width="11.26953125" style="80" customWidth="1"/>
    <col min="14093" max="14093" width="12.7265625" style="80" customWidth="1"/>
    <col min="14094" max="14094" width="15.1796875" style="80" bestFit="1" customWidth="1"/>
    <col min="14095" max="14095" width="15.1796875" style="80" customWidth="1"/>
    <col min="14096" max="14096" width="13.81640625" style="80" customWidth="1"/>
    <col min="14097" max="14097" width="8.81640625" style="80" customWidth="1"/>
    <col min="14098" max="14098" width="15.54296875" style="80" bestFit="1" customWidth="1"/>
    <col min="14099" max="14099" width="28.26953125" style="80" customWidth="1"/>
    <col min="14100" max="14100" width="36.1796875" style="80" customWidth="1"/>
    <col min="14101" max="14336" width="9.1796875" style="80"/>
    <col min="14337" max="14337" width="17.453125" style="80" customWidth="1"/>
    <col min="14338" max="14338" width="18.26953125" style="80" customWidth="1"/>
    <col min="14339" max="14339" width="11.81640625" style="80" bestFit="1" customWidth="1"/>
    <col min="14340" max="14340" width="17.453125" style="80" customWidth="1"/>
    <col min="14341" max="14341" width="15.54296875" style="80" bestFit="1" customWidth="1"/>
    <col min="14342" max="14342" width="20.54296875" style="80" bestFit="1" customWidth="1"/>
    <col min="14343" max="14343" width="8.81640625" style="80" bestFit="1" customWidth="1"/>
    <col min="14344" max="14344" width="43.1796875" style="80" bestFit="1" customWidth="1"/>
    <col min="14345" max="14345" width="28" style="80" bestFit="1" customWidth="1"/>
    <col min="14346" max="14346" width="22.453125" style="80" customWidth="1"/>
    <col min="14347" max="14347" width="5.54296875" style="80" customWidth="1"/>
    <col min="14348" max="14348" width="11.26953125" style="80" customWidth="1"/>
    <col min="14349" max="14349" width="12.7265625" style="80" customWidth="1"/>
    <col min="14350" max="14350" width="15.1796875" style="80" bestFit="1" customWidth="1"/>
    <col min="14351" max="14351" width="15.1796875" style="80" customWidth="1"/>
    <col min="14352" max="14352" width="13.81640625" style="80" customWidth="1"/>
    <col min="14353" max="14353" width="8.81640625" style="80" customWidth="1"/>
    <col min="14354" max="14354" width="15.54296875" style="80" bestFit="1" customWidth="1"/>
    <col min="14355" max="14355" width="28.26953125" style="80" customWidth="1"/>
    <col min="14356" max="14356" width="36.1796875" style="80" customWidth="1"/>
    <col min="14357" max="14592" width="9.1796875" style="80"/>
    <col min="14593" max="14593" width="17.453125" style="80" customWidth="1"/>
    <col min="14594" max="14594" width="18.26953125" style="80" customWidth="1"/>
    <col min="14595" max="14595" width="11.81640625" style="80" bestFit="1" customWidth="1"/>
    <col min="14596" max="14596" width="17.453125" style="80" customWidth="1"/>
    <col min="14597" max="14597" width="15.54296875" style="80" bestFit="1" customWidth="1"/>
    <col min="14598" max="14598" width="20.54296875" style="80" bestFit="1" customWidth="1"/>
    <col min="14599" max="14599" width="8.81640625" style="80" bestFit="1" customWidth="1"/>
    <col min="14600" max="14600" width="43.1796875" style="80" bestFit="1" customWidth="1"/>
    <col min="14601" max="14601" width="28" style="80" bestFit="1" customWidth="1"/>
    <col min="14602" max="14602" width="22.453125" style="80" customWidth="1"/>
    <col min="14603" max="14603" width="5.54296875" style="80" customWidth="1"/>
    <col min="14604" max="14604" width="11.26953125" style="80" customWidth="1"/>
    <col min="14605" max="14605" width="12.7265625" style="80" customWidth="1"/>
    <col min="14606" max="14606" width="15.1796875" style="80" bestFit="1" customWidth="1"/>
    <col min="14607" max="14607" width="15.1796875" style="80" customWidth="1"/>
    <col min="14608" max="14608" width="13.81640625" style="80" customWidth="1"/>
    <col min="14609" max="14609" width="8.81640625" style="80" customWidth="1"/>
    <col min="14610" max="14610" width="15.54296875" style="80" bestFit="1" customWidth="1"/>
    <col min="14611" max="14611" width="28.26953125" style="80" customWidth="1"/>
    <col min="14612" max="14612" width="36.1796875" style="80" customWidth="1"/>
    <col min="14613" max="14848" width="9.1796875" style="80"/>
    <col min="14849" max="14849" width="17.453125" style="80" customWidth="1"/>
    <col min="14850" max="14850" width="18.26953125" style="80" customWidth="1"/>
    <col min="14851" max="14851" width="11.81640625" style="80" bestFit="1" customWidth="1"/>
    <col min="14852" max="14852" width="17.453125" style="80" customWidth="1"/>
    <col min="14853" max="14853" width="15.54296875" style="80" bestFit="1" customWidth="1"/>
    <col min="14854" max="14854" width="20.54296875" style="80" bestFit="1" customWidth="1"/>
    <col min="14855" max="14855" width="8.81640625" style="80" bestFit="1" customWidth="1"/>
    <col min="14856" max="14856" width="43.1796875" style="80" bestFit="1" customWidth="1"/>
    <col min="14857" max="14857" width="28" style="80" bestFit="1" customWidth="1"/>
    <col min="14858" max="14858" width="22.453125" style="80" customWidth="1"/>
    <col min="14859" max="14859" width="5.54296875" style="80" customWidth="1"/>
    <col min="14860" max="14860" width="11.26953125" style="80" customWidth="1"/>
    <col min="14861" max="14861" width="12.7265625" style="80" customWidth="1"/>
    <col min="14862" max="14862" width="15.1796875" style="80" bestFit="1" customWidth="1"/>
    <col min="14863" max="14863" width="15.1796875" style="80" customWidth="1"/>
    <col min="14864" max="14864" width="13.81640625" style="80" customWidth="1"/>
    <col min="14865" max="14865" width="8.81640625" style="80" customWidth="1"/>
    <col min="14866" max="14866" width="15.54296875" style="80" bestFit="1" customWidth="1"/>
    <col min="14867" max="14867" width="28.26953125" style="80" customWidth="1"/>
    <col min="14868" max="14868" width="36.1796875" style="80" customWidth="1"/>
    <col min="14869" max="15104" width="9.1796875" style="80"/>
    <col min="15105" max="15105" width="17.453125" style="80" customWidth="1"/>
    <col min="15106" max="15106" width="18.26953125" style="80" customWidth="1"/>
    <col min="15107" max="15107" width="11.81640625" style="80" bestFit="1" customWidth="1"/>
    <col min="15108" max="15108" width="17.453125" style="80" customWidth="1"/>
    <col min="15109" max="15109" width="15.54296875" style="80" bestFit="1" customWidth="1"/>
    <col min="15110" max="15110" width="20.54296875" style="80" bestFit="1" customWidth="1"/>
    <col min="15111" max="15111" width="8.81640625" style="80" bestFit="1" customWidth="1"/>
    <col min="15112" max="15112" width="43.1796875" style="80" bestFit="1" customWidth="1"/>
    <col min="15113" max="15113" width="28" style="80" bestFit="1" customWidth="1"/>
    <col min="15114" max="15114" width="22.453125" style="80" customWidth="1"/>
    <col min="15115" max="15115" width="5.54296875" style="80" customWidth="1"/>
    <col min="15116" max="15116" width="11.26953125" style="80" customWidth="1"/>
    <col min="15117" max="15117" width="12.7265625" style="80" customWidth="1"/>
    <col min="15118" max="15118" width="15.1796875" style="80" bestFit="1" customWidth="1"/>
    <col min="15119" max="15119" width="15.1796875" style="80" customWidth="1"/>
    <col min="15120" max="15120" width="13.81640625" style="80" customWidth="1"/>
    <col min="15121" max="15121" width="8.81640625" style="80" customWidth="1"/>
    <col min="15122" max="15122" width="15.54296875" style="80" bestFit="1" customWidth="1"/>
    <col min="15123" max="15123" width="28.26953125" style="80" customWidth="1"/>
    <col min="15124" max="15124" width="36.1796875" style="80" customWidth="1"/>
    <col min="15125" max="15360" width="9.1796875" style="80"/>
    <col min="15361" max="15361" width="17.453125" style="80" customWidth="1"/>
    <col min="15362" max="15362" width="18.26953125" style="80" customWidth="1"/>
    <col min="15363" max="15363" width="11.81640625" style="80" bestFit="1" customWidth="1"/>
    <col min="15364" max="15364" width="17.453125" style="80" customWidth="1"/>
    <col min="15365" max="15365" width="15.54296875" style="80" bestFit="1" customWidth="1"/>
    <col min="15366" max="15366" width="20.54296875" style="80" bestFit="1" customWidth="1"/>
    <col min="15367" max="15367" width="8.81640625" style="80" bestFit="1" customWidth="1"/>
    <col min="15368" max="15368" width="43.1796875" style="80" bestFit="1" customWidth="1"/>
    <col min="15369" max="15369" width="28" style="80" bestFit="1" customWidth="1"/>
    <col min="15370" max="15370" width="22.453125" style="80" customWidth="1"/>
    <col min="15371" max="15371" width="5.54296875" style="80" customWidth="1"/>
    <col min="15372" max="15372" width="11.26953125" style="80" customWidth="1"/>
    <col min="15373" max="15373" width="12.7265625" style="80" customWidth="1"/>
    <col min="15374" max="15374" width="15.1796875" style="80" bestFit="1" customWidth="1"/>
    <col min="15375" max="15375" width="15.1796875" style="80" customWidth="1"/>
    <col min="15376" max="15376" width="13.81640625" style="80" customWidth="1"/>
    <col min="15377" max="15377" width="8.81640625" style="80" customWidth="1"/>
    <col min="15378" max="15378" width="15.54296875" style="80" bestFit="1" customWidth="1"/>
    <col min="15379" max="15379" width="28.26953125" style="80" customWidth="1"/>
    <col min="15380" max="15380" width="36.1796875" style="80" customWidth="1"/>
    <col min="15381" max="15616" width="9.1796875" style="80"/>
    <col min="15617" max="15617" width="17.453125" style="80" customWidth="1"/>
    <col min="15618" max="15618" width="18.26953125" style="80" customWidth="1"/>
    <col min="15619" max="15619" width="11.81640625" style="80" bestFit="1" customWidth="1"/>
    <col min="15620" max="15620" width="17.453125" style="80" customWidth="1"/>
    <col min="15621" max="15621" width="15.54296875" style="80" bestFit="1" customWidth="1"/>
    <col min="15622" max="15622" width="20.54296875" style="80" bestFit="1" customWidth="1"/>
    <col min="15623" max="15623" width="8.81640625" style="80" bestFit="1" customWidth="1"/>
    <col min="15624" max="15624" width="43.1796875" style="80" bestFit="1" customWidth="1"/>
    <col min="15625" max="15625" width="28" style="80" bestFit="1" customWidth="1"/>
    <col min="15626" max="15626" width="22.453125" style="80" customWidth="1"/>
    <col min="15627" max="15627" width="5.54296875" style="80" customWidth="1"/>
    <col min="15628" max="15628" width="11.26953125" style="80" customWidth="1"/>
    <col min="15629" max="15629" width="12.7265625" style="80" customWidth="1"/>
    <col min="15630" max="15630" width="15.1796875" style="80" bestFit="1" customWidth="1"/>
    <col min="15631" max="15631" width="15.1796875" style="80" customWidth="1"/>
    <col min="15632" max="15632" width="13.81640625" style="80" customWidth="1"/>
    <col min="15633" max="15633" width="8.81640625" style="80" customWidth="1"/>
    <col min="15634" max="15634" width="15.54296875" style="80" bestFit="1" customWidth="1"/>
    <col min="15635" max="15635" width="28.26953125" style="80" customWidth="1"/>
    <col min="15636" max="15636" width="36.1796875" style="80" customWidth="1"/>
    <col min="15637" max="15872" width="9.1796875" style="80"/>
    <col min="15873" max="15873" width="17.453125" style="80" customWidth="1"/>
    <col min="15874" max="15874" width="18.26953125" style="80" customWidth="1"/>
    <col min="15875" max="15875" width="11.81640625" style="80" bestFit="1" customWidth="1"/>
    <col min="15876" max="15876" width="17.453125" style="80" customWidth="1"/>
    <col min="15877" max="15877" width="15.54296875" style="80" bestFit="1" customWidth="1"/>
    <col min="15878" max="15878" width="20.54296875" style="80" bestFit="1" customWidth="1"/>
    <col min="15879" max="15879" width="8.81640625" style="80" bestFit="1" customWidth="1"/>
    <col min="15880" max="15880" width="43.1796875" style="80" bestFit="1" customWidth="1"/>
    <col min="15881" max="15881" width="28" style="80" bestFit="1" customWidth="1"/>
    <col min="15882" max="15882" width="22.453125" style="80" customWidth="1"/>
    <col min="15883" max="15883" width="5.54296875" style="80" customWidth="1"/>
    <col min="15884" max="15884" width="11.26953125" style="80" customWidth="1"/>
    <col min="15885" max="15885" width="12.7265625" style="80" customWidth="1"/>
    <col min="15886" max="15886" width="15.1796875" style="80" bestFit="1" customWidth="1"/>
    <col min="15887" max="15887" width="15.1796875" style="80" customWidth="1"/>
    <col min="15888" max="15888" width="13.81640625" style="80" customWidth="1"/>
    <col min="15889" max="15889" width="8.81640625" style="80" customWidth="1"/>
    <col min="15890" max="15890" width="15.54296875" style="80" bestFit="1" customWidth="1"/>
    <col min="15891" max="15891" width="28.26953125" style="80" customWidth="1"/>
    <col min="15892" max="15892" width="36.1796875" style="80" customWidth="1"/>
    <col min="15893" max="16128" width="9.1796875" style="80"/>
    <col min="16129" max="16129" width="17.453125" style="80" customWidth="1"/>
    <col min="16130" max="16130" width="18.26953125" style="80" customWidth="1"/>
    <col min="16131" max="16131" width="11.81640625" style="80" bestFit="1" customWidth="1"/>
    <col min="16132" max="16132" width="17.453125" style="80" customWidth="1"/>
    <col min="16133" max="16133" width="15.54296875" style="80" bestFit="1" customWidth="1"/>
    <col min="16134" max="16134" width="20.54296875" style="80" bestFit="1" customWidth="1"/>
    <col min="16135" max="16135" width="8.81640625" style="80" bestFit="1" customWidth="1"/>
    <col min="16136" max="16136" width="43.1796875" style="80" bestFit="1" customWidth="1"/>
    <col min="16137" max="16137" width="28" style="80" bestFit="1" customWidth="1"/>
    <col min="16138" max="16138" width="22.453125" style="80" customWidth="1"/>
    <col min="16139" max="16139" width="5.54296875" style="80" customWidth="1"/>
    <col min="16140" max="16140" width="11.26953125" style="80" customWidth="1"/>
    <col min="16141" max="16141" width="12.7265625" style="80" customWidth="1"/>
    <col min="16142" max="16142" width="15.1796875" style="80" bestFit="1" customWidth="1"/>
    <col min="16143" max="16143" width="15.1796875" style="80" customWidth="1"/>
    <col min="16144" max="16144" width="13.81640625" style="80" customWidth="1"/>
    <col min="16145" max="16145" width="8.81640625" style="80" customWidth="1"/>
    <col min="16146" max="16146" width="15.54296875" style="80" bestFit="1" customWidth="1"/>
    <col min="16147" max="16147" width="28.26953125" style="80" customWidth="1"/>
    <col min="16148" max="16148" width="36.1796875" style="80" customWidth="1"/>
    <col min="16149" max="16384" width="9.1796875" style="80"/>
  </cols>
  <sheetData>
    <row r="1" spans="1:20" ht="6.75" customHeight="1"/>
    <row r="2" spans="1:20" ht="21.75" customHeight="1">
      <c r="M2" s="188">
        <f>SUM(M7:M999)</f>
        <v>204814.76799999995</v>
      </c>
    </row>
    <row r="3" spans="1:20" ht="17.25" customHeight="1"/>
    <row r="4" spans="1:20" s="2" customFormat="1" ht="20.25" customHeight="1">
      <c r="A4" s="232" t="s">
        <v>550</v>
      </c>
      <c r="B4" s="243" t="s">
        <v>551</v>
      </c>
      <c r="C4" s="243" t="s">
        <v>552</v>
      </c>
      <c r="D4" s="243" t="s">
        <v>553</v>
      </c>
      <c r="E4" s="243" t="s">
        <v>554</v>
      </c>
      <c r="F4" s="232" t="s">
        <v>4</v>
      </c>
      <c r="G4" s="234" t="s">
        <v>555</v>
      </c>
      <c r="H4" s="236" t="s">
        <v>556</v>
      </c>
      <c r="I4" s="237"/>
      <c r="J4" s="238"/>
      <c r="K4" s="239" t="s">
        <v>557</v>
      </c>
      <c r="L4" s="241" t="s">
        <v>303</v>
      </c>
      <c r="M4" s="232" t="s">
        <v>304</v>
      </c>
      <c r="N4" s="160" t="s">
        <v>689</v>
      </c>
      <c r="O4" s="232" t="s">
        <v>691</v>
      </c>
      <c r="P4" s="232" t="s">
        <v>558</v>
      </c>
      <c r="Q4" s="232" t="s">
        <v>559</v>
      </c>
      <c r="R4" s="232" t="s">
        <v>368</v>
      </c>
      <c r="S4" s="232" t="s">
        <v>369</v>
      </c>
      <c r="T4" s="232" t="s">
        <v>370</v>
      </c>
    </row>
    <row r="5" spans="1:20" s="2" customFormat="1" ht="21" customHeight="1">
      <c r="A5" s="233"/>
      <c r="B5" s="244"/>
      <c r="C5" s="244"/>
      <c r="D5" s="244"/>
      <c r="E5" s="244"/>
      <c r="F5" s="233"/>
      <c r="G5" s="235"/>
      <c r="H5" s="61" t="s">
        <v>5</v>
      </c>
      <c r="I5" s="61" t="s">
        <v>366</v>
      </c>
      <c r="J5" s="61" t="s">
        <v>367</v>
      </c>
      <c r="K5" s="240"/>
      <c r="L5" s="242"/>
      <c r="M5" s="233"/>
      <c r="N5" s="86" t="s">
        <v>690</v>
      </c>
      <c r="O5" s="233"/>
      <c r="P5" s="233"/>
      <c r="Q5" s="233"/>
      <c r="R5" s="233"/>
      <c r="S5" s="233"/>
      <c r="T5" s="233"/>
    </row>
    <row r="6" spans="1:20" s="2" customFormat="1">
      <c r="A6" s="159"/>
      <c r="B6" s="87"/>
      <c r="C6" s="87"/>
      <c r="D6" s="87"/>
      <c r="E6" s="87"/>
      <c r="F6" s="86"/>
      <c r="G6" s="88"/>
      <c r="H6" s="89"/>
      <c r="I6" s="61"/>
      <c r="J6" s="61"/>
      <c r="K6" s="90"/>
      <c r="L6" s="91"/>
      <c r="M6" s="86"/>
      <c r="N6" s="86"/>
      <c r="O6" s="86"/>
      <c r="P6" s="86"/>
      <c r="Q6" s="86"/>
      <c r="R6" s="214"/>
      <c r="S6" s="92"/>
      <c r="T6" s="86"/>
    </row>
    <row r="7" spans="1:20" s="79" customFormat="1" ht="18.75" customHeight="1">
      <c r="A7" s="93" t="s">
        <v>329</v>
      </c>
      <c r="B7" s="93" t="s">
        <v>132</v>
      </c>
      <c r="C7" s="94" t="str">
        <f>LEFT(B7,10)</f>
        <v>H105007112</v>
      </c>
      <c r="D7" s="94">
        <v>9432612705</v>
      </c>
      <c r="E7" s="72" t="s">
        <v>134</v>
      </c>
      <c r="F7" s="72" t="s">
        <v>133</v>
      </c>
      <c r="G7" s="95" t="str">
        <f>RIGHT(B7,3)</f>
        <v>KMH</v>
      </c>
      <c r="H7" s="96" t="s">
        <v>16</v>
      </c>
      <c r="I7" s="70" t="s">
        <v>18</v>
      </c>
      <c r="J7" s="70" t="s">
        <v>18</v>
      </c>
      <c r="K7" s="72">
        <v>300</v>
      </c>
      <c r="L7" s="74">
        <v>6.34</v>
      </c>
      <c r="M7" s="97">
        <f t="shared" ref="M7:M70" si="0">K7*L7</f>
        <v>1902</v>
      </c>
      <c r="N7" s="97">
        <v>1.1000000000000001</v>
      </c>
      <c r="O7" s="161">
        <f>L7*(N7+0.05)*23500</f>
        <v>171338.5</v>
      </c>
      <c r="P7" s="98">
        <v>200000</v>
      </c>
      <c r="Q7" s="98"/>
      <c r="R7" s="61" t="s">
        <v>371</v>
      </c>
      <c r="S7" s="62"/>
      <c r="T7" s="62"/>
    </row>
    <row r="8" spans="1:20" s="79" customFormat="1" ht="18.75" customHeight="1">
      <c r="A8" s="93" t="s">
        <v>329</v>
      </c>
      <c r="B8" s="93" t="s">
        <v>253</v>
      </c>
      <c r="C8" s="94" t="str">
        <f t="shared" ref="C8:C71" si="1">LEFT(B8,10)</f>
        <v>H105025407</v>
      </c>
      <c r="D8" s="94">
        <v>9432612856</v>
      </c>
      <c r="E8" s="99" t="s">
        <v>359</v>
      </c>
      <c r="F8" s="72" t="s">
        <v>254</v>
      </c>
      <c r="G8" s="95" t="str">
        <f t="shared" ref="G8:G71" si="2">RIGHT(B8,3)</f>
        <v>KMH</v>
      </c>
      <c r="H8" s="70" t="s">
        <v>16</v>
      </c>
      <c r="I8" s="70" t="s">
        <v>18</v>
      </c>
      <c r="J8" s="70" t="s">
        <v>18</v>
      </c>
      <c r="K8" s="72">
        <v>48</v>
      </c>
      <c r="L8" s="74">
        <v>15.38</v>
      </c>
      <c r="M8" s="97">
        <f t="shared" si="0"/>
        <v>738.24</v>
      </c>
      <c r="N8" s="97">
        <v>1.1000000000000001</v>
      </c>
      <c r="O8" s="161">
        <f t="shared" ref="O8:O71" si="3">L8*(N8+0.05)*23500</f>
        <v>415644.50000000012</v>
      </c>
      <c r="P8" s="98">
        <v>500000</v>
      </c>
      <c r="Q8" s="98"/>
      <c r="R8" s="61" t="s">
        <v>371</v>
      </c>
      <c r="S8" s="62"/>
      <c r="T8" s="62"/>
    </row>
    <row r="9" spans="1:20" s="79" customFormat="1" ht="18.75" customHeight="1">
      <c r="A9" s="93" t="s">
        <v>329</v>
      </c>
      <c r="B9" s="93" t="s">
        <v>47</v>
      </c>
      <c r="C9" s="94" t="str">
        <f t="shared" si="1"/>
        <v>9413610013</v>
      </c>
      <c r="D9" s="94" t="str">
        <f>LEFT(C9,10)</f>
        <v>9413610013</v>
      </c>
      <c r="E9" s="72" t="s">
        <v>51</v>
      </c>
      <c r="F9" s="72" t="s">
        <v>48</v>
      </c>
      <c r="G9" s="95" t="str">
        <f t="shared" si="2"/>
        <v>3YL</v>
      </c>
      <c r="H9" s="70" t="s">
        <v>49</v>
      </c>
      <c r="I9" s="63" t="s">
        <v>52</v>
      </c>
      <c r="J9" s="63" t="s">
        <v>52</v>
      </c>
      <c r="K9" s="72">
        <v>36</v>
      </c>
      <c r="L9" s="74">
        <v>15.42</v>
      </c>
      <c r="M9" s="97">
        <f t="shared" si="0"/>
        <v>555.12</v>
      </c>
      <c r="N9" s="97">
        <v>1.1000000000000001</v>
      </c>
      <c r="O9" s="161">
        <f t="shared" si="3"/>
        <v>416725.5</v>
      </c>
      <c r="P9" s="98">
        <v>500000</v>
      </c>
      <c r="Q9" s="98"/>
      <c r="R9" s="61" t="s">
        <v>372</v>
      </c>
      <c r="S9" s="62"/>
      <c r="T9" s="62"/>
    </row>
    <row r="10" spans="1:20" s="79" customFormat="1" ht="18.75" customHeight="1">
      <c r="A10" s="93" t="s">
        <v>329</v>
      </c>
      <c r="B10" s="93" t="s">
        <v>61</v>
      </c>
      <c r="C10" s="94" t="str">
        <f t="shared" si="1"/>
        <v>9443610210</v>
      </c>
      <c r="D10" s="94" t="str">
        <f>LEFT(C10,10)</f>
        <v>9443610210</v>
      </c>
      <c r="E10" s="72" t="s">
        <v>64</v>
      </c>
      <c r="F10" s="72" t="s">
        <v>62</v>
      </c>
      <c r="G10" s="95" t="str">
        <f t="shared" si="2"/>
        <v>3YL</v>
      </c>
      <c r="H10" s="70" t="s">
        <v>49</v>
      </c>
      <c r="I10" s="63" t="s">
        <v>52</v>
      </c>
      <c r="J10" s="63" t="s">
        <v>52</v>
      </c>
      <c r="K10" s="72">
        <v>36</v>
      </c>
      <c r="L10" s="74">
        <v>15.07</v>
      </c>
      <c r="M10" s="97">
        <f t="shared" si="0"/>
        <v>542.52</v>
      </c>
      <c r="N10" s="97">
        <v>1.1000000000000001</v>
      </c>
      <c r="O10" s="161">
        <f t="shared" si="3"/>
        <v>407266.75</v>
      </c>
      <c r="P10" s="98">
        <v>480000</v>
      </c>
      <c r="Q10" s="98"/>
      <c r="R10" s="61" t="s">
        <v>372</v>
      </c>
      <c r="S10" s="62"/>
      <c r="T10" s="62"/>
    </row>
    <row r="11" spans="1:20" s="79" customFormat="1" ht="18.75" customHeight="1">
      <c r="A11" s="93" t="s">
        <v>329</v>
      </c>
      <c r="B11" s="93" t="s">
        <v>139</v>
      </c>
      <c r="C11" s="94" t="str">
        <f t="shared" si="1"/>
        <v>H105015393</v>
      </c>
      <c r="D11" s="94">
        <v>9432610051</v>
      </c>
      <c r="E11" s="99" t="s">
        <v>141</v>
      </c>
      <c r="F11" s="72" t="s">
        <v>140</v>
      </c>
      <c r="G11" s="95" t="str">
        <f t="shared" si="2"/>
        <v>KMH</v>
      </c>
      <c r="H11" s="70" t="s">
        <v>16</v>
      </c>
      <c r="I11" s="70" t="s">
        <v>18</v>
      </c>
      <c r="J11" s="70" t="s">
        <v>18</v>
      </c>
      <c r="K11" s="72">
        <v>36</v>
      </c>
      <c r="L11" s="74">
        <v>15.97</v>
      </c>
      <c r="M11" s="97">
        <f t="shared" si="0"/>
        <v>574.92000000000007</v>
      </c>
      <c r="N11" s="97">
        <v>1.1000000000000001</v>
      </c>
      <c r="O11" s="161">
        <f t="shared" si="3"/>
        <v>431589.25000000012</v>
      </c>
      <c r="P11" s="98">
        <v>540000</v>
      </c>
      <c r="Q11" s="98"/>
      <c r="R11" s="61" t="s">
        <v>371</v>
      </c>
      <c r="S11" s="62"/>
      <c r="T11" s="62"/>
    </row>
    <row r="12" spans="1:20" s="79" customFormat="1" ht="18.75" customHeight="1">
      <c r="A12" s="93" t="s">
        <v>329</v>
      </c>
      <c r="B12" s="93" t="s">
        <v>142</v>
      </c>
      <c r="C12" s="94" t="str">
        <f t="shared" si="1"/>
        <v>H105015413</v>
      </c>
      <c r="D12" s="94">
        <v>9432610018</v>
      </c>
      <c r="E12" s="99" t="s">
        <v>144</v>
      </c>
      <c r="F12" s="72" t="s">
        <v>143</v>
      </c>
      <c r="G12" s="95" t="str">
        <f t="shared" si="2"/>
        <v>KMH</v>
      </c>
      <c r="H12" s="70" t="s">
        <v>16</v>
      </c>
      <c r="I12" s="70" t="s">
        <v>18</v>
      </c>
      <c r="J12" s="70" t="s">
        <v>18</v>
      </c>
      <c r="K12" s="72">
        <v>36</v>
      </c>
      <c r="L12" s="74">
        <v>13.06</v>
      </c>
      <c r="M12" s="97">
        <f t="shared" si="0"/>
        <v>470.16</v>
      </c>
      <c r="N12" s="97">
        <v>1.1000000000000001</v>
      </c>
      <c r="O12" s="161">
        <f t="shared" si="3"/>
        <v>352946.50000000006</v>
      </c>
      <c r="P12" s="98">
        <v>400000</v>
      </c>
      <c r="Q12" s="98"/>
      <c r="R12" s="61" t="s">
        <v>371</v>
      </c>
      <c r="S12" s="62"/>
      <c r="T12" s="62"/>
    </row>
    <row r="13" spans="1:20" s="79" customFormat="1" ht="18.75" customHeight="1">
      <c r="A13" s="93" t="s">
        <v>329</v>
      </c>
      <c r="B13" s="93" t="s">
        <v>145</v>
      </c>
      <c r="C13" s="94" t="str">
        <f t="shared" si="1"/>
        <v>H105015419</v>
      </c>
      <c r="D13" s="94">
        <v>9432610024</v>
      </c>
      <c r="E13" s="100" t="s">
        <v>147</v>
      </c>
      <c r="F13" s="72" t="s">
        <v>146</v>
      </c>
      <c r="G13" s="95" t="str">
        <f t="shared" si="2"/>
        <v>KMH</v>
      </c>
      <c r="H13" s="70" t="s">
        <v>16</v>
      </c>
      <c r="I13" s="70" t="s">
        <v>18</v>
      </c>
      <c r="J13" s="70" t="s">
        <v>18</v>
      </c>
      <c r="K13" s="72">
        <v>36</v>
      </c>
      <c r="L13" s="74">
        <v>13.44</v>
      </c>
      <c r="M13" s="97">
        <f t="shared" si="0"/>
        <v>483.84</v>
      </c>
      <c r="N13" s="97">
        <v>1.1000000000000001</v>
      </c>
      <c r="O13" s="161">
        <f t="shared" si="3"/>
        <v>363216.00000000006</v>
      </c>
      <c r="P13" s="98">
        <v>460000</v>
      </c>
      <c r="Q13" s="98"/>
      <c r="R13" s="61" t="s">
        <v>372</v>
      </c>
      <c r="S13" s="62"/>
      <c r="T13" s="62"/>
    </row>
    <row r="14" spans="1:20" s="79" customFormat="1" ht="18.75" customHeight="1">
      <c r="A14" s="93" t="s">
        <v>329</v>
      </c>
      <c r="B14" s="93" t="s">
        <v>183</v>
      </c>
      <c r="C14" s="94" t="str">
        <f t="shared" si="1"/>
        <v>H105017010</v>
      </c>
      <c r="D14" s="94">
        <v>9432610078</v>
      </c>
      <c r="E14" s="99" t="s">
        <v>185</v>
      </c>
      <c r="F14" s="72" t="s">
        <v>184</v>
      </c>
      <c r="G14" s="95" t="str">
        <f t="shared" si="2"/>
        <v>KMH</v>
      </c>
      <c r="H14" s="70" t="s">
        <v>16</v>
      </c>
      <c r="I14" s="70" t="s">
        <v>18</v>
      </c>
      <c r="J14" s="70" t="s">
        <v>18</v>
      </c>
      <c r="K14" s="72">
        <v>36</v>
      </c>
      <c r="L14" s="74">
        <v>16.670000000000002</v>
      </c>
      <c r="M14" s="97">
        <f t="shared" si="0"/>
        <v>600.12000000000012</v>
      </c>
      <c r="N14" s="97">
        <v>1.1000000000000001</v>
      </c>
      <c r="O14" s="161">
        <f t="shared" si="3"/>
        <v>450506.75000000012</v>
      </c>
      <c r="P14" s="98">
        <v>530000</v>
      </c>
      <c r="Q14" s="98"/>
      <c r="R14" s="61" t="s">
        <v>371</v>
      </c>
      <c r="S14" s="62"/>
      <c r="T14" s="62"/>
    </row>
    <row r="15" spans="1:20" s="79" customFormat="1" ht="18.75" customHeight="1">
      <c r="A15" s="93" t="s">
        <v>329</v>
      </c>
      <c r="B15" s="93" t="s">
        <v>248</v>
      </c>
      <c r="C15" s="94" t="str">
        <f t="shared" si="1"/>
        <v>9443610074</v>
      </c>
      <c r="D15" s="94">
        <v>9443610074</v>
      </c>
      <c r="E15" s="72" t="s">
        <v>361</v>
      </c>
      <c r="F15" s="72" t="s">
        <v>249</v>
      </c>
      <c r="G15" s="95" t="str">
        <f t="shared" si="2"/>
        <v>3YL</v>
      </c>
      <c r="H15" s="70" t="s">
        <v>49</v>
      </c>
      <c r="I15" s="63" t="s">
        <v>52</v>
      </c>
      <c r="J15" s="63" t="s">
        <v>52</v>
      </c>
      <c r="K15" s="72">
        <v>36</v>
      </c>
      <c r="L15" s="74">
        <v>14.88</v>
      </c>
      <c r="M15" s="97">
        <f t="shared" si="0"/>
        <v>535.68000000000006</v>
      </c>
      <c r="N15" s="97">
        <v>1.1000000000000001</v>
      </c>
      <c r="O15" s="161">
        <f t="shared" si="3"/>
        <v>402132.00000000006</v>
      </c>
      <c r="P15" s="98">
        <v>470000</v>
      </c>
      <c r="Q15" s="98"/>
      <c r="R15" s="61" t="s">
        <v>371</v>
      </c>
      <c r="S15" s="62"/>
      <c r="T15" s="62"/>
    </row>
    <row r="16" spans="1:20" s="79" customFormat="1" ht="18.75" customHeight="1">
      <c r="A16" s="93" t="s">
        <v>329</v>
      </c>
      <c r="B16" s="93" t="s">
        <v>57</v>
      </c>
      <c r="C16" s="94" t="str">
        <f t="shared" si="1"/>
        <v>9413614194</v>
      </c>
      <c r="D16" s="94" t="str">
        <f>LEFT(C16,10)</f>
        <v>9413614194</v>
      </c>
      <c r="E16" s="72" t="s">
        <v>60</v>
      </c>
      <c r="F16" s="72" t="s">
        <v>58</v>
      </c>
      <c r="G16" s="95" t="str">
        <f t="shared" si="2"/>
        <v>3YL</v>
      </c>
      <c r="H16" s="70" t="s">
        <v>49</v>
      </c>
      <c r="I16" s="63" t="s">
        <v>52</v>
      </c>
      <c r="J16" s="63" t="s">
        <v>52</v>
      </c>
      <c r="K16" s="72">
        <v>24</v>
      </c>
      <c r="L16" s="74">
        <v>14.24</v>
      </c>
      <c r="M16" s="97">
        <f t="shared" si="0"/>
        <v>341.76</v>
      </c>
      <c r="N16" s="97">
        <v>1.1000000000000001</v>
      </c>
      <c r="O16" s="161">
        <f t="shared" si="3"/>
        <v>384836</v>
      </c>
      <c r="P16" s="98">
        <v>450000</v>
      </c>
      <c r="Q16" s="98"/>
      <c r="R16" s="61" t="s">
        <v>372</v>
      </c>
      <c r="S16" s="62"/>
      <c r="T16" s="62"/>
    </row>
    <row r="17" spans="1:20" s="79" customFormat="1" ht="18.75" customHeight="1">
      <c r="A17" s="93" t="s">
        <v>329</v>
      </c>
      <c r="B17" s="93" t="s">
        <v>65</v>
      </c>
      <c r="C17" s="94" t="str">
        <f t="shared" si="1"/>
        <v>9443610218</v>
      </c>
      <c r="D17" s="94" t="str">
        <f>LEFT(C17,10)</f>
        <v>9443610218</v>
      </c>
      <c r="E17" s="72" t="s">
        <v>68</v>
      </c>
      <c r="F17" s="72" t="s">
        <v>66</v>
      </c>
      <c r="G17" s="95" t="str">
        <f t="shared" si="2"/>
        <v>3YL</v>
      </c>
      <c r="H17" s="70" t="s">
        <v>49</v>
      </c>
      <c r="I17" s="63" t="s">
        <v>52</v>
      </c>
      <c r="J17" s="63" t="s">
        <v>52</v>
      </c>
      <c r="K17" s="72">
        <v>24</v>
      </c>
      <c r="L17" s="74">
        <v>13.66</v>
      </c>
      <c r="M17" s="97">
        <f t="shared" si="0"/>
        <v>327.84000000000003</v>
      </c>
      <c r="N17" s="97">
        <v>1.1000000000000001</v>
      </c>
      <c r="O17" s="161">
        <f t="shared" si="3"/>
        <v>369161.50000000006</v>
      </c>
      <c r="P17" s="98">
        <v>430000</v>
      </c>
      <c r="Q17" s="98"/>
      <c r="R17" s="61" t="s">
        <v>372</v>
      </c>
      <c r="S17" s="62"/>
      <c r="T17" s="62"/>
    </row>
    <row r="18" spans="1:20" s="79" customFormat="1" ht="18.75" customHeight="1">
      <c r="A18" s="93" t="s">
        <v>329</v>
      </c>
      <c r="B18" s="93" t="s">
        <v>73</v>
      </c>
      <c r="C18" s="94" t="str">
        <f t="shared" si="1"/>
        <v>9443610468</v>
      </c>
      <c r="D18" s="94" t="str">
        <f>LEFT(C18,10)</f>
        <v>9443610468</v>
      </c>
      <c r="E18" s="72" t="s">
        <v>76</v>
      </c>
      <c r="F18" s="72" t="s">
        <v>74</v>
      </c>
      <c r="G18" s="95" t="str">
        <f t="shared" si="2"/>
        <v>3YL</v>
      </c>
      <c r="H18" s="70" t="s">
        <v>49</v>
      </c>
      <c r="I18" s="63" t="s">
        <v>52</v>
      </c>
      <c r="J18" s="63" t="s">
        <v>52</v>
      </c>
      <c r="K18" s="72">
        <v>24</v>
      </c>
      <c r="L18" s="74">
        <v>15.1</v>
      </c>
      <c r="M18" s="97">
        <f t="shared" si="0"/>
        <v>362.4</v>
      </c>
      <c r="N18" s="97">
        <v>1.1000000000000001</v>
      </c>
      <c r="O18" s="161">
        <f t="shared" si="3"/>
        <v>408077.50000000006</v>
      </c>
      <c r="P18" s="98">
        <v>480000</v>
      </c>
      <c r="Q18" s="98"/>
      <c r="R18" s="61" t="s">
        <v>371</v>
      </c>
      <c r="S18" s="62"/>
      <c r="T18" s="62"/>
    </row>
    <row r="19" spans="1:20" s="79" customFormat="1" ht="18.75" customHeight="1">
      <c r="A19" s="93" t="s">
        <v>329</v>
      </c>
      <c r="B19" s="93" t="s">
        <v>77</v>
      </c>
      <c r="C19" s="94" t="str">
        <f t="shared" si="1"/>
        <v>9443610791</v>
      </c>
      <c r="D19" s="94" t="str">
        <f>LEFT(C19,10)</f>
        <v>9443610791</v>
      </c>
      <c r="E19" s="72" t="s">
        <v>80</v>
      </c>
      <c r="F19" s="72" t="s">
        <v>78</v>
      </c>
      <c r="G19" s="95" t="str">
        <f t="shared" si="2"/>
        <v>3YL</v>
      </c>
      <c r="H19" s="70" t="s">
        <v>49</v>
      </c>
      <c r="I19" s="63" t="s">
        <v>52</v>
      </c>
      <c r="J19" s="63" t="s">
        <v>52</v>
      </c>
      <c r="K19" s="72">
        <v>24</v>
      </c>
      <c r="L19" s="74">
        <v>16.03</v>
      </c>
      <c r="M19" s="97">
        <f t="shared" si="0"/>
        <v>384.72</v>
      </c>
      <c r="N19" s="97">
        <v>1.1000000000000001</v>
      </c>
      <c r="O19" s="161">
        <f t="shared" si="3"/>
        <v>433210.75000000006</v>
      </c>
      <c r="P19" s="98">
        <v>510000</v>
      </c>
      <c r="Q19" s="98"/>
      <c r="R19" s="61" t="s">
        <v>372</v>
      </c>
      <c r="S19" s="62"/>
      <c r="T19" s="62"/>
    </row>
    <row r="20" spans="1:20" s="79" customFormat="1" ht="18.75" customHeight="1">
      <c r="A20" s="93" t="s">
        <v>329</v>
      </c>
      <c r="B20" s="93" t="s">
        <v>174</v>
      </c>
      <c r="C20" s="94" t="str">
        <f t="shared" si="1"/>
        <v>H105015869</v>
      </c>
      <c r="D20" s="94">
        <v>9432610266</v>
      </c>
      <c r="E20" s="99" t="s">
        <v>176</v>
      </c>
      <c r="F20" s="72" t="s">
        <v>175</v>
      </c>
      <c r="G20" s="95" t="str">
        <f t="shared" si="2"/>
        <v>KMH</v>
      </c>
      <c r="H20" s="70" t="s">
        <v>16</v>
      </c>
      <c r="I20" s="70" t="s">
        <v>18</v>
      </c>
      <c r="J20" s="70" t="s">
        <v>18</v>
      </c>
      <c r="K20" s="72">
        <v>24</v>
      </c>
      <c r="L20" s="74">
        <v>16.670000000000002</v>
      </c>
      <c r="M20" s="97">
        <f t="shared" si="0"/>
        <v>400.08000000000004</v>
      </c>
      <c r="N20" s="97">
        <v>1.1000000000000001</v>
      </c>
      <c r="O20" s="161">
        <f t="shared" si="3"/>
        <v>450506.75000000012</v>
      </c>
      <c r="P20" s="98">
        <v>570000</v>
      </c>
      <c r="Q20" s="98"/>
      <c r="R20" s="61" t="s">
        <v>371</v>
      </c>
      <c r="S20" s="62"/>
      <c r="T20" s="62"/>
    </row>
    <row r="21" spans="1:20" s="79" customFormat="1" ht="18.75" customHeight="1">
      <c r="A21" s="93" t="s">
        <v>329</v>
      </c>
      <c r="B21" s="93" t="s">
        <v>373</v>
      </c>
      <c r="C21" s="94" t="str">
        <f t="shared" si="1"/>
        <v>H105017005</v>
      </c>
      <c r="D21" s="94">
        <v>9432610161</v>
      </c>
      <c r="E21" s="72" t="s">
        <v>560</v>
      </c>
      <c r="F21" s="72" t="s">
        <v>561</v>
      </c>
      <c r="G21" s="95" t="str">
        <f t="shared" si="2"/>
        <v>KMH</v>
      </c>
      <c r="H21" s="70" t="s">
        <v>16</v>
      </c>
      <c r="I21" s="70" t="s">
        <v>18</v>
      </c>
      <c r="J21" s="70" t="s">
        <v>18</v>
      </c>
      <c r="K21" s="72">
        <v>24</v>
      </c>
      <c r="L21" s="74">
        <v>18.21</v>
      </c>
      <c r="M21" s="97">
        <f t="shared" si="0"/>
        <v>437.04</v>
      </c>
      <c r="N21" s="97">
        <v>1.1000000000000001</v>
      </c>
      <c r="O21" s="161">
        <f t="shared" si="3"/>
        <v>492125.25000000012</v>
      </c>
      <c r="P21" s="98">
        <v>580000</v>
      </c>
      <c r="Q21" s="98"/>
      <c r="R21" s="61" t="s">
        <v>371</v>
      </c>
      <c r="S21" s="62"/>
      <c r="T21" s="62"/>
    </row>
    <row r="22" spans="1:20" s="79" customFormat="1" ht="18.75" customHeight="1">
      <c r="A22" s="93" t="s">
        <v>329</v>
      </c>
      <c r="B22" s="93" t="s">
        <v>374</v>
      </c>
      <c r="C22" s="94" t="str">
        <f t="shared" si="1"/>
        <v>H105017009</v>
      </c>
      <c r="D22" s="94">
        <v>9432610175</v>
      </c>
      <c r="E22" s="72" t="s">
        <v>562</v>
      </c>
      <c r="F22" s="72" t="s">
        <v>563</v>
      </c>
      <c r="G22" s="95" t="str">
        <f t="shared" si="2"/>
        <v>KMH</v>
      </c>
      <c r="H22" s="70" t="s">
        <v>16</v>
      </c>
      <c r="I22" s="70" t="s">
        <v>18</v>
      </c>
      <c r="J22" s="70" t="s">
        <v>18</v>
      </c>
      <c r="K22" s="72">
        <v>24</v>
      </c>
      <c r="L22" s="74">
        <v>16.93</v>
      </c>
      <c r="M22" s="97">
        <f t="shared" si="0"/>
        <v>406.32</v>
      </c>
      <c r="N22" s="97">
        <v>1.1000000000000001</v>
      </c>
      <c r="O22" s="161">
        <f t="shared" si="3"/>
        <v>457533.25000000006</v>
      </c>
      <c r="P22" s="98">
        <v>540000</v>
      </c>
      <c r="Q22" s="98"/>
      <c r="R22" s="61" t="s">
        <v>371</v>
      </c>
      <c r="S22" s="62"/>
      <c r="T22" s="62"/>
    </row>
    <row r="23" spans="1:20" s="79" customFormat="1" ht="18.75" customHeight="1">
      <c r="A23" s="93" t="s">
        <v>329</v>
      </c>
      <c r="B23" s="93" t="s">
        <v>207</v>
      </c>
      <c r="C23" s="94" t="str">
        <f t="shared" si="1"/>
        <v>H105025029</v>
      </c>
      <c r="D23" s="94">
        <v>9432610450</v>
      </c>
      <c r="E23" s="100" t="s">
        <v>209</v>
      </c>
      <c r="F23" s="72" t="s">
        <v>208</v>
      </c>
      <c r="G23" s="95" t="str">
        <f t="shared" si="2"/>
        <v>KMH</v>
      </c>
      <c r="H23" s="70" t="s">
        <v>16</v>
      </c>
      <c r="I23" s="70" t="s">
        <v>18</v>
      </c>
      <c r="J23" s="70" t="s">
        <v>18</v>
      </c>
      <c r="K23" s="72">
        <v>24</v>
      </c>
      <c r="L23" s="74">
        <v>17.73</v>
      </c>
      <c r="M23" s="97">
        <f t="shared" si="0"/>
        <v>425.52</v>
      </c>
      <c r="N23" s="97">
        <v>1.1000000000000001</v>
      </c>
      <c r="O23" s="161">
        <f t="shared" si="3"/>
        <v>479153.25000000006</v>
      </c>
      <c r="P23" s="98">
        <v>620000</v>
      </c>
      <c r="Q23" s="98"/>
      <c r="R23" s="61" t="s">
        <v>372</v>
      </c>
      <c r="S23" s="62"/>
      <c r="T23" s="62"/>
    </row>
    <row r="24" spans="1:20" s="79" customFormat="1" ht="18.75" customHeight="1">
      <c r="A24" s="93" t="s">
        <v>329</v>
      </c>
      <c r="B24" s="93" t="s">
        <v>213</v>
      </c>
      <c r="C24" s="94" t="str">
        <f t="shared" si="1"/>
        <v>H105025145</v>
      </c>
      <c r="D24" s="94">
        <v>9432610870</v>
      </c>
      <c r="E24" s="99" t="s">
        <v>215</v>
      </c>
      <c r="F24" s="72" t="s">
        <v>214</v>
      </c>
      <c r="G24" s="95" t="str">
        <f t="shared" si="2"/>
        <v>KMH</v>
      </c>
      <c r="H24" s="70" t="s">
        <v>16</v>
      </c>
      <c r="I24" s="70" t="s">
        <v>18</v>
      </c>
      <c r="J24" s="70" t="s">
        <v>18</v>
      </c>
      <c r="K24" s="72">
        <v>24</v>
      </c>
      <c r="L24" s="74">
        <v>21.12</v>
      </c>
      <c r="M24" s="97">
        <f t="shared" si="0"/>
        <v>506.88</v>
      </c>
      <c r="N24" s="97">
        <v>1.1000000000000001</v>
      </c>
      <c r="O24" s="161">
        <f t="shared" si="3"/>
        <v>570768.00000000012</v>
      </c>
      <c r="P24" s="98">
        <v>670000</v>
      </c>
      <c r="Q24" s="98"/>
      <c r="R24" s="61" t="s">
        <v>371</v>
      </c>
      <c r="S24" s="62"/>
      <c r="T24" s="62"/>
    </row>
    <row r="25" spans="1:20" s="79" customFormat="1" ht="18.75" customHeight="1">
      <c r="A25" s="93" t="s">
        <v>329</v>
      </c>
      <c r="B25" s="93" t="s">
        <v>225</v>
      </c>
      <c r="C25" s="94" t="str">
        <f t="shared" si="1"/>
        <v>H105025304</v>
      </c>
      <c r="D25" s="94">
        <v>9432610764</v>
      </c>
      <c r="E25" s="101" t="s">
        <v>228</v>
      </c>
      <c r="F25" s="72" t="s">
        <v>226</v>
      </c>
      <c r="G25" s="95" t="str">
        <f t="shared" si="2"/>
        <v>KMH</v>
      </c>
      <c r="H25" s="70" t="s">
        <v>16</v>
      </c>
      <c r="I25" s="70" t="s">
        <v>18</v>
      </c>
      <c r="J25" s="70" t="s">
        <v>18</v>
      </c>
      <c r="K25" s="72">
        <v>24</v>
      </c>
      <c r="L25" s="74">
        <v>15.39</v>
      </c>
      <c r="M25" s="97">
        <f t="shared" si="0"/>
        <v>369.36</v>
      </c>
      <c r="N25" s="97">
        <v>1.1000000000000001</v>
      </c>
      <c r="O25" s="161">
        <f t="shared" si="3"/>
        <v>415914.75000000006</v>
      </c>
      <c r="P25" s="98">
        <v>500000</v>
      </c>
      <c r="Q25" s="98"/>
      <c r="R25" s="61" t="s">
        <v>371</v>
      </c>
      <c r="S25" s="62"/>
      <c r="T25" s="62"/>
    </row>
    <row r="26" spans="1:20" s="79" customFormat="1" ht="18.75" customHeight="1">
      <c r="A26" s="93" t="s">
        <v>329</v>
      </c>
      <c r="B26" s="93" t="s">
        <v>375</v>
      </c>
      <c r="C26" s="94" t="str">
        <f t="shared" si="1"/>
        <v>0433171454</v>
      </c>
      <c r="D26" s="94" t="s">
        <v>564</v>
      </c>
      <c r="E26" s="102"/>
      <c r="F26" s="72" t="s">
        <v>565</v>
      </c>
      <c r="G26" s="95" t="str">
        <f t="shared" si="2"/>
        <v>75Y</v>
      </c>
      <c r="H26" s="70" t="s">
        <v>16</v>
      </c>
      <c r="I26" s="70" t="s">
        <v>18</v>
      </c>
      <c r="J26" s="70" t="s">
        <v>18</v>
      </c>
      <c r="K26" s="72">
        <v>12</v>
      </c>
      <c r="L26" s="74">
        <v>12.45</v>
      </c>
      <c r="M26" s="97">
        <f t="shared" si="0"/>
        <v>149.39999999999998</v>
      </c>
      <c r="N26" s="97">
        <v>1.1000000000000001</v>
      </c>
      <c r="O26" s="161">
        <f t="shared" si="3"/>
        <v>336461.25</v>
      </c>
      <c r="P26" s="98">
        <v>500000</v>
      </c>
      <c r="Q26" s="98"/>
      <c r="R26" s="61" t="s">
        <v>376</v>
      </c>
      <c r="S26" s="62"/>
      <c r="T26" s="62"/>
    </row>
    <row r="27" spans="1:20" s="79" customFormat="1" ht="18.75" customHeight="1">
      <c r="A27" s="93" t="s">
        <v>329</v>
      </c>
      <c r="B27" s="93" t="s">
        <v>53</v>
      </c>
      <c r="C27" s="94" t="str">
        <f t="shared" si="1"/>
        <v>9413610135</v>
      </c>
      <c r="D27" s="94" t="str">
        <f>LEFT(C27,10)</f>
        <v>9413610135</v>
      </c>
      <c r="E27" s="102" t="s">
        <v>56</v>
      </c>
      <c r="F27" s="72" t="s">
        <v>54</v>
      </c>
      <c r="G27" s="95" t="str">
        <f t="shared" si="2"/>
        <v>3YL</v>
      </c>
      <c r="H27" s="70" t="s">
        <v>49</v>
      </c>
      <c r="I27" s="63" t="s">
        <v>52</v>
      </c>
      <c r="J27" s="63" t="s">
        <v>52</v>
      </c>
      <c r="K27" s="72">
        <v>12</v>
      </c>
      <c r="L27" s="74">
        <v>14.82</v>
      </c>
      <c r="M27" s="97">
        <f t="shared" si="0"/>
        <v>177.84</v>
      </c>
      <c r="N27" s="97">
        <v>1.1000000000000001</v>
      </c>
      <c r="O27" s="161">
        <f t="shared" si="3"/>
        <v>400510.50000000006</v>
      </c>
      <c r="P27" s="98">
        <v>470000</v>
      </c>
      <c r="Q27" s="98"/>
      <c r="R27" s="61" t="s">
        <v>371</v>
      </c>
      <c r="S27" s="62"/>
      <c r="T27" s="62"/>
    </row>
    <row r="28" spans="1:20" s="79" customFormat="1" ht="22.5" customHeight="1">
      <c r="A28" s="93" t="s">
        <v>329</v>
      </c>
      <c r="B28" s="93" t="s">
        <v>69</v>
      </c>
      <c r="C28" s="94" t="str">
        <f t="shared" si="1"/>
        <v>9443610373</v>
      </c>
      <c r="D28" s="94" t="str">
        <f>LEFT(C28,10)</f>
        <v>9443610373</v>
      </c>
      <c r="E28" s="102" t="s">
        <v>72</v>
      </c>
      <c r="F28" s="72" t="s">
        <v>70</v>
      </c>
      <c r="G28" s="95" t="str">
        <f t="shared" si="2"/>
        <v>3YL</v>
      </c>
      <c r="H28" s="70" t="s">
        <v>49</v>
      </c>
      <c r="I28" s="103" t="s">
        <v>52</v>
      </c>
      <c r="J28" s="63" t="s">
        <v>52</v>
      </c>
      <c r="K28" s="72">
        <v>12</v>
      </c>
      <c r="L28" s="74">
        <v>13.47</v>
      </c>
      <c r="M28" s="97">
        <f t="shared" si="0"/>
        <v>161.64000000000001</v>
      </c>
      <c r="N28" s="97">
        <v>1.1000000000000001</v>
      </c>
      <c r="O28" s="161">
        <f t="shared" si="3"/>
        <v>364026.75000000006</v>
      </c>
      <c r="P28" s="98">
        <v>500000</v>
      </c>
      <c r="Q28" s="98"/>
      <c r="R28" s="61" t="s">
        <v>372</v>
      </c>
      <c r="S28" s="62"/>
      <c r="T28" s="62"/>
    </row>
    <row r="29" spans="1:20" s="79" customFormat="1" ht="23.25" customHeight="1">
      <c r="A29" s="93" t="s">
        <v>329</v>
      </c>
      <c r="B29" s="93" t="s">
        <v>156</v>
      </c>
      <c r="C29" s="94" t="str">
        <f t="shared" si="1"/>
        <v>H105015569</v>
      </c>
      <c r="D29" s="94">
        <v>9432610899</v>
      </c>
      <c r="E29" s="101" t="s">
        <v>158</v>
      </c>
      <c r="F29" s="72" t="s">
        <v>157</v>
      </c>
      <c r="G29" s="95" t="str">
        <f t="shared" si="2"/>
        <v>KMH</v>
      </c>
      <c r="H29" s="70" t="s">
        <v>16</v>
      </c>
      <c r="I29" s="96" t="s">
        <v>18</v>
      </c>
      <c r="J29" s="70" t="s">
        <v>18</v>
      </c>
      <c r="K29" s="72">
        <v>12</v>
      </c>
      <c r="L29" s="74">
        <v>13.74</v>
      </c>
      <c r="M29" s="97">
        <f t="shared" si="0"/>
        <v>164.88</v>
      </c>
      <c r="N29" s="97">
        <v>1.1000000000000001</v>
      </c>
      <c r="O29" s="161">
        <f t="shared" si="3"/>
        <v>371323.50000000006</v>
      </c>
      <c r="P29" s="98">
        <v>630000</v>
      </c>
      <c r="Q29" s="98"/>
      <c r="R29" s="61" t="s">
        <v>371</v>
      </c>
      <c r="S29" s="62"/>
      <c r="T29" s="62"/>
    </row>
    <row r="30" spans="1:20" s="79" customFormat="1" ht="18.75" customHeight="1">
      <c r="A30" s="93" t="s">
        <v>329</v>
      </c>
      <c r="B30" s="100" t="s">
        <v>165</v>
      </c>
      <c r="C30" s="94" t="str">
        <f t="shared" si="1"/>
        <v>H105015783</v>
      </c>
      <c r="D30" s="94">
        <v>9432611270</v>
      </c>
      <c r="E30" s="104" t="s">
        <v>167</v>
      </c>
      <c r="F30" s="72" t="s">
        <v>166</v>
      </c>
      <c r="G30" s="95" t="str">
        <f t="shared" si="2"/>
        <v>KMH</v>
      </c>
      <c r="H30" s="70" t="s">
        <v>16</v>
      </c>
      <c r="I30" s="70" t="s">
        <v>18</v>
      </c>
      <c r="J30" s="70" t="s">
        <v>18</v>
      </c>
      <c r="K30" s="72">
        <v>12</v>
      </c>
      <c r="L30" s="74">
        <v>15.18</v>
      </c>
      <c r="M30" s="97">
        <f t="shared" si="0"/>
        <v>182.16</v>
      </c>
      <c r="N30" s="97">
        <v>1.1000000000000001</v>
      </c>
      <c r="O30" s="161">
        <f t="shared" si="3"/>
        <v>410239.5</v>
      </c>
      <c r="P30" s="98">
        <v>690000</v>
      </c>
      <c r="Q30" s="98"/>
      <c r="R30" s="61" t="s">
        <v>371</v>
      </c>
      <c r="S30" s="62"/>
      <c r="T30" s="62"/>
    </row>
    <row r="31" spans="1:20" s="79" customFormat="1" ht="18.75" customHeight="1">
      <c r="A31" s="93" t="s">
        <v>329</v>
      </c>
      <c r="B31" s="100" t="s">
        <v>171</v>
      </c>
      <c r="C31" s="94" t="str">
        <f t="shared" si="1"/>
        <v>H105015852</v>
      </c>
      <c r="D31" s="94">
        <v>9432610305</v>
      </c>
      <c r="E31" s="99" t="s">
        <v>173</v>
      </c>
      <c r="F31" s="72" t="s">
        <v>172</v>
      </c>
      <c r="G31" s="95" t="str">
        <f t="shared" si="2"/>
        <v>KMH</v>
      </c>
      <c r="H31" s="70" t="s">
        <v>16</v>
      </c>
      <c r="I31" s="70" t="s">
        <v>18</v>
      </c>
      <c r="J31" s="70" t="s">
        <v>18</v>
      </c>
      <c r="K31" s="72">
        <v>12</v>
      </c>
      <c r="L31" s="74">
        <v>15.78</v>
      </c>
      <c r="M31" s="97">
        <f t="shared" si="0"/>
        <v>189.35999999999999</v>
      </c>
      <c r="N31" s="97">
        <v>1.1000000000000001</v>
      </c>
      <c r="O31" s="161">
        <f t="shared" si="3"/>
        <v>426454.50000000006</v>
      </c>
      <c r="P31" s="98">
        <v>500000</v>
      </c>
      <c r="Q31" s="98"/>
      <c r="R31" s="61" t="s">
        <v>371</v>
      </c>
      <c r="S31" s="62"/>
      <c r="T31" s="62"/>
    </row>
    <row r="32" spans="1:20" s="79" customFormat="1" ht="18.75" customHeight="1">
      <c r="A32" s="93" t="s">
        <v>329</v>
      </c>
      <c r="B32" s="105" t="s">
        <v>189</v>
      </c>
      <c r="C32" s="94" t="str">
        <f t="shared" si="1"/>
        <v>H105017053</v>
      </c>
      <c r="D32" s="94">
        <v>9432610853</v>
      </c>
      <c r="E32" s="104" t="s">
        <v>191</v>
      </c>
      <c r="F32" s="72" t="s">
        <v>190</v>
      </c>
      <c r="G32" s="95" t="str">
        <f t="shared" si="2"/>
        <v>KMH</v>
      </c>
      <c r="H32" s="70" t="s">
        <v>16</v>
      </c>
      <c r="I32" s="70" t="s">
        <v>18</v>
      </c>
      <c r="J32" s="70" t="s">
        <v>18</v>
      </c>
      <c r="K32" s="72">
        <v>12</v>
      </c>
      <c r="L32" s="74">
        <v>15.39</v>
      </c>
      <c r="M32" s="97">
        <f t="shared" si="0"/>
        <v>184.68</v>
      </c>
      <c r="N32" s="97">
        <v>1.1000000000000001</v>
      </c>
      <c r="O32" s="161">
        <f t="shared" si="3"/>
        <v>415914.75000000006</v>
      </c>
      <c r="P32" s="98">
        <v>740000</v>
      </c>
      <c r="Q32" s="98"/>
      <c r="R32" s="61" t="s">
        <v>371</v>
      </c>
      <c r="S32" s="62"/>
      <c r="T32" s="62"/>
    </row>
    <row r="33" spans="1:20" s="79" customFormat="1" ht="18.75" customHeight="1">
      <c r="A33" s="93" t="s">
        <v>329</v>
      </c>
      <c r="B33" s="105" t="s">
        <v>377</v>
      </c>
      <c r="C33" s="94" t="str">
        <f t="shared" si="1"/>
        <v>H105017063</v>
      </c>
      <c r="D33" s="94">
        <v>9432610362</v>
      </c>
      <c r="E33" s="72" t="s">
        <v>566</v>
      </c>
      <c r="F33" s="72" t="s">
        <v>567</v>
      </c>
      <c r="G33" s="95" t="str">
        <f t="shared" si="2"/>
        <v>KMH</v>
      </c>
      <c r="H33" s="70" t="s">
        <v>16</v>
      </c>
      <c r="I33" s="70" t="s">
        <v>18</v>
      </c>
      <c r="J33" s="70" t="s">
        <v>18</v>
      </c>
      <c r="K33" s="72">
        <v>12</v>
      </c>
      <c r="L33" s="74">
        <v>18.559999999999999</v>
      </c>
      <c r="M33" s="97">
        <f t="shared" si="0"/>
        <v>222.71999999999997</v>
      </c>
      <c r="N33" s="97">
        <v>1.1000000000000001</v>
      </c>
      <c r="O33" s="161">
        <f t="shared" si="3"/>
        <v>501584</v>
      </c>
      <c r="P33" s="98">
        <v>640000</v>
      </c>
      <c r="Q33" s="98"/>
      <c r="R33" s="61" t="s">
        <v>371</v>
      </c>
      <c r="S33" s="62"/>
      <c r="T33" s="62"/>
    </row>
    <row r="34" spans="1:20" s="79" customFormat="1" ht="18.75" customHeight="1">
      <c r="A34" s="93" t="s">
        <v>329</v>
      </c>
      <c r="B34" s="105" t="s">
        <v>259</v>
      </c>
      <c r="C34" s="94" t="str">
        <f t="shared" si="1"/>
        <v>H105017267</v>
      </c>
      <c r="D34" s="94">
        <v>9432610464</v>
      </c>
      <c r="E34" s="72" t="s">
        <v>349</v>
      </c>
      <c r="F34" s="72" t="s">
        <v>260</v>
      </c>
      <c r="G34" s="95" t="str">
        <f t="shared" si="2"/>
        <v>KMH</v>
      </c>
      <c r="H34" s="70" t="s">
        <v>16</v>
      </c>
      <c r="I34" s="70" t="s">
        <v>18</v>
      </c>
      <c r="J34" s="70" t="s">
        <v>18</v>
      </c>
      <c r="K34" s="72">
        <v>12</v>
      </c>
      <c r="L34" s="74">
        <v>17.02</v>
      </c>
      <c r="M34" s="97">
        <f t="shared" si="0"/>
        <v>204.24</v>
      </c>
      <c r="N34" s="97">
        <v>1.1000000000000001</v>
      </c>
      <c r="O34" s="161">
        <f t="shared" si="3"/>
        <v>459965.5</v>
      </c>
      <c r="P34" s="98">
        <v>540000</v>
      </c>
      <c r="Q34" s="98"/>
      <c r="R34" s="61" t="s">
        <v>371</v>
      </c>
      <c r="S34" s="62"/>
      <c r="T34" s="62"/>
    </row>
    <row r="35" spans="1:20" s="79" customFormat="1" ht="18.75" customHeight="1">
      <c r="A35" s="93" t="s">
        <v>329</v>
      </c>
      <c r="B35" s="105" t="s">
        <v>251</v>
      </c>
      <c r="C35" s="94" t="str">
        <f t="shared" si="1"/>
        <v>H105017354</v>
      </c>
      <c r="D35" s="94">
        <v>9432612952</v>
      </c>
      <c r="E35" s="72" t="s">
        <v>358</v>
      </c>
      <c r="F35" s="72" t="s">
        <v>252</v>
      </c>
      <c r="G35" s="95" t="str">
        <f t="shared" si="2"/>
        <v>KMH</v>
      </c>
      <c r="H35" s="70" t="s">
        <v>16</v>
      </c>
      <c r="I35" s="70" t="s">
        <v>18</v>
      </c>
      <c r="J35" s="70" t="s">
        <v>18</v>
      </c>
      <c r="K35" s="72">
        <v>12</v>
      </c>
      <c r="L35" s="74">
        <v>9.86</v>
      </c>
      <c r="M35" s="97">
        <f t="shared" si="0"/>
        <v>118.32</v>
      </c>
      <c r="N35" s="97">
        <v>1.1000000000000001</v>
      </c>
      <c r="O35" s="161">
        <f t="shared" si="3"/>
        <v>266466.5</v>
      </c>
      <c r="P35" s="98">
        <v>310000</v>
      </c>
      <c r="Q35" s="98"/>
      <c r="R35" s="61" t="s">
        <v>371</v>
      </c>
      <c r="S35" s="62"/>
      <c r="T35" s="62"/>
    </row>
    <row r="36" spans="1:20" s="79" customFormat="1" ht="18.75" customHeight="1">
      <c r="A36" s="93" t="s">
        <v>329</v>
      </c>
      <c r="B36" s="105" t="s">
        <v>201</v>
      </c>
      <c r="C36" s="94" t="str">
        <f t="shared" si="1"/>
        <v>H105025012</v>
      </c>
      <c r="D36" s="94">
        <v>9432610821</v>
      </c>
      <c r="E36" s="100" t="s">
        <v>203</v>
      </c>
      <c r="F36" s="72" t="s">
        <v>202</v>
      </c>
      <c r="G36" s="95" t="str">
        <f t="shared" si="2"/>
        <v>KMH</v>
      </c>
      <c r="H36" s="70" t="s">
        <v>16</v>
      </c>
      <c r="I36" s="70" t="s">
        <v>18</v>
      </c>
      <c r="J36" s="70" t="s">
        <v>18</v>
      </c>
      <c r="K36" s="72">
        <v>12</v>
      </c>
      <c r="L36" s="74">
        <v>19.14</v>
      </c>
      <c r="M36" s="97">
        <f t="shared" si="0"/>
        <v>229.68</v>
      </c>
      <c r="N36" s="97">
        <v>1.1000000000000001</v>
      </c>
      <c r="O36" s="161">
        <f t="shared" si="3"/>
        <v>517258.50000000006</v>
      </c>
      <c r="P36" s="98">
        <v>610000</v>
      </c>
      <c r="Q36" s="98"/>
      <c r="R36" s="61" t="s">
        <v>371</v>
      </c>
      <c r="S36" s="62"/>
      <c r="T36" s="62"/>
    </row>
    <row r="37" spans="1:20" s="79" customFormat="1" ht="18.75" customHeight="1">
      <c r="A37" s="93" t="s">
        <v>329</v>
      </c>
      <c r="B37" s="105" t="s">
        <v>222</v>
      </c>
      <c r="C37" s="94" t="str">
        <f t="shared" si="1"/>
        <v>H105025303</v>
      </c>
      <c r="D37" s="94">
        <v>9432610769</v>
      </c>
      <c r="E37" s="104" t="s">
        <v>224</v>
      </c>
      <c r="F37" s="72" t="s">
        <v>223</v>
      </c>
      <c r="G37" s="95" t="str">
        <f t="shared" si="2"/>
        <v>KMH</v>
      </c>
      <c r="H37" s="70" t="s">
        <v>16</v>
      </c>
      <c r="I37" s="70" t="s">
        <v>18</v>
      </c>
      <c r="J37" s="70" t="s">
        <v>18</v>
      </c>
      <c r="K37" s="72">
        <v>12</v>
      </c>
      <c r="L37" s="74">
        <v>18.78</v>
      </c>
      <c r="M37" s="97">
        <f t="shared" si="0"/>
        <v>225.36</v>
      </c>
      <c r="N37" s="97">
        <v>1.1000000000000001</v>
      </c>
      <c r="O37" s="161">
        <f t="shared" si="3"/>
        <v>507529.50000000012</v>
      </c>
      <c r="P37" s="98">
        <v>600000</v>
      </c>
      <c r="Q37" s="98"/>
      <c r="R37" s="61" t="s">
        <v>372</v>
      </c>
      <c r="S37" s="62"/>
      <c r="T37" s="62"/>
    </row>
    <row r="38" spans="1:20" s="79" customFormat="1" ht="18.75" customHeight="1">
      <c r="A38" s="93" t="s">
        <v>329</v>
      </c>
      <c r="B38" s="105" t="s">
        <v>229</v>
      </c>
      <c r="C38" s="94" t="str">
        <f t="shared" si="1"/>
        <v>H105025325</v>
      </c>
      <c r="D38" s="94">
        <v>9432611628</v>
      </c>
      <c r="E38" s="99" t="s">
        <v>231</v>
      </c>
      <c r="F38" s="72" t="s">
        <v>230</v>
      </c>
      <c r="G38" s="95" t="str">
        <f t="shared" si="2"/>
        <v>KMH</v>
      </c>
      <c r="H38" s="70" t="s">
        <v>16</v>
      </c>
      <c r="I38" s="70" t="s">
        <v>18</v>
      </c>
      <c r="J38" s="70" t="s">
        <v>18</v>
      </c>
      <c r="K38" s="72">
        <v>12</v>
      </c>
      <c r="L38" s="74">
        <v>15.23</v>
      </c>
      <c r="M38" s="97">
        <f t="shared" si="0"/>
        <v>182.76</v>
      </c>
      <c r="N38" s="97">
        <v>1.1000000000000001</v>
      </c>
      <c r="O38" s="161">
        <f t="shared" si="3"/>
        <v>411590.75000000006</v>
      </c>
      <c r="P38" s="98">
        <v>490000</v>
      </c>
      <c r="Q38" s="98"/>
      <c r="R38" s="61" t="s">
        <v>371</v>
      </c>
      <c r="S38" s="62"/>
      <c r="T38" s="62"/>
    </row>
    <row r="39" spans="1:20" s="79" customFormat="1" ht="18.75" customHeight="1">
      <c r="A39" s="93" t="s">
        <v>329</v>
      </c>
      <c r="B39" s="105" t="s">
        <v>232</v>
      </c>
      <c r="C39" s="94" t="str">
        <f t="shared" si="1"/>
        <v>H105025327</v>
      </c>
      <c r="D39" s="94">
        <v>9432610772</v>
      </c>
      <c r="E39" s="100" t="s">
        <v>234</v>
      </c>
      <c r="F39" s="72" t="s">
        <v>233</v>
      </c>
      <c r="G39" s="95" t="str">
        <f t="shared" si="2"/>
        <v>KMH</v>
      </c>
      <c r="H39" s="70" t="s">
        <v>16</v>
      </c>
      <c r="I39" s="70" t="s">
        <v>18</v>
      </c>
      <c r="J39" s="70" t="s">
        <v>18</v>
      </c>
      <c r="K39" s="72">
        <v>12</v>
      </c>
      <c r="L39" s="74">
        <v>18.98</v>
      </c>
      <c r="M39" s="97">
        <f t="shared" si="0"/>
        <v>227.76</v>
      </c>
      <c r="N39" s="97">
        <v>1.1000000000000001</v>
      </c>
      <c r="O39" s="161">
        <f t="shared" si="3"/>
        <v>512934.50000000006</v>
      </c>
      <c r="P39" s="98">
        <v>640000</v>
      </c>
      <c r="Q39" s="98"/>
      <c r="R39" s="61" t="s">
        <v>371</v>
      </c>
      <c r="S39" s="62"/>
      <c r="T39" s="62"/>
    </row>
    <row r="40" spans="1:20" s="79" customFormat="1" ht="18.75" customHeight="1">
      <c r="A40" s="93" t="s">
        <v>316</v>
      </c>
      <c r="B40" s="105" t="s">
        <v>41</v>
      </c>
      <c r="C40" s="94" t="str">
        <f t="shared" si="1"/>
        <v>0433175414</v>
      </c>
      <c r="D40" s="94" t="str">
        <f>LEFT(C40,10)</f>
        <v>0433175414</v>
      </c>
      <c r="E40" s="99"/>
      <c r="F40" s="72" t="s">
        <v>42</v>
      </c>
      <c r="G40" s="95" t="str">
        <f t="shared" si="2"/>
        <v>8GA</v>
      </c>
      <c r="H40" s="63" t="s">
        <v>16</v>
      </c>
      <c r="I40" s="70" t="s">
        <v>18</v>
      </c>
      <c r="J40" s="70" t="s">
        <v>18</v>
      </c>
      <c r="K40" s="72">
        <v>300</v>
      </c>
      <c r="L40" s="74">
        <v>23.24</v>
      </c>
      <c r="M40" s="97">
        <f t="shared" si="0"/>
        <v>6971.9999999999991</v>
      </c>
      <c r="N40" s="97">
        <v>1.1000000000000001</v>
      </c>
      <c r="O40" s="161">
        <f t="shared" si="3"/>
        <v>628061.00000000012</v>
      </c>
      <c r="P40" s="98">
        <v>780000</v>
      </c>
      <c r="Q40" s="98"/>
      <c r="R40" s="61" t="s">
        <v>372</v>
      </c>
      <c r="S40" s="62"/>
      <c r="T40" s="62"/>
    </row>
    <row r="41" spans="1:20" s="79" customFormat="1" ht="18.75" customHeight="1">
      <c r="A41" s="93" t="s">
        <v>316</v>
      </c>
      <c r="B41" s="105" t="s">
        <v>239</v>
      </c>
      <c r="C41" s="94" t="str">
        <f t="shared" si="1"/>
        <v>H105025343</v>
      </c>
      <c r="D41" s="94">
        <v>9432612653</v>
      </c>
      <c r="E41" s="99" t="s">
        <v>241</v>
      </c>
      <c r="F41" s="72" t="s">
        <v>240</v>
      </c>
      <c r="G41" s="95" t="str">
        <f t="shared" si="2"/>
        <v>KMH</v>
      </c>
      <c r="H41" s="63" t="s">
        <v>16</v>
      </c>
      <c r="I41" s="70" t="s">
        <v>18</v>
      </c>
      <c r="J41" s="70" t="s">
        <v>18</v>
      </c>
      <c r="K41" s="72">
        <v>300</v>
      </c>
      <c r="L41" s="74">
        <v>15.4</v>
      </c>
      <c r="M41" s="97">
        <f t="shared" si="0"/>
        <v>4620</v>
      </c>
      <c r="N41" s="97">
        <v>1.1000000000000001</v>
      </c>
      <c r="O41" s="161">
        <f t="shared" si="3"/>
        <v>416185</v>
      </c>
      <c r="P41" s="98">
        <v>540000</v>
      </c>
      <c r="Q41" s="98"/>
      <c r="R41" s="61" t="s">
        <v>372</v>
      </c>
      <c r="S41" s="62"/>
      <c r="T41" s="62"/>
    </row>
    <row r="42" spans="1:20" s="79" customFormat="1" ht="18.75" customHeight="1">
      <c r="A42" s="93" t="s">
        <v>316</v>
      </c>
      <c r="B42" s="105" t="s">
        <v>38</v>
      </c>
      <c r="C42" s="94" t="str">
        <f t="shared" si="1"/>
        <v>0433175413</v>
      </c>
      <c r="D42" s="94" t="str">
        <f>LEFT(C42,10)</f>
        <v>0433175413</v>
      </c>
      <c r="E42" s="99"/>
      <c r="F42" s="72" t="s">
        <v>39</v>
      </c>
      <c r="G42" s="95" t="str">
        <f t="shared" si="2"/>
        <v>8GA</v>
      </c>
      <c r="H42" s="63" t="s">
        <v>16</v>
      </c>
      <c r="I42" s="70" t="s">
        <v>18</v>
      </c>
      <c r="J42" s="70" t="s">
        <v>18</v>
      </c>
      <c r="K42" s="72">
        <v>120</v>
      </c>
      <c r="L42" s="74">
        <v>23.24</v>
      </c>
      <c r="M42" s="97">
        <f t="shared" si="0"/>
        <v>2788.7999999999997</v>
      </c>
      <c r="N42" s="97">
        <v>1.1000000000000001</v>
      </c>
      <c r="O42" s="161">
        <f t="shared" si="3"/>
        <v>628061.00000000012</v>
      </c>
      <c r="P42" s="98">
        <v>780000</v>
      </c>
      <c r="Q42" s="98"/>
      <c r="R42" s="61" t="s">
        <v>372</v>
      </c>
      <c r="S42" s="62"/>
      <c r="T42" s="62"/>
    </row>
    <row r="43" spans="1:20" s="79" customFormat="1" ht="18.75" customHeight="1">
      <c r="A43" s="93" t="s">
        <v>316</v>
      </c>
      <c r="B43" s="105" t="s">
        <v>87</v>
      </c>
      <c r="C43" s="94" t="str">
        <f t="shared" si="1"/>
        <v>F002C40030</v>
      </c>
      <c r="D43" s="94" t="str">
        <f>LEFT(C43,10)</f>
        <v>F002C40030</v>
      </c>
      <c r="E43" s="72"/>
      <c r="F43" s="72" t="s">
        <v>88</v>
      </c>
      <c r="G43" s="95" t="str">
        <f t="shared" si="2"/>
        <v>41N</v>
      </c>
      <c r="H43" s="63" t="s">
        <v>16</v>
      </c>
      <c r="I43" s="70" t="s">
        <v>18</v>
      </c>
      <c r="J43" s="70" t="s">
        <v>18</v>
      </c>
      <c r="K43" s="72">
        <v>120</v>
      </c>
      <c r="L43" s="74">
        <v>7.46</v>
      </c>
      <c r="M43" s="97">
        <f t="shared" si="0"/>
        <v>895.2</v>
      </c>
      <c r="N43" s="97">
        <v>1.1000000000000001</v>
      </c>
      <c r="O43" s="161">
        <f t="shared" si="3"/>
        <v>201606.50000000003</v>
      </c>
      <c r="P43" s="106">
        <v>340000</v>
      </c>
      <c r="Q43" s="106"/>
      <c r="R43" s="61" t="s">
        <v>372</v>
      </c>
      <c r="S43" s="62"/>
      <c r="T43" s="62"/>
    </row>
    <row r="44" spans="1:20" s="79" customFormat="1" ht="18.75" customHeight="1">
      <c r="A44" s="93" t="s">
        <v>316</v>
      </c>
      <c r="B44" s="105" t="s">
        <v>90</v>
      </c>
      <c r="C44" s="94" t="str">
        <f t="shared" si="1"/>
        <v>F002C40031</v>
      </c>
      <c r="D44" s="94" t="str">
        <f>LEFT(C44,10)</f>
        <v>F002C40031</v>
      </c>
      <c r="E44" s="72"/>
      <c r="F44" s="72" t="s">
        <v>91</v>
      </c>
      <c r="G44" s="95" t="str">
        <f t="shared" si="2"/>
        <v>41N</v>
      </c>
      <c r="H44" s="63" t="s">
        <v>16</v>
      </c>
      <c r="I44" s="70" t="s">
        <v>18</v>
      </c>
      <c r="J44" s="70" t="s">
        <v>18</v>
      </c>
      <c r="K44" s="72">
        <v>120</v>
      </c>
      <c r="L44" s="74">
        <v>7.81</v>
      </c>
      <c r="M44" s="97">
        <f t="shared" si="0"/>
        <v>937.19999999999993</v>
      </c>
      <c r="N44" s="97">
        <v>1.1000000000000001</v>
      </c>
      <c r="O44" s="161">
        <f t="shared" si="3"/>
        <v>211065.25</v>
      </c>
      <c r="P44" s="106">
        <v>360000</v>
      </c>
      <c r="Q44" s="106"/>
      <c r="R44" s="61" t="s">
        <v>372</v>
      </c>
      <c r="S44" s="62"/>
      <c r="T44" s="62"/>
    </row>
    <row r="45" spans="1:20" s="79" customFormat="1" ht="18.75" customHeight="1">
      <c r="A45" s="93" t="s">
        <v>316</v>
      </c>
      <c r="B45" s="105" t="s">
        <v>26</v>
      </c>
      <c r="C45" s="94" t="str">
        <f t="shared" si="1"/>
        <v>0433171806</v>
      </c>
      <c r="D45" s="94" t="s">
        <v>28</v>
      </c>
      <c r="E45" s="72"/>
      <c r="F45" s="72" t="s">
        <v>27</v>
      </c>
      <c r="G45" s="95" t="str">
        <f t="shared" si="2"/>
        <v>8GA</v>
      </c>
      <c r="H45" s="63" t="s">
        <v>16</v>
      </c>
      <c r="I45" s="70" t="s">
        <v>18</v>
      </c>
      <c r="J45" s="70" t="s">
        <v>18</v>
      </c>
      <c r="K45" s="72">
        <v>90</v>
      </c>
      <c r="L45" s="74">
        <v>9.2200000000000006</v>
      </c>
      <c r="M45" s="97">
        <f t="shared" si="0"/>
        <v>829.80000000000007</v>
      </c>
      <c r="N45" s="97">
        <v>1.1000000000000001</v>
      </c>
      <c r="O45" s="161">
        <f t="shared" si="3"/>
        <v>249170.50000000003</v>
      </c>
      <c r="P45" s="106">
        <v>350000</v>
      </c>
      <c r="Q45" s="106"/>
      <c r="R45" s="61" t="s">
        <v>378</v>
      </c>
      <c r="S45" s="62"/>
      <c r="T45" s="107"/>
    </row>
    <row r="46" spans="1:20" s="79" customFormat="1" ht="18.75" customHeight="1">
      <c r="A46" s="93" t="s">
        <v>316</v>
      </c>
      <c r="B46" s="105" t="s">
        <v>379</v>
      </c>
      <c r="C46" s="94" t="str">
        <f t="shared" si="1"/>
        <v>0440050007</v>
      </c>
      <c r="D46" s="94" t="str">
        <f>LEFT(C46,10)</f>
        <v>0440050007</v>
      </c>
      <c r="E46" s="72"/>
      <c r="F46" s="72"/>
      <c r="G46" s="95" t="str">
        <f t="shared" si="2"/>
        <v>810</v>
      </c>
      <c r="H46" s="70" t="s">
        <v>380</v>
      </c>
      <c r="I46" s="70"/>
      <c r="J46" s="108" t="s">
        <v>381</v>
      </c>
      <c r="K46" s="72">
        <v>40</v>
      </c>
      <c r="L46" s="74">
        <v>60</v>
      </c>
      <c r="M46" s="97">
        <f t="shared" si="0"/>
        <v>2400</v>
      </c>
      <c r="N46" s="97">
        <v>1.1000000000000001</v>
      </c>
      <c r="O46" s="161">
        <f t="shared" si="3"/>
        <v>1621500.0000000002</v>
      </c>
      <c r="P46" s="106">
        <v>2800000</v>
      </c>
      <c r="Q46" s="106"/>
      <c r="R46" s="61" t="s">
        <v>382</v>
      </c>
      <c r="S46" s="62"/>
      <c r="T46" s="62"/>
    </row>
    <row r="47" spans="1:20" s="79" customFormat="1" ht="23.25" customHeight="1">
      <c r="A47" s="93" t="s">
        <v>316</v>
      </c>
      <c r="B47" s="105" t="s">
        <v>383</v>
      </c>
      <c r="C47" s="94" t="str">
        <f t="shared" si="1"/>
        <v>0433175484</v>
      </c>
      <c r="D47" s="94" t="s">
        <v>568</v>
      </c>
      <c r="E47" s="72"/>
      <c r="F47" s="72" t="s">
        <v>569</v>
      </c>
      <c r="G47" s="95" t="str">
        <f t="shared" si="2"/>
        <v>8GA</v>
      </c>
      <c r="H47" s="63" t="s">
        <v>16</v>
      </c>
      <c r="I47" s="70" t="s">
        <v>18</v>
      </c>
      <c r="J47" s="70" t="s">
        <v>18</v>
      </c>
      <c r="K47" s="72">
        <v>36</v>
      </c>
      <c r="L47" s="74">
        <v>11.42</v>
      </c>
      <c r="M47" s="97">
        <f t="shared" si="0"/>
        <v>411.12</v>
      </c>
      <c r="N47" s="97">
        <v>1.1000000000000001</v>
      </c>
      <c r="O47" s="161">
        <f t="shared" si="3"/>
        <v>308625.5</v>
      </c>
      <c r="P47" s="106">
        <v>390000</v>
      </c>
      <c r="Q47" s="106"/>
      <c r="R47" s="61" t="s">
        <v>376</v>
      </c>
      <c r="S47" s="62"/>
      <c r="T47" s="62"/>
    </row>
    <row r="48" spans="1:20" s="79" customFormat="1" ht="24" customHeight="1">
      <c r="A48" s="93" t="s">
        <v>316</v>
      </c>
      <c r="B48" s="105" t="s">
        <v>278</v>
      </c>
      <c r="C48" s="94" t="str">
        <f t="shared" si="1"/>
        <v>2434614020</v>
      </c>
      <c r="D48" s="94" t="s">
        <v>570</v>
      </c>
      <c r="E48" s="72"/>
      <c r="F48" s="72"/>
      <c r="G48" s="95" t="str">
        <f t="shared" si="2"/>
        <v>770</v>
      </c>
      <c r="H48" s="70" t="s">
        <v>384</v>
      </c>
      <c r="I48" s="70"/>
      <c r="J48" s="70" t="s">
        <v>385</v>
      </c>
      <c r="K48" s="72">
        <v>30</v>
      </c>
      <c r="L48" s="74">
        <v>0.32</v>
      </c>
      <c r="M48" s="97">
        <f t="shared" si="0"/>
        <v>9.6</v>
      </c>
      <c r="N48" s="97">
        <v>1.1000000000000001</v>
      </c>
      <c r="O48" s="161">
        <f t="shared" si="3"/>
        <v>8648.0000000000018</v>
      </c>
      <c r="P48" s="106">
        <v>10000</v>
      </c>
      <c r="Q48" s="106"/>
      <c r="R48" s="61" t="s">
        <v>386</v>
      </c>
      <c r="S48" s="62"/>
      <c r="T48" s="62"/>
    </row>
    <row r="49" spans="1:20" s="79" customFormat="1" ht="24" customHeight="1">
      <c r="A49" s="93" t="s">
        <v>316</v>
      </c>
      <c r="B49" s="105" t="s">
        <v>97</v>
      </c>
      <c r="C49" s="94" t="str">
        <f t="shared" si="1"/>
        <v>F00H4S0008</v>
      </c>
      <c r="D49" s="94" t="s">
        <v>99</v>
      </c>
      <c r="E49" s="72"/>
      <c r="F49" s="72"/>
      <c r="G49" s="95" t="str">
        <f t="shared" si="2"/>
        <v>741</v>
      </c>
      <c r="H49" s="70" t="s">
        <v>98</v>
      </c>
      <c r="I49" s="59" t="s">
        <v>342</v>
      </c>
      <c r="J49" s="108" t="s">
        <v>100</v>
      </c>
      <c r="K49" s="72">
        <v>30</v>
      </c>
      <c r="L49" s="74">
        <v>7.33</v>
      </c>
      <c r="M49" s="97">
        <f t="shared" si="0"/>
        <v>219.9</v>
      </c>
      <c r="N49" s="97">
        <v>1.1000000000000001</v>
      </c>
      <c r="O49" s="161">
        <f t="shared" si="3"/>
        <v>198093.25000000003</v>
      </c>
      <c r="P49" s="98">
        <v>230000</v>
      </c>
      <c r="Q49" s="98"/>
      <c r="R49" s="61" t="s">
        <v>376</v>
      </c>
      <c r="S49" s="62"/>
      <c r="T49" s="62"/>
    </row>
    <row r="50" spans="1:20" s="79" customFormat="1" ht="18.75" customHeight="1">
      <c r="A50" s="93" t="s">
        <v>316</v>
      </c>
      <c r="B50" s="105" t="s">
        <v>387</v>
      </c>
      <c r="C50" s="94" t="str">
        <f t="shared" si="1"/>
        <v>F00ZB20001</v>
      </c>
      <c r="D50" s="94" t="s">
        <v>571</v>
      </c>
      <c r="E50" s="72"/>
      <c r="F50" s="72"/>
      <c r="G50" s="95" t="str">
        <f t="shared" si="2"/>
        <v>741</v>
      </c>
      <c r="H50" s="70" t="s">
        <v>388</v>
      </c>
      <c r="I50" s="70"/>
      <c r="J50" s="70" t="s">
        <v>389</v>
      </c>
      <c r="K50" s="72">
        <v>30</v>
      </c>
      <c r="L50" s="74">
        <v>0.74</v>
      </c>
      <c r="M50" s="97">
        <f t="shared" si="0"/>
        <v>22.2</v>
      </c>
      <c r="N50" s="97">
        <v>1.1000000000000001</v>
      </c>
      <c r="O50" s="161">
        <f t="shared" si="3"/>
        <v>19998.500000000004</v>
      </c>
      <c r="P50" s="98">
        <v>20000</v>
      </c>
      <c r="Q50" s="98"/>
      <c r="R50" s="61" t="s">
        <v>376</v>
      </c>
      <c r="S50" s="62"/>
      <c r="T50" s="62"/>
    </row>
    <row r="51" spans="1:20" s="79" customFormat="1" ht="18.75" customHeight="1">
      <c r="A51" s="93" t="s">
        <v>316</v>
      </c>
      <c r="B51" s="105" t="s">
        <v>35</v>
      </c>
      <c r="C51" s="94" t="str">
        <f t="shared" si="1"/>
        <v>0433172080</v>
      </c>
      <c r="D51" s="94" t="str">
        <f>LEFT(C51,10)</f>
        <v>0433172080</v>
      </c>
      <c r="E51" s="72"/>
      <c r="F51" s="72" t="s">
        <v>36</v>
      </c>
      <c r="G51" s="95" t="str">
        <f t="shared" si="2"/>
        <v>75N</v>
      </c>
      <c r="H51" s="63" t="s">
        <v>16</v>
      </c>
      <c r="I51" s="70" t="s">
        <v>18</v>
      </c>
      <c r="J51" s="70" t="s">
        <v>18</v>
      </c>
      <c r="K51" s="72">
        <v>24</v>
      </c>
      <c r="L51" s="74">
        <v>32</v>
      </c>
      <c r="M51" s="97">
        <f t="shared" si="0"/>
        <v>768</v>
      </c>
      <c r="N51" s="97">
        <v>1.1000000000000001</v>
      </c>
      <c r="O51" s="161">
        <f t="shared" si="3"/>
        <v>864800.00000000012</v>
      </c>
      <c r="P51" s="98">
        <v>1080000</v>
      </c>
      <c r="Q51" s="98"/>
      <c r="R51" s="61" t="s">
        <v>371</v>
      </c>
      <c r="S51" s="62"/>
      <c r="T51" s="62"/>
    </row>
    <row r="52" spans="1:20" s="79" customFormat="1" ht="18.75" customHeight="1">
      <c r="A52" s="93" t="s">
        <v>316</v>
      </c>
      <c r="B52" s="105" t="s">
        <v>263</v>
      </c>
      <c r="C52" s="94" t="str">
        <f t="shared" si="1"/>
        <v>0433172221</v>
      </c>
      <c r="D52" s="94" t="s">
        <v>352</v>
      </c>
      <c r="E52" s="72"/>
      <c r="F52" s="72" t="s">
        <v>264</v>
      </c>
      <c r="G52" s="95" t="str">
        <f t="shared" si="2"/>
        <v>8GA</v>
      </c>
      <c r="H52" s="63" t="s">
        <v>16</v>
      </c>
      <c r="I52" s="70" t="s">
        <v>18</v>
      </c>
      <c r="J52" s="70" t="s">
        <v>18</v>
      </c>
      <c r="K52" s="72">
        <v>24</v>
      </c>
      <c r="L52" s="74">
        <v>18.05</v>
      </c>
      <c r="M52" s="97">
        <f t="shared" si="0"/>
        <v>433.20000000000005</v>
      </c>
      <c r="N52" s="97">
        <v>1.1000000000000001</v>
      </c>
      <c r="O52" s="161">
        <f t="shared" si="3"/>
        <v>487801.25000000012</v>
      </c>
      <c r="P52" s="98">
        <v>610000</v>
      </c>
      <c r="Q52" s="98"/>
      <c r="R52" s="61" t="s">
        <v>378</v>
      </c>
      <c r="S52" s="62"/>
      <c r="T52" s="107"/>
    </row>
    <row r="53" spans="1:20" s="79" customFormat="1" ht="25.5" customHeight="1">
      <c r="A53" s="93" t="s">
        <v>316</v>
      </c>
      <c r="B53" s="105" t="s">
        <v>11</v>
      </c>
      <c r="C53" s="94" t="str">
        <f t="shared" si="1"/>
        <v>0281006117</v>
      </c>
      <c r="D53" s="94" t="str">
        <f>LEFT(C53,10)</f>
        <v>0281006117</v>
      </c>
      <c r="E53" s="72"/>
      <c r="F53" s="72"/>
      <c r="G53" s="95" t="str">
        <f t="shared" si="2"/>
        <v>000</v>
      </c>
      <c r="H53" s="96" t="s">
        <v>8</v>
      </c>
      <c r="I53" s="59" t="s">
        <v>339</v>
      </c>
      <c r="J53" s="108" t="s">
        <v>13</v>
      </c>
      <c r="K53" s="72">
        <v>20</v>
      </c>
      <c r="L53" s="74">
        <v>21</v>
      </c>
      <c r="M53" s="97">
        <f t="shared" si="0"/>
        <v>420</v>
      </c>
      <c r="N53" s="97">
        <v>1.1000000000000001</v>
      </c>
      <c r="O53" s="161">
        <f t="shared" si="3"/>
        <v>567525</v>
      </c>
      <c r="P53" s="98">
        <v>1000000</v>
      </c>
      <c r="Q53" s="98"/>
      <c r="R53" s="61" t="s">
        <v>371</v>
      </c>
      <c r="S53" s="62"/>
      <c r="T53" s="62"/>
    </row>
    <row r="54" spans="1:20" s="79" customFormat="1" ht="18.75" customHeight="1">
      <c r="A54" s="93" t="s">
        <v>316</v>
      </c>
      <c r="B54" s="105" t="s">
        <v>390</v>
      </c>
      <c r="C54" s="94" t="str">
        <f t="shared" si="1"/>
        <v>F00N210223</v>
      </c>
      <c r="D54" s="94" t="s">
        <v>572</v>
      </c>
      <c r="E54" s="72"/>
      <c r="F54" s="72"/>
      <c r="G54" s="95" t="str">
        <f t="shared" si="2"/>
        <v>391</v>
      </c>
      <c r="H54" s="96" t="s">
        <v>106</v>
      </c>
      <c r="I54" s="59" t="s">
        <v>343</v>
      </c>
      <c r="J54" s="70" t="s">
        <v>391</v>
      </c>
      <c r="K54" s="72">
        <v>20</v>
      </c>
      <c r="L54" s="74">
        <v>67.260000000000005</v>
      </c>
      <c r="M54" s="97">
        <f t="shared" si="0"/>
        <v>1345.2</v>
      </c>
      <c r="N54" s="97">
        <v>1.1000000000000001</v>
      </c>
      <c r="O54" s="161">
        <f t="shared" si="3"/>
        <v>1817701.5000000005</v>
      </c>
      <c r="P54" s="98">
        <v>3100000</v>
      </c>
      <c r="Q54" s="98"/>
      <c r="R54" s="61" t="s">
        <v>371</v>
      </c>
      <c r="S54" s="62"/>
      <c r="T54" s="62"/>
    </row>
    <row r="55" spans="1:20" s="79" customFormat="1" ht="18.75" customHeight="1">
      <c r="A55" s="93" t="s">
        <v>316</v>
      </c>
      <c r="B55" s="105" t="s">
        <v>276</v>
      </c>
      <c r="C55" s="94" t="str">
        <f t="shared" si="1"/>
        <v>0433171843</v>
      </c>
      <c r="D55" s="94" t="s">
        <v>356</v>
      </c>
      <c r="E55" s="72"/>
      <c r="F55" s="72" t="s">
        <v>277</v>
      </c>
      <c r="G55" s="95" t="str">
        <f t="shared" si="2"/>
        <v>8GA</v>
      </c>
      <c r="H55" s="103" t="s">
        <v>16</v>
      </c>
      <c r="I55" s="70" t="s">
        <v>18</v>
      </c>
      <c r="J55" s="70" t="s">
        <v>18</v>
      </c>
      <c r="K55" s="72">
        <v>12</v>
      </c>
      <c r="L55" s="74">
        <v>28.5</v>
      </c>
      <c r="M55" s="97">
        <f t="shared" si="0"/>
        <v>342</v>
      </c>
      <c r="N55" s="97">
        <v>1.1000000000000001</v>
      </c>
      <c r="O55" s="161">
        <f t="shared" si="3"/>
        <v>770212.50000000012</v>
      </c>
      <c r="P55" s="98">
        <v>960000</v>
      </c>
      <c r="Q55" s="98"/>
      <c r="R55" s="61" t="s">
        <v>378</v>
      </c>
      <c r="S55" s="62"/>
      <c r="T55" s="62"/>
    </row>
    <row r="56" spans="1:20" s="79" customFormat="1" ht="18.75" customHeight="1">
      <c r="A56" s="93" t="s">
        <v>316</v>
      </c>
      <c r="B56" s="105" t="s">
        <v>29</v>
      </c>
      <c r="C56" s="94" t="str">
        <f t="shared" si="1"/>
        <v>0433171871</v>
      </c>
      <c r="D56" s="94" t="str">
        <f>LEFT(C56,10)</f>
        <v>0433171871</v>
      </c>
      <c r="E56" s="72"/>
      <c r="F56" s="72" t="s">
        <v>30</v>
      </c>
      <c r="G56" s="95" t="str">
        <f t="shared" si="2"/>
        <v>75N</v>
      </c>
      <c r="H56" s="103" t="s">
        <v>16</v>
      </c>
      <c r="I56" s="70" t="s">
        <v>18</v>
      </c>
      <c r="J56" s="70" t="s">
        <v>18</v>
      </c>
      <c r="K56" s="72">
        <v>12</v>
      </c>
      <c r="L56" s="74">
        <v>27.62</v>
      </c>
      <c r="M56" s="97">
        <f t="shared" si="0"/>
        <v>331.44</v>
      </c>
      <c r="N56" s="97">
        <v>1.1000000000000001</v>
      </c>
      <c r="O56" s="161">
        <f t="shared" si="3"/>
        <v>746430.50000000012</v>
      </c>
      <c r="P56" s="98">
        <v>935000</v>
      </c>
      <c r="Q56" s="98"/>
      <c r="R56" s="61" t="s">
        <v>371</v>
      </c>
      <c r="S56" s="62"/>
      <c r="T56" s="62"/>
    </row>
    <row r="57" spans="1:20" s="79" customFormat="1" ht="18.75" customHeight="1">
      <c r="A57" s="93" t="s">
        <v>316</v>
      </c>
      <c r="B57" s="105" t="s">
        <v>392</v>
      </c>
      <c r="C57" s="94" t="str">
        <f t="shared" si="1"/>
        <v>0433171875</v>
      </c>
      <c r="D57" s="94" t="s">
        <v>573</v>
      </c>
      <c r="E57" s="99"/>
      <c r="F57" s="72" t="s">
        <v>574</v>
      </c>
      <c r="G57" s="95" t="str">
        <f t="shared" si="2"/>
        <v>8GA</v>
      </c>
      <c r="H57" s="103" t="s">
        <v>16</v>
      </c>
      <c r="I57" s="70" t="s">
        <v>18</v>
      </c>
      <c r="J57" s="70" t="s">
        <v>18</v>
      </c>
      <c r="K57" s="72">
        <v>12</v>
      </c>
      <c r="L57" s="74">
        <v>9.2200000000000006</v>
      </c>
      <c r="M57" s="97">
        <f t="shared" si="0"/>
        <v>110.64000000000001</v>
      </c>
      <c r="N57" s="97">
        <v>1.1000000000000001</v>
      </c>
      <c r="O57" s="161">
        <f t="shared" si="3"/>
        <v>249170.50000000003</v>
      </c>
      <c r="P57" s="98">
        <v>350000</v>
      </c>
      <c r="Q57" s="98"/>
      <c r="R57" s="61" t="s">
        <v>378</v>
      </c>
      <c r="S57" s="62"/>
      <c r="T57" s="62"/>
    </row>
    <row r="58" spans="1:20" s="79" customFormat="1" ht="18.75" customHeight="1">
      <c r="A58" s="93" t="s">
        <v>316</v>
      </c>
      <c r="B58" s="105" t="s">
        <v>32</v>
      </c>
      <c r="C58" s="94" t="str">
        <f t="shared" si="1"/>
        <v>0433171982</v>
      </c>
      <c r="D58" s="94" t="str">
        <f>LEFT(C58,10)</f>
        <v>0433171982</v>
      </c>
      <c r="E58" s="72"/>
      <c r="F58" s="72" t="s">
        <v>575</v>
      </c>
      <c r="G58" s="95" t="str">
        <f t="shared" si="2"/>
        <v>4N6</v>
      </c>
      <c r="H58" s="103" t="s">
        <v>16</v>
      </c>
      <c r="I58" s="70" t="s">
        <v>18</v>
      </c>
      <c r="J58" s="70" t="s">
        <v>18</v>
      </c>
      <c r="K58" s="72">
        <v>12</v>
      </c>
      <c r="L58" s="74">
        <v>27.5</v>
      </c>
      <c r="M58" s="97">
        <f t="shared" si="0"/>
        <v>330</v>
      </c>
      <c r="N58" s="97">
        <v>1.1000000000000001</v>
      </c>
      <c r="O58" s="161">
        <f t="shared" si="3"/>
        <v>743187.50000000012</v>
      </c>
      <c r="P58" s="98">
        <v>920000</v>
      </c>
      <c r="Q58" s="98"/>
      <c r="R58" s="61" t="s">
        <v>376</v>
      </c>
      <c r="S58" s="62"/>
      <c r="T58" s="62"/>
    </row>
    <row r="59" spans="1:20" s="79" customFormat="1" ht="18.75" customHeight="1">
      <c r="A59" s="93" t="s">
        <v>316</v>
      </c>
      <c r="B59" s="105" t="s">
        <v>393</v>
      </c>
      <c r="C59" s="94" t="str">
        <f t="shared" si="1"/>
        <v>0433171984</v>
      </c>
      <c r="D59" s="94" t="s">
        <v>576</v>
      </c>
      <c r="E59" s="72"/>
      <c r="F59" s="72" t="s">
        <v>577</v>
      </c>
      <c r="G59" s="95" t="str">
        <f t="shared" si="2"/>
        <v>75N</v>
      </c>
      <c r="H59" s="103" t="s">
        <v>16</v>
      </c>
      <c r="I59" s="70" t="s">
        <v>18</v>
      </c>
      <c r="J59" s="70" t="s">
        <v>18</v>
      </c>
      <c r="K59" s="72">
        <v>12</v>
      </c>
      <c r="L59" s="74">
        <v>30.72</v>
      </c>
      <c r="M59" s="97">
        <f t="shared" si="0"/>
        <v>368.64</v>
      </c>
      <c r="N59" s="97">
        <v>1.1000000000000001</v>
      </c>
      <c r="O59" s="161">
        <f t="shared" si="3"/>
        <v>830208.00000000012</v>
      </c>
      <c r="P59" s="98">
        <v>1050000</v>
      </c>
      <c r="Q59" s="98"/>
      <c r="R59" s="61" t="s">
        <v>371</v>
      </c>
      <c r="S59" s="62"/>
      <c r="T59" s="62"/>
    </row>
    <row r="60" spans="1:20" s="79" customFormat="1" ht="18.75" customHeight="1">
      <c r="A60" s="93" t="s">
        <v>316</v>
      </c>
      <c r="B60" s="105" t="s">
        <v>85</v>
      </c>
      <c r="C60" s="94" t="str">
        <f t="shared" si="1"/>
        <v>F002B70044</v>
      </c>
      <c r="D60" s="94" t="s">
        <v>578</v>
      </c>
      <c r="E60" s="72"/>
      <c r="F60" s="109"/>
      <c r="G60" s="95" t="str">
        <f t="shared" si="2"/>
        <v>41N</v>
      </c>
      <c r="H60" s="110" t="s">
        <v>86</v>
      </c>
      <c r="I60" s="59" t="s">
        <v>364</v>
      </c>
      <c r="J60" s="70" t="s">
        <v>394</v>
      </c>
      <c r="K60" s="72">
        <v>12</v>
      </c>
      <c r="L60" s="74">
        <v>2.5</v>
      </c>
      <c r="M60" s="97">
        <f t="shared" si="0"/>
        <v>30</v>
      </c>
      <c r="N60" s="97">
        <v>1.1000000000000001</v>
      </c>
      <c r="O60" s="161">
        <f t="shared" si="3"/>
        <v>67562.500000000015</v>
      </c>
      <c r="P60" s="98">
        <v>90000</v>
      </c>
      <c r="Q60" s="98"/>
      <c r="R60" s="61" t="s">
        <v>376</v>
      </c>
      <c r="S60" s="62"/>
      <c r="T60" s="62"/>
    </row>
    <row r="61" spans="1:20" s="79" customFormat="1" ht="18.75" customHeight="1">
      <c r="A61" s="93" t="s">
        <v>316</v>
      </c>
      <c r="B61" s="105" t="s">
        <v>109</v>
      </c>
      <c r="C61" s="94" t="str">
        <f t="shared" si="1"/>
        <v>F00RJ01727</v>
      </c>
      <c r="D61" s="94" t="str">
        <f>LEFT(C61,10)</f>
        <v>F00RJ01727</v>
      </c>
      <c r="E61" s="72"/>
      <c r="F61" s="72"/>
      <c r="G61" s="95" t="str">
        <f t="shared" si="2"/>
        <v>879</v>
      </c>
      <c r="H61" s="111" t="s">
        <v>110</v>
      </c>
      <c r="I61" s="59" t="s">
        <v>338</v>
      </c>
      <c r="J61" s="59" t="s">
        <v>112</v>
      </c>
      <c r="K61" s="72">
        <v>12</v>
      </c>
      <c r="L61" s="74">
        <v>23.74</v>
      </c>
      <c r="M61" s="97">
        <f t="shared" si="0"/>
        <v>284.88</v>
      </c>
      <c r="N61" s="97">
        <v>1.1000000000000001</v>
      </c>
      <c r="O61" s="161">
        <f t="shared" si="3"/>
        <v>641573.5</v>
      </c>
      <c r="P61" s="98">
        <v>870000</v>
      </c>
      <c r="Q61" s="98"/>
      <c r="R61" s="61" t="s">
        <v>382</v>
      </c>
      <c r="S61" s="62"/>
      <c r="T61" s="62"/>
    </row>
    <row r="62" spans="1:20" s="79" customFormat="1" ht="18.75" customHeight="1">
      <c r="A62" s="93" t="s">
        <v>316</v>
      </c>
      <c r="B62" s="105" t="s">
        <v>116</v>
      </c>
      <c r="C62" s="94" t="str">
        <f t="shared" si="1"/>
        <v>F00RJ02213</v>
      </c>
      <c r="D62" s="94" t="str">
        <f>LEFT(C62,10)</f>
        <v>F00RJ02213</v>
      </c>
      <c r="E62" s="72"/>
      <c r="F62" s="72"/>
      <c r="G62" s="95" t="str">
        <f t="shared" si="2"/>
        <v>751</v>
      </c>
      <c r="H62" s="111" t="s">
        <v>110</v>
      </c>
      <c r="I62" s="59" t="s">
        <v>338</v>
      </c>
      <c r="J62" s="59" t="s">
        <v>112</v>
      </c>
      <c r="K62" s="72">
        <v>12</v>
      </c>
      <c r="L62" s="74">
        <v>39</v>
      </c>
      <c r="M62" s="97">
        <f t="shared" si="0"/>
        <v>468</v>
      </c>
      <c r="N62" s="97">
        <v>1.1000000000000001</v>
      </c>
      <c r="O62" s="161">
        <f t="shared" si="3"/>
        <v>1053975.0000000002</v>
      </c>
      <c r="P62" s="98">
        <v>1320000</v>
      </c>
      <c r="Q62" s="98"/>
      <c r="R62" s="61" t="s">
        <v>371</v>
      </c>
      <c r="S62" s="62"/>
      <c r="T62" s="62"/>
    </row>
    <row r="63" spans="1:20" s="79" customFormat="1" ht="18.75" customHeight="1">
      <c r="A63" s="93" t="s">
        <v>316</v>
      </c>
      <c r="B63" s="105" t="s">
        <v>120</v>
      </c>
      <c r="C63" s="94" t="str">
        <f t="shared" si="1"/>
        <v>F00VC01352</v>
      </c>
      <c r="D63" s="94" t="str">
        <f>LEFT(C63,10)</f>
        <v>F00VC01352</v>
      </c>
      <c r="E63" s="72"/>
      <c r="F63" s="72"/>
      <c r="G63" s="95" t="str">
        <f t="shared" si="2"/>
        <v>770</v>
      </c>
      <c r="H63" s="111" t="s">
        <v>110</v>
      </c>
      <c r="I63" s="59" t="s">
        <v>338</v>
      </c>
      <c r="J63" s="59" t="s">
        <v>112</v>
      </c>
      <c r="K63" s="72">
        <v>12</v>
      </c>
      <c r="L63" s="74">
        <v>27</v>
      </c>
      <c r="M63" s="97">
        <f t="shared" si="0"/>
        <v>324</v>
      </c>
      <c r="N63" s="97">
        <v>1.1000000000000001</v>
      </c>
      <c r="O63" s="161">
        <f t="shared" si="3"/>
        <v>729675.00000000012</v>
      </c>
      <c r="P63" s="98">
        <v>1100000</v>
      </c>
      <c r="Q63" s="98"/>
      <c r="R63" s="61" t="s">
        <v>376</v>
      </c>
      <c r="S63" s="62"/>
      <c r="T63" s="62"/>
    </row>
    <row r="64" spans="1:20" s="79" customFormat="1" ht="18.75" customHeight="1">
      <c r="A64" s="93" t="s">
        <v>316</v>
      </c>
      <c r="B64" s="105" t="s">
        <v>125</v>
      </c>
      <c r="C64" s="94" t="str">
        <f t="shared" si="1"/>
        <v>F018B06804</v>
      </c>
      <c r="D64" s="94" t="s">
        <v>127</v>
      </c>
      <c r="E64" s="72"/>
      <c r="F64" s="72"/>
      <c r="G64" s="95" t="str">
        <f t="shared" si="2"/>
        <v>741</v>
      </c>
      <c r="H64" s="96" t="s">
        <v>126</v>
      </c>
      <c r="I64" s="96" t="s">
        <v>395</v>
      </c>
      <c r="J64" s="96" t="s">
        <v>128</v>
      </c>
      <c r="K64" s="72">
        <v>12</v>
      </c>
      <c r="L64" s="74">
        <v>8.93</v>
      </c>
      <c r="M64" s="97">
        <f t="shared" si="0"/>
        <v>107.16</v>
      </c>
      <c r="N64" s="97">
        <v>1.1000000000000001</v>
      </c>
      <c r="O64" s="161">
        <f t="shared" si="3"/>
        <v>241333.25000000003</v>
      </c>
      <c r="P64" s="98">
        <v>300000</v>
      </c>
      <c r="Q64" s="98"/>
      <c r="R64" s="61" t="s">
        <v>376</v>
      </c>
      <c r="S64" s="62"/>
      <c r="T64" s="62"/>
    </row>
    <row r="65" spans="1:20" s="79" customFormat="1" ht="18.75" customHeight="1">
      <c r="A65" s="93" t="s">
        <v>316</v>
      </c>
      <c r="B65" s="105" t="s">
        <v>6</v>
      </c>
      <c r="C65" s="94" t="str">
        <f t="shared" si="1"/>
        <v>0281002942</v>
      </c>
      <c r="D65" s="94" t="str">
        <f>LEFT(C65,10)</f>
        <v>0281002942</v>
      </c>
      <c r="E65" s="72"/>
      <c r="F65" s="72"/>
      <c r="G65" s="95" t="str">
        <f t="shared" si="2"/>
        <v>001</v>
      </c>
      <c r="H65" s="96" t="s">
        <v>8</v>
      </c>
      <c r="I65" s="59" t="s">
        <v>339</v>
      </c>
      <c r="J65" s="108" t="s">
        <v>10</v>
      </c>
      <c r="K65" s="72">
        <v>10</v>
      </c>
      <c r="L65" s="74">
        <v>22.11</v>
      </c>
      <c r="M65" s="97">
        <f t="shared" si="0"/>
        <v>221.1</v>
      </c>
      <c r="N65" s="97">
        <v>1.1000000000000001</v>
      </c>
      <c r="O65" s="161">
        <f t="shared" si="3"/>
        <v>597522.75</v>
      </c>
      <c r="P65" s="98">
        <v>800000</v>
      </c>
      <c r="Q65" s="98"/>
      <c r="R65" s="61" t="s">
        <v>376</v>
      </c>
      <c r="S65" s="62"/>
      <c r="T65" s="62"/>
    </row>
    <row r="66" spans="1:20" s="79" customFormat="1" ht="18.75" customHeight="1">
      <c r="A66" s="93" t="s">
        <v>316</v>
      </c>
      <c r="B66" s="105" t="s">
        <v>93</v>
      </c>
      <c r="C66" s="94" t="str">
        <f t="shared" si="1"/>
        <v>F002H23520</v>
      </c>
      <c r="D66" s="94" t="s">
        <v>95</v>
      </c>
      <c r="E66" s="72"/>
      <c r="F66" s="72"/>
      <c r="G66" s="95" t="str">
        <f t="shared" si="2"/>
        <v>772</v>
      </c>
      <c r="H66" s="96" t="s">
        <v>94</v>
      </c>
      <c r="I66" s="59" t="s">
        <v>341</v>
      </c>
      <c r="J66" s="59" t="s">
        <v>96</v>
      </c>
      <c r="K66" s="72">
        <v>10</v>
      </c>
      <c r="L66" s="74">
        <v>3.36</v>
      </c>
      <c r="M66" s="97">
        <f t="shared" si="0"/>
        <v>33.6</v>
      </c>
      <c r="N66" s="97">
        <v>1.1000000000000001</v>
      </c>
      <c r="O66" s="161">
        <f t="shared" si="3"/>
        <v>90804.000000000015</v>
      </c>
      <c r="P66" s="98">
        <v>110000</v>
      </c>
      <c r="Q66" s="98"/>
      <c r="R66" s="61" t="s">
        <v>378</v>
      </c>
      <c r="S66" s="62"/>
      <c r="T66" s="62"/>
    </row>
    <row r="67" spans="1:20" s="79" customFormat="1" ht="18.75" customHeight="1">
      <c r="A67" s="93" t="s">
        <v>316</v>
      </c>
      <c r="B67" s="105" t="s">
        <v>101</v>
      </c>
      <c r="C67" s="94" t="str">
        <f t="shared" si="1"/>
        <v>F00N010001</v>
      </c>
      <c r="D67" s="94" t="str">
        <f>LEFT(C67,10)</f>
        <v>F00N010001</v>
      </c>
      <c r="E67" s="72"/>
      <c r="F67" s="72"/>
      <c r="G67" s="95" t="str">
        <f t="shared" si="2"/>
        <v>390</v>
      </c>
      <c r="H67" s="110" t="s">
        <v>102</v>
      </c>
      <c r="I67" s="59" t="s">
        <v>344</v>
      </c>
      <c r="J67" s="59" t="s">
        <v>104</v>
      </c>
      <c r="K67" s="72">
        <v>10</v>
      </c>
      <c r="L67" s="74">
        <v>16.16</v>
      </c>
      <c r="M67" s="97">
        <f t="shared" si="0"/>
        <v>161.6</v>
      </c>
      <c r="N67" s="97">
        <v>1.1000000000000001</v>
      </c>
      <c r="O67" s="161">
        <f t="shared" si="3"/>
        <v>436724.00000000006</v>
      </c>
      <c r="P67" s="98">
        <v>1000000</v>
      </c>
      <c r="Q67" s="98"/>
      <c r="R67" s="61" t="s">
        <v>376</v>
      </c>
      <c r="S67" s="62"/>
      <c r="T67" s="62"/>
    </row>
    <row r="68" spans="1:20" s="79" customFormat="1" ht="18.75" customHeight="1">
      <c r="A68" s="93" t="s">
        <v>316</v>
      </c>
      <c r="B68" s="105" t="s">
        <v>274</v>
      </c>
      <c r="C68" s="94" t="str">
        <f t="shared" si="1"/>
        <v>0433172040</v>
      </c>
      <c r="D68" s="94" t="s">
        <v>355</v>
      </c>
      <c r="E68" s="72"/>
      <c r="F68" s="72" t="s">
        <v>275</v>
      </c>
      <c r="G68" s="95" t="str">
        <f t="shared" si="2"/>
        <v>8GA</v>
      </c>
      <c r="H68" s="103" t="s">
        <v>16</v>
      </c>
      <c r="I68" s="70" t="s">
        <v>18</v>
      </c>
      <c r="J68" s="70" t="s">
        <v>18</v>
      </c>
      <c r="K68" s="72">
        <v>6</v>
      </c>
      <c r="L68" s="74">
        <v>28.38</v>
      </c>
      <c r="M68" s="97">
        <f t="shared" si="0"/>
        <v>170.28</v>
      </c>
      <c r="N68" s="97">
        <v>1.1000000000000001</v>
      </c>
      <c r="O68" s="161">
        <f t="shared" si="3"/>
        <v>766969.5</v>
      </c>
      <c r="P68" s="98">
        <v>960000</v>
      </c>
      <c r="Q68" s="98"/>
      <c r="R68" s="61" t="s">
        <v>376</v>
      </c>
      <c r="S68" s="62"/>
      <c r="T68" s="62"/>
    </row>
    <row r="69" spans="1:20" s="79" customFormat="1" ht="18.75" customHeight="1">
      <c r="A69" s="93" t="s">
        <v>316</v>
      </c>
      <c r="B69" s="105" t="s">
        <v>396</v>
      </c>
      <c r="C69" s="94" t="str">
        <f t="shared" si="1"/>
        <v>0445120265</v>
      </c>
      <c r="D69" s="94" t="s">
        <v>579</v>
      </c>
      <c r="E69" s="72"/>
      <c r="F69" s="72"/>
      <c r="G69" s="95" t="str">
        <f t="shared" si="2"/>
        <v>879</v>
      </c>
      <c r="H69" s="96" t="s">
        <v>397</v>
      </c>
      <c r="I69" s="70" t="s">
        <v>398</v>
      </c>
      <c r="J69" s="70" t="s">
        <v>398</v>
      </c>
      <c r="K69" s="72">
        <v>6</v>
      </c>
      <c r="L69" s="74">
        <v>100</v>
      </c>
      <c r="M69" s="97">
        <f t="shared" si="0"/>
        <v>600</v>
      </c>
      <c r="N69" s="97">
        <v>1.1000000000000001</v>
      </c>
      <c r="O69" s="161">
        <f t="shared" si="3"/>
        <v>2702500.0000000005</v>
      </c>
      <c r="P69" s="98">
        <v>3550000</v>
      </c>
      <c r="Q69" s="98"/>
      <c r="R69" s="61" t="s">
        <v>378</v>
      </c>
      <c r="S69" s="62"/>
      <c r="T69" s="62"/>
    </row>
    <row r="70" spans="1:20" s="79" customFormat="1" ht="21.75" customHeight="1">
      <c r="A70" s="93" t="s">
        <v>316</v>
      </c>
      <c r="B70" s="105" t="s">
        <v>113</v>
      </c>
      <c r="C70" s="94" t="str">
        <f t="shared" si="1"/>
        <v>F00RJ01941</v>
      </c>
      <c r="D70" s="94" t="str">
        <f>LEFT(C70,10)</f>
        <v>F00RJ01941</v>
      </c>
      <c r="E70" s="72"/>
      <c r="F70" s="72"/>
      <c r="G70" s="95" t="str">
        <f t="shared" si="2"/>
        <v>751</v>
      </c>
      <c r="H70" s="103" t="s">
        <v>114</v>
      </c>
      <c r="I70" s="59" t="s">
        <v>338</v>
      </c>
      <c r="J70" s="59" t="s">
        <v>112</v>
      </c>
      <c r="K70" s="72">
        <v>6</v>
      </c>
      <c r="L70" s="74">
        <v>27</v>
      </c>
      <c r="M70" s="97">
        <f t="shared" si="0"/>
        <v>162</v>
      </c>
      <c r="N70" s="97">
        <v>1.1000000000000001</v>
      </c>
      <c r="O70" s="161">
        <f t="shared" si="3"/>
        <v>729675.00000000012</v>
      </c>
      <c r="P70" s="98">
        <v>1000000</v>
      </c>
      <c r="Q70" s="98"/>
      <c r="R70" s="61" t="s">
        <v>371</v>
      </c>
      <c r="S70" s="62"/>
      <c r="T70" s="62"/>
    </row>
    <row r="71" spans="1:20" s="79" customFormat="1" ht="17.25" customHeight="1">
      <c r="A71" s="93" t="s">
        <v>316</v>
      </c>
      <c r="B71" s="105" t="s">
        <v>267</v>
      </c>
      <c r="C71" s="94" t="str">
        <f t="shared" si="1"/>
        <v>F00RJ02035</v>
      </c>
      <c r="D71" s="94" t="s">
        <v>345</v>
      </c>
      <c r="E71" s="72"/>
      <c r="F71" s="72"/>
      <c r="G71" s="95" t="str">
        <f t="shared" si="2"/>
        <v>879</v>
      </c>
      <c r="H71" s="103" t="s">
        <v>123</v>
      </c>
      <c r="I71" s="59" t="s">
        <v>338</v>
      </c>
      <c r="J71" s="59" t="s">
        <v>112</v>
      </c>
      <c r="K71" s="72">
        <v>6</v>
      </c>
      <c r="L71" s="74">
        <v>21.5</v>
      </c>
      <c r="M71" s="97">
        <f t="shared" ref="M71:M134" si="4">K71*L71</f>
        <v>129</v>
      </c>
      <c r="N71" s="97">
        <v>1.1000000000000001</v>
      </c>
      <c r="O71" s="161">
        <f t="shared" si="3"/>
        <v>581037.5</v>
      </c>
      <c r="P71" s="98">
        <v>790000</v>
      </c>
      <c r="Q71" s="98"/>
      <c r="R71" s="61" t="s">
        <v>378</v>
      </c>
      <c r="S71" s="62"/>
      <c r="T71" s="62"/>
    </row>
    <row r="72" spans="1:20" s="79" customFormat="1" ht="18.75" customHeight="1">
      <c r="A72" s="93" t="s">
        <v>316</v>
      </c>
      <c r="B72" s="105" t="s">
        <v>399</v>
      </c>
      <c r="C72" s="94" t="str">
        <f t="shared" ref="C72:C135" si="5">LEFT(B72,10)</f>
        <v>F00RJ02130</v>
      </c>
      <c r="D72" s="94" t="s">
        <v>580</v>
      </c>
      <c r="E72" s="72"/>
      <c r="F72" s="72"/>
      <c r="G72" s="95" t="str">
        <f t="shared" ref="G72:G135" si="6">RIGHT(B72,3)</f>
        <v>751</v>
      </c>
      <c r="H72" s="111" t="s">
        <v>110</v>
      </c>
      <c r="I72" s="59" t="s">
        <v>338</v>
      </c>
      <c r="J72" s="59" t="s">
        <v>112</v>
      </c>
      <c r="K72" s="72">
        <v>6</v>
      </c>
      <c r="L72" s="74">
        <v>28.67</v>
      </c>
      <c r="M72" s="97">
        <f t="shared" si="4"/>
        <v>172.02</v>
      </c>
      <c r="N72" s="97">
        <v>1.1000000000000001</v>
      </c>
      <c r="O72" s="161">
        <f t="shared" ref="O72:O135" si="7">L72*(N72+0.05)*23500</f>
        <v>774806.75000000023</v>
      </c>
      <c r="P72" s="98">
        <v>1050000</v>
      </c>
      <c r="Q72" s="98"/>
      <c r="R72" s="61" t="s">
        <v>371</v>
      </c>
      <c r="S72" s="62"/>
      <c r="T72" s="62"/>
    </row>
    <row r="73" spans="1:20" s="79" customFormat="1" ht="18.75" customHeight="1">
      <c r="A73" s="93" t="s">
        <v>316</v>
      </c>
      <c r="B73" s="105" t="s">
        <v>118</v>
      </c>
      <c r="C73" s="94" t="str">
        <f t="shared" si="5"/>
        <v>F00VC01033</v>
      </c>
      <c r="D73" s="94" t="str">
        <f>LEFT(C73,10)</f>
        <v>F00VC01033</v>
      </c>
      <c r="E73" s="72"/>
      <c r="F73" s="72"/>
      <c r="G73" s="95" t="str">
        <f t="shared" si="6"/>
        <v>770</v>
      </c>
      <c r="H73" s="103" t="s">
        <v>114</v>
      </c>
      <c r="I73" s="59" t="s">
        <v>338</v>
      </c>
      <c r="J73" s="59" t="s">
        <v>112</v>
      </c>
      <c r="K73" s="72">
        <v>6</v>
      </c>
      <c r="L73" s="74">
        <v>25.49</v>
      </c>
      <c r="M73" s="97">
        <f t="shared" si="4"/>
        <v>152.94</v>
      </c>
      <c r="N73" s="97">
        <v>1.1000000000000001</v>
      </c>
      <c r="O73" s="161">
        <f t="shared" si="7"/>
        <v>688867.25</v>
      </c>
      <c r="P73" s="98">
        <v>940000</v>
      </c>
      <c r="Q73" s="98"/>
      <c r="R73" s="61" t="s">
        <v>372</v>
      </c>
      <c r="S73" s="62"/>
      <c r="T73" s="62"/>
    </row>
    <row r="74" spans="1:20" s="79" customFormat="1" ht="18.75" customHeight="1">
      <c r="A74" s="93" t="s">
        <v>316</v>
      </c>
      <c r="B74" s="105" t="s">
        <v>105</v>
      </c>
      <c r="C74" s="94" t="str">
        <f t="shared" si="5"/>
        <v>F00N210061</v>
      </c>
      <c r="D74" s="94" t="s">
        <v>107</v>
      </c>
      <c r="E74" s="72"/>
      <c r="F74" s="72"/>
      <c r="G74" s="95" t="str">
        <f t="shared" si="6"/>
        <v>000</v>
      </c>
      <c r="H74" s="70" t="s">
        <v>106</v>
      </c>
      <c r="I74" s="59" t="s">
        <v>343</v>
      </c>
      <c r="J74" s="70" t="s">
        <v>108</v>
      </c>
      <c r="K74" s="72">
        <v>5</v>
      </c>
      <c r="L74" s="74">
        <v>29.86</v>
      </c>
      <c r="M74" s="97">
        <f t="shared" si="4"/>
        <v>149.30000000000001</v>
      </c>
      <c r="N74" s="97">
        <v>1.1000000000000001</v>
      </c>
      <c r="O74" s="161">
        <f t="shared" si="7"/>
        <v>806966.50000000012</v>
      </c>
      <c r="P74" s="98">
        <v>1800000</v>
      </c>
      <c r="Q74" s="98"/>
      <c r="R74" s="61" t="s">
        <v>382</v>
      </c>
      <c r="S74" s="62"/>
      <c r="T74" s="62"/>
    </row>
    <row r="75" spans="1:20" s="79" customFormat="1" ht="26.25" customHeight="1">
      <c r="A75" s="93" t="s">
        <v>400</v>
      </c>
      <c r="B75" s="105" t="s">
        <v>135</v>
      </c>
      <c r="C75" s="94" t="str">
        <f t="shared" si="5"/>
        <v>H105007121</v>
      </c>
      <c r="D75" s="94">
        <v>9432610199</v>
      </c>
      <c r="E75" s="72" t="s">
        <v>138</v>
      </c>
      <c r="F75" s="72" t="s">
        <v>136</v>
      </c>
      <c r="G75" s="95" t="str">
        <f t="shared" si="6"/>
        <v>KMH</v>
      </c>
      <c r="H75" s="70" t="s">
        <v>16</v>
      </c>
      <c r="I75" s="96" t="s">
        <v>18</v>
      </c>
      <c r="J75" s="70" t="s">
        <v>18</v>
      </c>
      <c r="K75" s="72">
        <v>252</v>
      </c>
      <c r="L75" s="74">
        <v>5.15</v>
      </c>
      <c r="M75" s="97">
        <f t="shared" si="4"/>
        <v>1297.8000000000002</v>
      </c>
      <c r="N75" s="97">
        <v>1.1000000000000001</v>
      </c>
      <c r="O75" s="161">
        <f t="shared" si="7"/>
        <v>139178.75000000003</v>
      </c>
      <c r="P75" s="98">
        <v>170000</v>
      </c>
      <c r="Q75" s="98"/>
      <c r="R75" s="61" t="s">
        <v>372</v>
      </c>
      <c r="S75" s="62"/>
      <c r="T75" s="62"/>
    </row>
    <row r="76" spans="1:20" s="79" customFormat="1" ht="22.5" customHeight="1">
      <c r="A76" s="93" t="s">
        <v>400</v>
      </c>
      <c r="B76" s="105" t="s">
        <v>255</v>
      </c>
      <c r="C76" s="94" t="str">
        <f t="shared" si="5"/>
        <v>9413610953</v>
      </c>
      <c r="D76" s="112">
        <v>9413610953</v>
      </c>
      <c r="E76" s="112" t="s">
        <v>362</v>
      </c>
      <c r="F76" s="72" t="s">
        <v>256</v>
      </c>
      <c r="G76" s="95" t="str">
        <f t="shared" si="6"/>
        <v>3CA</v>
      </c>
      <c r="H76" s="96" t="s">
        <v>49</v>
      </c>
      <c r="I76" s="103" t="s">
        <v>52</v>
      </c>
      <c r="J76" s="103" t="s">
        <v>52</v>
      </c>
      <c r="K76" s="72">
        <v>24</v>
      </c>
      <c r="L76" s="64">
        <v>15.5</v>
      </c>
      <c r="M76" s="97">
        <f t="shared" si="4"/>
        <v>372</v>
      </c>
      <c r="N76" s="97">
        <v>1.1000000000000001</v>
      </c>
      <c r="O76" s="161">
        <f t="shared" si="7"/>
        <v>418887.50000000006</v>
      </c>
      <c r="P76" s="98">
        <v>490000</v>
      </c>
      <c r="Q76" s="98"/>
      <c r="R76" s="61" t="s">
        <v>378</v>
      </c>
      <c r="S76" s="62"/>
      <c r="T76" s="62"/>
    </row>
    <row r="77" spans="1:20" s="79" customFormat="1" ht="28.5" customHeight="1">
      <c r="A77" s="93" t="s">
        <v>400</v>
      </c>
      <c r="B77" s="105" t="s">
        <v>129</v>
      </c>
      <c r="C77" s="94" t="str">
        <f t="shared" si="5"/>
        <v>F01G0V5000</v>
      </c>
      <c r="D77" s="94" t="str">
        <f>LEFT(C77,10)</f>
        <v>F01G0V5000</v>
      </c>
      <c r="E77" s="112"/>
      <c r="F77" s="72" t="s">
        <v>130</v>
      </c>
      <c r="G77" s="95" t="str">
        <f t="shared" si="6"/>
        <v>KMH</v>
      </c>
      <c r="H77" s="70" t="s">
        <v>16</v>
      </c>
      <c r="I77" s="96" t="s">
        <v>18</v>
      </c>
      <c r="J77" s="96" t="s">
        <v>18</v>
      </c>
      <c r="K77" s="72">
        <v>24</v>
      </c>
      <c r="L77" s="74">
        <v>12.384</v>
      </c>
      <c r="M77" s="97">
        <f t="shared" si="4"/>
        <v>297.21600000000001</v>
      </c>
      <c r="N77" s="97">
        <v>1.1000000000000001</v>
      </c>
      <c r="O77" s="161">
        <f t="shared" si="7"/>
        <v>334677.60000000003</v>
      </c>
      <c r="P77" s="98">
        <v>440000</v>
      </c>
      <c r="Q77" s="98"/>
      <c r="R77" s="61" t="s">
        <v>371</v>
      </c>
      <c r="S77" s="62"/>
      <c r="T77" s="62"/>
    </row>
    <row r="78" spans="1:20" s="79" customFormat="1" ht="31.5" customHeight="1">
      <c r="A78" s="93" t="s">
        <v>400</v>
      </c>
      <c r="B78" s="105" t="s">
        <v>401</v>
      </c>
      <c r="C78" s="94" t="str">
        <f t="shared" si="5"/>
        <v>H105017014</v>
      </c>
      <c r="D78" s="94" t="s">
        <v>581</v>
      </c>
      <c r="E78" s="112" t="s">
        <v>582</v>
      </c>
      <c r="F78" s="72" t="s">
        <v>583</v>
      </c>
      <c r="G78" s="95" t="str">
        <f t="shared" si="6"/>
        <v>KMH</v>
      </c>
      <c r="H78" s="70" t="s">
        <v>16</v>
      </c>
      <c r="I78" s="96" t="s">
        <v>18</v>
      </c>
      <c r="J78" s="96" t="s">
        <v>18</v>
      </c>
      <c r="K78" s="72">
        <v>24</v>
      </c>
      <c r="L78" s="74">
        <v>16.758000000000003</v>
      </c>
      <c r="M78" s="97">
        <f t="shared" si="4"/>
        <v>402.19200000000006</v>
      </c>
      <c r="N78" s="97">
        <v>1.1000000000000001</v>
      </c>
      <c r="O78" s="161">
        <f t="shared" si="7"/>
        <v>452884.95000000013</v>
      </c>
      <c r="P78" s="106">
        <v>590000</v>
      </c>
      <c r="Q78" s="106"/>
      <c r="R78" s="61" t="s">
        <v>371</v>
      </c>
      <c r="S78" s="62"/>
      <c r="T78" s="62"/>
    </row>
    <row r="79" spans="1:20" s="79" customFormat="1" ht="18.75" customHeight="1">
      <c r="A79" s="93" t="s">
        <v>400</v>
      </c>
      <c r="B79" s="105" t="s">
        <v>402</v>
      </c>
      <c r="C79" s="94" t="str">
        <f t="shared" si="5"/>
        <v>H105017104</v>
      </c>
      <c r="D79" s="113" t="s">
        <v>584</v>
      </c>
      <c r="E79" s="112" t="s">
        <v>585</v>
      </c>
      <c r="F79" s="72" t="s">
        <v>586</v>
      </c>
      <c r="G79" s="95" t="str">
        <f t="shared" si="6"/>
        <v>KMH</v>
      </c>
      <c r="H79" s="70" t="s">
        <v>16</v>
      </c>
      <c r="I79" s="70" t="s">
        <v>18</v>
      </c>
      <c r="J79" s="70" t="s">
        <v>18</v>
      </c>
      <c r="K79" s="72">
        <v>24</v>
      </c>
      <c r="L79" s="74">
        <v>18.95</v>
      </c>
      <c r="M79" s="97">
        <f t="shared" si="4"/>
        <v>454.79999999999995</v>
      </c>
      <c r="N79" s="97">
        <v>1.1000000000000001</v>
      </c>
      <c r="O79" s="161">
        <f t="shared" si="7"/>
        <v>512123.75</v>
      </c>
      <c r="P79" s="106">
        <v>670000</v>
      </c>
      <c r="Q79" s="106"/>
      <c r="R79" s="61" t="s">
        <v>371</v>
      </c>
      <c r="S79" s="62"/>
      <c r="T79" s="62"/>
    </row>
    <row r="80" spans="1:20" s="79" customFormat="1" ht="18.75" customHeight="1">
      <c r="A80" s="93" t="s">
        <v>400</v>
      </c>
      <c r="B80" s="105" t="s">
        <v>272</v>
      </c>
      <c r="C80" s="94" t="str">
        <f t="shared" si="5"/>
        <v>H105025099</v>
      </c>
      <c r="D80" s="113" t="s">
        <v>363</v>
      </c>
      <c r="E80" s="72" t="s">
        <v>360</v>
      </c>
      <c r="F80" s="72" t="s">
        <v>273</v>
      </c>
      <c r="G80" s="95" t="str">
        <f t="shared" si="6"/>
        <v>KMH</v>
      </c>
      <c r="H80" s="70" t="s">
        <v>16</v>
      </c>
      <c r="I80" s="70" t="s">
        <v>18</v>
      </c>
      <c r="J80" s="70" t="s">
        <v>18</v>
      </c>
      <c r="K80" s="72">
        <v>24</v>
      </c>
      <c r="L80" s="74">
        <v>14.544</v>
      </c>
      <c r="M80" s="97">
        <f t="shared" si="4"/>
        <v>349.05600000000004</v>
      </c>
      <c r="N80" s="97">
        <v>1.1000000000000001</v>
      </c>
      <c r="O80" s="161">
        <f t="shared" si="7"/>
        <v>393051.60000000009</v>
      </c>
      <c r="P80" s="106">
        <v>510000</v>
      </c>
      <c r="Q80" s="106"/>
      <c r="R80" s="61" t="s">
        <v>371</v>
      </c>
      <c r="S80" s="62"/>
      <c r="T80" s="62"/>
    </row>
    <row r="81" spans="1:20" s="79" customFormat="1" ht="16.5" customHeight="1">
      <c r="A81" s="93" t="s">
        <v>400</v>
      </c>
      <c r="B81" s="105" t="s">
        <v>403</v>
      </c>
      <c r="C81" s="94" t="str">
        <f t="shared" si="5"/>
        <v>9413610102</v>
      </c>
      <c r="D81" s="113">
        <v>9413610102</v>
      </c>
      <c r="E81" s="112" t="s">
        <v>587</v>
      </c>
      <c r="F81" s="72" t="s">
        <v>588</v>
      </c>
      <c r="G81" s="95" t="str">
        <f t="shared" si="6"/>
        <v>3YL</v>
      </c>
      <c r="H81" s="70" t="s">
        <v>49</v>
      </c>
      <c r="I81" s="63" t="s">
        <v>52</v>
      </c>
      <c r="J81" s="63" t="s">
        <v>52</v>
      </c>
      <c r="K81" s="72">
        <v>12</v>
      </c>
      <c r="L81" s="64">
        <v>13.45</v>
      </c>
      <c r="M81" s="97">
        <f t="shared" si="4"/>
        <v>161.39999999999998</v>
      </c>
      <c r="N81" s="97">
        <v>1.1000000000000001</v>
      </c>
      <c r="O81" s="161">
        <f t="shared" si="7"/>
        <v>363486.25</v>
      </c>
      <c r="P81" s="106">
        <v>480000</v>
      </c>
      <c r="Q81" s="106"/>
      <c r="R81" s="61" t="s">
        <v>371</v>
      </c>
      <c r="S81" s="62"/>
      <c r="T81" s="62"/>
    </row>
    <row r="82" spans="1:20" s="79" customFormat="1" ht="18.75" customHeight="1">
      <c r="A82" s="93" t="s">
        <v>400</v>
      </c>
      <c r="B82" s="105" t="s">
        <v>14</v>
      </c>
      <c r="C82" s="94" t="str">
        <f t="shared" si="5"/>
        <v>0433171329</v>
      </c>
      <c r="D82" s="94" t="str">
        <f>LEFT(C82,10)</f>
        <v>0433171329</v>
      </c>
      <c r="E82" s="72"/>
      <c r="F82" s="72" t="s">
        <v>15</v>
      </c>
      <c r="G82" s="95" t="str">
        <f t="shared" si="6"/>
        <v>8GA</v>
      </c>
      <c r="H82" s="70" t="s">
        <v>16</v>
      </c>
      <c r="I82" s="70" t="s">
        <v>18</v>
      </c>
      <c r="J82" s="70" t="s">
        <v>18</v>
      </c>
      <c r="K82" s="72">
        <v>12</v>
      </c>
      <c r="L82" s="74">
        <v>19.385999999999999</v>
      </c>
      <c r="M82" s="97">
        <f t="shared" si="4"/>
        <v>232.63200000000001</v>
      </c>
      <c r="N82" s="97">
        <v>1.1000000000000001</v>
      </c>
      <c r="O82" s="161">
        <f t="shared" si="7"/>
        <v>523906.65</v>
      </c>
      <c r="P82" s="106">
        <v>680000</v>
      </c>
      <c r="Q82" s="106"/>
      <c r="R82" s="61" t="s">
        <v>376</v>
      </c>
      <c r="S82" s="62"/>
      <c r="T82" s="62"/>
    </row>
    <row r="83" spans="1:20" s="79" customFormat="1" ht="18.75" customHeight="1">
      <c r="A83" s="93" t="s">
        <v>400</v>
      </c>
      <c r="B83" s="105" t="s">
        <v>270</v>
      </c>
      <c r="C83" s="94" t="str">
        <f t="shared" si="5"/>
        <v>0433171478</v>
      </c>
      <c r="D83" s="113" t="s">
        <v>353</v>
      </c>
      <c r="E83" s="72"/>
      <c r="F83" s="72" t="s">
        <v>271</v>
      </c>
      <c r="G83" s="95" t="str">
        <f t="shared" si="6"/>
        <v>8GA</v>
      </c>
      <c r="H83" s="70" t="s">
        <v>16</v>
      </c>
      <c r="I83" s="70" t="s">
        <v>18</v>
      </c>
      <c r="J83" s="70" t="s">
        <v>18</v>
      </c>
      <c r="K83" s="72">
        <v>12</v>
      </c>
      <c r="L83" s="74">
        <v>13.157999999999999</v>
      </c>
      <c r="M83" s="97">
        <f t="shared" si="4"/>
        <v>157.89599999999999</v>
      </c>
      <c r="N83" s="97">
        <v>1.1000000000000001</v>
      </c>
      <c r="O83" s="161">
        <f t="shared" si="7"/>
        <v>355594.95</v>
      </c>
      <c r="P83" s="106">
        <v>460000</v>
      </c>
      <c r="Q83" s="106"/>
      <c r="R83" s="61" t="s">
        <v>376</v>
      </c>
      <c r="S83" s="62"/>
      <c r="T83" s="62"/>
    </row>
    <row r="84" spans="1:20" s="79" customFormat="1" ht="18.75" customHeight="1">
      <c r="A84" s="93" t="s">
        <v>400</v>
      </c>
      <c r="B84" s="105" t="s">
        <v>19</v>
      </c>
      <c r="C84" s="94" t="str">
        <f t="shared" si="5"/>
        <v>0433171529</v>
      </c>
      <c r="D84" s="113" t="s">
        <v>21</v>
      </c>
      <c r="E84" s="72"/>
      <c r="F84" s="72" t="s">
        <v>20</v>
      </c>
      <c r="G84" s="95" t="str">
        <f t="shared" si="6"/>
        <v>8GA</v>
      </c>
      <c r="H84" s="70" t="s">
        <v>16</v>
      </c>
      <c r="I84" s="70" t="s">
        <v>18</v>
      </c>
      <c r="J84" s="70" t="s">
        <v>18</v>
      </c>
      <c r="K84" s="72">
        <v>12</v>
      </c>
      <c r="L84" s="74">
        <v>11.664000000000001</v>
      </c>
      <c r="M84" s="97">
        <f t="shared" si="4"/>
        <v>139.96800000000002</v>
      </c>
      <c r="N84" s="97">
        <v>1.1000000000000001</v>
      </c>
      <c r="O84" s="161">
        <f t="shared" si="7"/>
        <v>315219.60000000003</v>
      </c>
      <c r="P84" s="106">
        <v>410000</v>
      </c>
      <c r="Q84" s="106"/>
      <c r="R84" s="61" t="s">
        <v>378</v>
      </c>
      <c r="S84" s="62"/>
      <c r="T84" s="62"/>
    </row>
    <row r="85" spans="1:20" s="79" customFormat="1" ht="18.75" customHeight="1">
      <c r="A85" s="93" t="s">
        <v>400</v>
      </c>
      <c r="B85" s="105" t="s">
        <v>148</v>
      </c>
      <c r="C85" s="94" t="str">
        <f t="shared" si="5"/>
        <v>H105015485</v>
      </c>
      <c r="D85" s="113" t="s">
        <v>150</v>
      </c>
      <c r="E85" s="72" t="s">
        <v>151</v>
      </c>
      <c r="F85" s="72" t="s">
        <v>149</v>
      </c>
      <c r="G85" s="95" t="str">
        <f t="shared" si="6"/>
        <v>KMH</v>
      </c>
      <c r="H85" s="70" t="s">
        <v>16</v>
      </c>
      <c r="I85" s="70" t="s">
        <v>18</v>
      </c>
      <c r="J85" s="70" t="s">
        <v>18</v>
      </c>
      <c r="K85" s="72">
        <v>12</v>
      </c>
      <c r="L85" s="74">
        <v>11.808</v>
      </c>
      <c r="M85" s="97">
        <f t="shared" si="4"/>
        <v>141.696</v>
      </c>
      <c r="N85" s="97">
        <v>1.1000000000000001</v>
      </c>
      <c r="O85" s="161">
        <f t="shared" si="7"/>
        <v>319111.20000000007</v>
      </c>
      <c r="P85" s="106">
        <v>420000</v>
      </c>
      <c r="Q85" s="106"/>
      <c r="R85" s="61" t="s">
        <v>371</v>
      </c>
      <c r="S85" s="62"/>
      <c r="T85" s="62"/>
    </row>
    <row r="86" spans="1:20" s="79" customFormat="1" ht="18.75" customHeight="1">
      <c r="A86" s="93" t="s">
        <v>400</v>
      </c>
      <c r="B86" s="105" t="s">
        <v>152</v>
      </c>
      <c r="C86" s="94" t="str">
        <f t="shared" si="5"/>
        <v>H105015538</v>
      </c>
      <c r="D86" s="113" t="s">
        <v>154</v>
      </c>
      <c r="E86" s="72" t="s">
        <v>155</v>
      </c>
      <c r="F86" s="72" t="s">
        <v>153</v>
      </c>
      <c r="G86" s="95" t="str">
        <f t="shared" si="6"/>
        <v>KMH</v>
      </c>
      <c r="H86" s="70" t="s">
        <v>16</v>
      </c>
      <c r="I86" s="70" t="s">
        <v>18</v>
      </c>
      <c r="J86" s="70" t="s">
        <v>18</v>
      </c>
      <c r="K86" s="72">
        <v>12</v>
      </c>
      <c r="L86" s="74">
        <v>15.408000000000001</v>
      </c>
      <c r="M86" s="97">
        <f t="shared" si="4"/>
        <v>184.89600000000002</v>
      </c>
      <c r="N86" s="97">
        <v>1.1000000000000001</v>
      </c>
      <c r="O86" s="161">
        <f t="shared" si="7"/>
        <v>416401.20000000013</v>
      </c>
      <c r="P86" s="106">
        <v>540000</v>
      </c>
      <c r="Q86" s="106"/>
      <c r="R86" s="61" t="s">
        <v>371</v>
      </c>
      <c r="S86" s="62"/>
      <c r="T86" s="62"/>
    </row>
    <row r="87" spans="1:20" s="79" customFormat="1" ht="18.75" customHeight="1">
      <c r="A87" s="93" t="s">
        <v>400</v>
      </c>
      <c r="B87" s="105" t="s">
        <v>159</v>
      </c>
      <c r="C87" s="94" t="str">
        <f t="shared" si="5"/>
        <v>H105015595</v>
      </c>
      <c r="D87" s="94">
        <v>9432610191</v>
      </c>
      <c r="E87" s="114" t="s">
        <v>161</v>
      </c>
      <c r="F87" s="72" t="s">
        <v>160</v>
      </c>
      <c r="G87" s="95" t="str">
        <f t="shared" si="6"/>
        <v>KMH</v>
      </c>
      <c r="H87" s="70" t="s">
        <v>16</v>
      </c>
      <c r="I87" s="70" t="s">
        <v>18</v>
      </c>
      <c r="J87" s="70" t="s">
        <v>18</v>
      </c>
      <c r="K87" s="72">
        <v>12</v>
      </c>
      <c r="L87" s="74">
        <v>12.528</v>
      </c>
      <c r="M87" s="97">
        <f t="shared" si="4"/>
        <v>150.33600000000001</v>
      </c>
      <c r="N87" s="97">
        <v>1.1000000000000001</v>
      </c>
      <c r="O87" s="161">
        <f t="shared" si="7"/>
        <v>338569.2</v>
      </c>
      <c r="P87" s="106">
        <v>440000</v>
      </c>
      <c r="Q87" s="106"/>
      <c r="R87" s="61" t="s">
        <v>371</v>
      </c>
      <c r="S87" s="62"/>
      <c r="T87" s="62"/>
    </row>
    <row r="88" spans="1:20" s="79" customFormat="1" ht="18.75" customHeight="1">
      <c r="A88" s="93" t="s">
        <v>400</v>
      </c>
      <c r="B88" s="105" t="s">
        <v>168</v>
      </c>
      <c r="C88" s="94" t="str">
        <f t="shared" si="5"/>
        <v>H105015829</v>
      </c>
      <c r="D88" s="94">
        <v>9432610328</v>
      </c>
      <c r="E88" s="114" t="s">
        <v>170</v>
      </c>
      <c r="F88" s="72" t="s">
        <v>169</v>
      </c>
      <c r="G88" s="95" t="str">
        <f t="shared" si="6"/>
        <v>KMH</v>
      </c>
      <c r="H88" s="70" t="s">
        <v>16</v>
      </c>
      <c r="I88" s="70" t="s">
        <v>18</v>
      </c>
      <c r="J88" s="70" t="s">
        <v>18</v>
      </c>
      <c r="K88" s="72">
        <v>12</v>
      </c>
      <c r="L88" s="74">
        <v>22.95</v>
      </c>
      <c r="M88" s="97">
        <f t="shared" si="4"/>
        <v>275.39999999999998</v>
      </c>
      <c r="N88" s="97">
        <v>1.1000000000000001</v>
      </c>
      <c r="O88" s="161">
        <f t="shared" si="7"/>
        <v>620223.75</v>
      </c>
      <c r="P88" s="106">
        <v>810000</v>
      </c>
      <c r="Q88" s="106"/>
      <c r="R88" s="61" t="s">
        <v>371</v>
      </c>
      <c r="S88" s="62"/>
      <c r="T88" s="62"/>
    </row>
    <row r="89" spans="1:20" s="79" customFormat="1" ht="18.75" customHeight="1">
      <c r="A89" s="93" t="s">
        <v>400</v>
      </c>
      <c r="B89" s="105" t="s">
        <v>177</v>
      </c>
      <c r="C89" s="94" t="str">
        <f t="shared" si="5"/>
        <v>H105015878</v>
      </c>
      <c r="D89" s="93">
        <v>9432610389</v>
      </c>
      <c r="E89" s="115" t="s">
        <v>179</v>
      </c>
      <c r="F89" s="72" t="s">
        <v>178</v>
      </c>
      <c r="G89" s="95" t="str">
        <f t="shared" si="6"/>
        <v>KMH</v>
      </c>
      <c r="H89" s="96" t="s">
        <v>16</v>
      </c>
      <c r="I89" s="70" t="s">
        <v>18</v>
      </c>
      <c r="J89" s="70" t="s">
        <v>18</v>
      </c>
      <c r="K89" s="72">
        <v>12</v>
      </c>
      <c r="L89" s="74">
        <v>14.202</v>
      </c>
      <c r="M89" s="97">
        <f t="shared" si="4"/>
        <v>170.42400000000001</v>
      </c>
      <c r="N89" s="97">
        <v>1.1000000000000001</v>
      </c>
      <c r="O89" s="161">
        <f t="shared" si="7"/>
        <v>383809.0500000001</v>
      </c>
      <c r="P89" s="98">
        <v>500000</v>
      </c>
      <c r="Q89" s="98"/>
      <c r="R89" s="61" t="s">
        <v>376</v>
      </c>
      <c r="S89" s="62"/>
      <c r="T89" s="62"/>
    </row>
    <row r="90" spans="1:20" s="79" customFormat="1" ht="18.75" customHeight="1">
      <c r="A90" s="93" t="s">
        <v>400</v>
      </c>
      <c r="B90" s="105" t="s">
        <v>180</v>
      </c>
      <c r="C90" s="94" t="str">
        <f t="shared" si="5"/>
        <v>H105015892</v>
      </c>
      <c r="D90" s="94">
        <v>9432611229</v>
      </c>
      <c r="E90" s="114" t="s">
        <v>182</v>
      </c>
      <c r="F90" s="99" t="s">
        <v>181</v>
      </c>
      <c r="G90" s="95" t="str">
        <f t="shared" si="6"/>
        <v>KMH</v>
      </c>
      <c r="H90" s="96" t="s">
        <v>16</v>
      </c>
      <c r="I90" s="70" t="s">
        <v>18</v>
      </c>
      <c r="J90" s="70" t="s">
        <v>18</v>
      </c>
      <c r="K90" s="72">
        <v>12</v>
      </c>
      <c r="L90" s="74">
        <v>16.940000000000001</v>
      </c>
      <c r="M90" s="97">
        <f t="shared" si="4"/>
        <v>203.28000000000003</v>
      </c>
      <c r="N90" s="97">
        <v>1.1000000000000001</v>
      </c>
      <c r="O90" s="161">
        <f t="shared" si="7"/>
        <v>457803.50000000012</v>
      </c>
      <c r="P90" s="98">
        <v>600000</v>
      </c>
      <c r="Q90" s="98"/>
      <c r="R90" s="61" t="s">
        <v>382</v>
      </c>
      <c r="S90" s="62"/>
      <c r="T90" s="62"/>
    </row>
    <row r="91" spans="1:20" s="79" customFormat="1" ht="18.75" customHeight="1">
      <c r="A91" s="93" t="s">
        <v>400</v>
      </c>
      <c r="B91" s="105" t="s">
        <v>186</v>
      </c>
      <c r="C91" s="94" t="str">
        <f t="shared" si="5"/>
        <v>H105017042</v>
      </c>
      <c r="D91" s="94">
        <v>9432610282</v>
      </c>
      <c r="E91" s="112" t="s">
        <v>188</v>
      </c>
      <c r="F91" s="72" t="s">
        <v>187</v>
      </c>
      <c r="G91" s="95" t="str">
        <f t="shared" si="6"/>
        <v>KMH</v>
      </c>
      <c r="H91" s="96" t="s">
        <v>16</v>
      </c>
      <c r="I91" s="70" t="s">
        <v>18</v>
      </c>
      <c r="J91" s="70" t="s">
        <v>18</v>
      </c>
      <c r="K91" s="72">
        <v>12</v>
      </c>
      <c r="L91" s="74">
        <v>11.835000000000001</v>
      </c>
      <c r="M91" s="97">
        <f t="shared" si="4"/>
        <v>142.02000000000001</v>
      </c>
      <c r="N91" s="97">
        <v>1.1000000000000001</v>
      </c>
      <c r="O91" s="161">
        <f t="shared" si="7"/>
        <v>319840.87500000006</v>
      </c>
      <c r="P91" s="98">
        <v>420000</v>
      </c>
      <c r="Q91" s="98"/>
      <c r="R91" s="61" t="s">
        <v>382</v>
      </c>
      <c r="S91" s="62"/>
      <c r="T91" s="62"/>
    </row>
    <row r="92" spans="1:20" s="79" customFormat="1" ht="18.75" customHeight="1">
      <c r="A92" s="93" t="s">
        <v>400</v>
      </c>
      <c r="B92" s="105" t="s">
        <v>404</v>
      </c>
      <c r="C92" s="94" t="str">
        <f t="shared" si="5"/>
        <v>H105017049</v>
      </c>
      <c r="D92" s="113">
        <v>9432610256</v>
      </c>
      <c r="E92" s="112" t="s">
        <v>589</v>
      </c>
      <c r="F92" s="72" t="s">
        <v>590</v>
      </c>
      <c r="G92" s="95" t="str">
        <f t="shared" si="6"/>
        <v>KMH</v>
      </c>
      <c r="H92" s="96" t="s">
        <v>16</v>
      </c>
      <c r="I92" s="70" t="s">
        <v>18</v>
      </c>
      <c r="J92" s="70" t="s">
        <v>18</v>
      </c>
      <c r="K92" s="72">
        <v>12</v>
      </c>
      <c r="L92" s="74">
        <v>14.921999999999999</v>
      </c>
      <c r="M92" s="97">
        <f t="shared" si="4"/>
        <v>179.06399999999999</v>
      </c>
      <c r="N92" s="97">
        <v>1.1000000000000001</v>
      </c>
      <c r="O92" s="161">
        <f t="shared" si="7"/>
        <v>403267.05</v>
      </c>
      <c r="P92" s="98">
        <v>530000</v>
      </c>
      <c r="Q92" s="98"/>
      <c r="R92" s="61" t="s">
        <v>371</v>
      </c>
      <c r="S92" s="62"/>
      <c r="T92" s="62"/>
    </row>
    <row r="93" spans="1:20" s="79" customFormat="1" ht="18.75" customHeight="1">
      <c r="A93" s="93" t="s">
        <v>400</v>
      </c>
      <c r="B93" s="105" t="s">
        <v>405</v>
      </c>
      <c r="C93" s="94" t="str">
        <f t="shared" si="5"/>
        <v>H105017088</v>
      </c>
      <c r="D93" s="113" t="s">
        <v>591</v>
      </c>
      <c r="E93" s="72" t="s">
        <v>592</v>
      </c>
      <c r="F93" s="72" t="s">
        <v>593</v>
      </c>
      <c r="G93" s="95" t="str">
        <f t="shared" si="6"/>
        <v>KMH</v>
      </c>
      <c r="H93" s="96" t="s">
        <v>16</v>
      </c>
      <c r="I93" s="70" t="s">
        <v>18</v>
      </c>
      <c r="J93" s="70" t="s">
        <v>18</v>
      </c>
      <c r="K93" s="72">
        <v>12</v>
      </c>
      <c r="L93" s="74">
        <v>16.470000000000002</v>
      </c>
      <c r="M93" s="97">
        <f t="shared" si="4"/>
        <v>197.64000000000004</v>
      </c>
      <c r="N93" s="97">
        <v>1.1000000000000001</v>
      </c>
      <c r="O93" s="161">
        <f t="shared" si="7"/>
        <v>445101.75000000006</v>
      </c>
      <c r="P93" s="98">
        <v>580000</v>
      </c>
      <c r="Q93" s="98"/>
      <c r="R93" s="61" t="s">
        <v>371</v>
      </c>
      <c r="S93" s="62"/>
      <c r="T93" s="62"/>
    </row>
    <row r="94" spans="1:20" s="79" customFormat="1" ht="18.75" customHeight="1">
      <c r="A94" s="93" t="s">
        <v>400</v>
      </c>
      <c r="B94" s="105" t="s">
        <v>192</v>
      </c>
      <c r="C94" s="94" t="str">
        <f t="shared" si="5"/>
        <v>H105017154</v>
      </c>
      <c r="D94" s="94">
        <v>9432610400</v>
      </c>
      <c r="E94" s="112" t="s">
        <v>194</v>
      </c>
      <c r="F94" s="72" t="s">
        <v>193</v>
      </c>
      <c r="G94" s="95" t="str">
        <f t="shared" si="6"/>
        <v>KMH</v>
      </c>
      <c r="H94" s="96" t="s">
        <v>16</v>
      </c>
      <c r="I94" s="70" t="s">
        <v>18</v>
      </c>
      <c r="J94" s="70" t="s">
        <v>18</v>
      </c>
      <c r="K94" s="72">
        <v>12</v>
      </c>
      <c r="L94" s="74">
        <v>13.995000000000001</v>
      </c>
      <c r="M94" s="97">
        <f t="shared" si="4"/>
        <v>167.94</v>
      </c>
      <c r="N94" s="97">
        <v>1.1000000000000001</v>
      </c>
      <c r="O94" s="161">
        <f t="shared" si="7"/>
        <v>378214.87500000006</v>
      </c>
      <c r="P94" s="98">
        <v>490000</v>
      </c>
      <c r="Q94" s="98"/>
      <c r="R94" s="61" t="s">
        <v>371</v>
      </c>
      <c r="S94" s="62"/>
      <c r="T94" s="62"/>
    </row>
    <row r="95" spans="1:20" s="79" customFormat="1" ht="18.75" customHeight="1">
      <c r="A95" s="93" t="s">
        <v>400</v>
      </c>
      <c r="B95" s="105" t="s">
        <v>406</v>
      </c>
      <c r="C95" s="94" t="str">
        <f t="shared" si="5"/>
        <v>H105017203</v>
      </c>
      <c r="D95" s="113">
        <v>9432610883</v>
      </c>
      <c r="E95" s="112" t="s">
        <v>594</v>
      </c>
      <c r="F95" s="72" t="s">
        <v>595</v>
      </c>
      <c r="G95" s="95" t="str">
        <f t="shared" si="6"/>
        <v>KMH</v>
      </c>
      <c r="H95" s="70" t="s">
        <v>16</v>
      </c>
      <c r="I95" s="70" t="s">
        <v>18</v>
      </c>
      <c r="J95" s="70" t="s">
        <v>18</v>
      </c>
      <c r="K95" s="72">
        <v>12</v>
      </c>
      <c r="L95" s="74">
        <v>11.574</v>
      </c>
      <c r="M95" s="97">
        <f t="shared" si="4"/>
        <v>138.88800000000001</v>
      </c>
      <c r="N95" s="97">
        <v>1.1000000000000001</v>
      </c>
      <c r="O95" s="161">
        <f t="shared" si="7"/>
        <v>312787.35000000003</v>
      </c>
      <c r="P95" s="98">
        <v>410000</v>
      </c>
      <c r="Q95" s="98"/>
      <c r="R95" s="61" t="s">
        <v>371</v>
      </c>
      <c r="S95" s="62"/>
      <c r="T95" s="62"/>
    </row>
    <row r="96" spans="1:20" s="79" customFormat="1" ht="18.75" customHeight="1">
      <c r="A96" s="93" t="s">
        <v>400</v>
      </c>
      <c r="B96" s="105" t="s">
        <v>195</v>
      </c>
      <c r="C96" s="94" t="str">
        <f t="shared" si="5"/>
        <v>H105017238</v>
      </c>
      <c r="D96" s="94">
        <v>9432610461</v>
      </c>
      <c r="E96" s="115" t="s">
        <v>197</v>
      </c>
      <c r="F96" s="72" t="s">
        <v>196</v>
      </c>
      <c r="G96" s="95" t="str">
        <f t="shared" si="6"/>
        <v>KMH</v>
      </c>
      <c r="H96" s="96" t="s">
        <v>16</v>
      </c>
      <c r="I96" s="70" t="s">
        <v>18</v>
      </c>
      <c r="J96" s="70" t="s">
        <v>18</v>
      </c>
      <c r="K96" s="72">
        <v>12</v>
      </c>
      <c r="L96" s="74">
        <v>11.376000000000001</v>
      </c>
      <c r="M96" s="97">
        <f t="shared" si="4"/>
        <v>136.512</v>
      </c>
      <c r="N96" s="97">
        <v>1.1000000000000001</v>
      </c>
      <c r="O96" s="161">
        <f t="shared" si="7"/>
        <v>307436.40000000008</v>
      </c>
      <c r="P96" s="98">
        <v>400000</v>
      </c>
      <c r="Q96" s="98"/>
      <c r="R96" s="61" t="s">
        <v>376</v>
      </c>
      <c r="S96" s="62"/>
      <c r="T96" s="62"/>
    </row>
    <row r="97" spans="1:20" s="79" customFormat="1" ht="18.75" customHeight="1">
      <c r="A97" s="93" t="s">
        <v>400</v>
      </c>
      <c r="B97" s="105" t="s">
        <v>210</v>
      </c>
      <c r="C97" s="94" t="str">
        <f t="shared" si="5"/>
        <v>H105025080</v>
      </c>
      <c r="D97" s="94">
        <v>9432610649</v>
      </c>
      <c r="E97" s="114" t="s">
        <v>212</v>
      </c>
      <c r="F97" s="99" t="s">
        <v>211</v>
      </c>
      <c r="G97" s="95" t="str">
        <f t="shared" si="6"/>
        <v>KMH</v>
      </c>
      <c r="H97" s="70" t="s">
        <v>16</v>
      </c>
      <c r="I97" s="70" t="s">
        <v>18</v>
      </c>
      <c r="J97" s="70" t="s">
        <v>18</v>
      </c>
      <c r="K97" s="72">
        <v>12</v>
      </c>
      <c r="L97" s="74">
        <v>22.841999999999999</v>
      </c>
      <c r="M97" s="97">
        <f t="shared" si="4"/>
        <v>274.10399999999998</v>
      </c>
      <c r="N97" s="97">
        <v>1.1000000000000001</v>
      </c>
      <c r="O97" s="161">
        <f t="shared" si="7"/>
        <v>617305.05000000005</v>
      </c>
      <c r="P97" s="98">
        <v>810000</v>
      </c>
      <c r="Q97" s="98"/>
      <c r="R97" s="61" t="s">
        <v>371</v>
      </c>
      <c r="S97" s="62"/>
      <c r="T97" s="62"/>
    </row>
    <row r="98" spans="1:20" s="79" customFormat="1" ht="18.75" customHeight="1">
      <c r="A98" s="93" t="s">
        <v>400</v>
      </c>
      <c r="B98" s="105" t="s">
        <v>216</v>
      </c>
      <c r="C98" s="94" t="str">
        <f t="shared" si="5"/>
        <v>H105025190</v>
      </c>
      <c r="D98" s="94">
        <v>9432611500</v>
      </c>
      <c r="E98" s="114" t="s">
        <v>218</v>
      </c>
      <c r="F98" s="72" t="s">
        <v>217</v>
      </c>
      <c r="G98" s="95" t="str">
        <f t="shared" si="6"/>
        <v>KMH</v>
      </c>
      <c r="H98" s="96" t="s">
        <v>16</v>
      </c>
      <c r="I98" s="70" t="s">
        <v>18</v>
      </c>
      <c r="J98" s="70" t="s">
        <v>18</v>
      </c>
      <c r="K98" s="72">
        <v>12</v>
      </c>
      <c r="L98" s="74">
        <v>15.61</v>
      </c>
      <c r="M98" s="97">
        <f t="shared" si="4"/>
        <v>187.32</v>
      </c>
      <c r="N98" s="97">
        <v>1.1000000000000001</v>
      </c>
      <c r="O98" s="161">
        <f t="shared" si="7"/>
        <v>421860.25000000006</v>
      </c>
      <c r="P98" s="98">
        <v>500000</v>
      </c>
      <c r="Q98" s="98"/>
      <c r="R98" s="61" t="s">
        <v>371</v>
      </c>
      <c r="S98" s="62"/>
      <c r="T98" s="62"/>
    </row>
    <row r="99" spans="1:20" s="79" customFormat="1" ht="18.75" customHeight="1">
      <c r="A99" s="93" t="s">
        <v>400</v>
      </c>
      <c r="B99" s="105" t="s">
        <v>257</v>
      </c>
      <c r="C99" s="94" t="str">
        <f t="shared" si="5"/>
        <v>H105025328</v>
      </c>
      <c r="D99" s="94">
        <v>9432610855</v>
      </c>
      <c r="E99" s="72" t="s">
        <v>348</v>
      </c>
      <c r="F99" s="72" t="s">
        <v>258</v>
      </c>
      <c r="G99" s="95" t="str">
        <f t="shared" si="6"/>
        <v>KMH</v>
      </c>
      <c r="H99" s="96" t="s">
        <v>16</v>
      </c>
      <c r="I99" s="70" t="s">
        <v>18</v>
      </c>
      <c r="J99" s="70" t="s">
        <v>18</v>
      </c>
      <c r="K99" s="72">
        <v>12</v>
      </c>
      <c r="L99" s="74">
        <v>17.334000000000003</v>
      </c>
      <c r="M99" s="97">
        <f t="shared" si="4"/>
        <v>208.00800000000004</v>
      </c>
      <c r="N99" s="97">
        <v>1.1000000000000001</v>
      </c>
      <c r="O99" s="161">
        <f t="shared" si="7"/>
        <v>468451.35000000009</v>
      </c>
      <c r="P99" s="98">
        <v>610000</v>
      </c>
      <c r="Q99" s="98"/>
      <c r="R99" s="61" t="s">
        <v>371</v>
      </c>
      <c r="S99" s="62"/>
      <c r="T99" s="62"/>
    </row>
    <row r="100" spans="1:20" s="79" customFormat="1" ht="18.75" customHeight="1">
      <c r="A100" s="93" t="s">
        <v>400</v>
      </c>
      <c r="B100" s="105" t="s">
        <v>235</v>
      </c>
      <c r="C100" s="94" t="str">
        <f t="shared" si="5"/>
        <v>H105025329</v>
      </c>
      <c r="D100" s="94">
        <v>9432611620</v>
      </c>
      <c r="E100" s="114" t="s">
        <v>238</v>
      </c>
      <c r="F100" s="72" t="s">
        <v>236</v>
      </c>
      <c r="G100" s="95" t="str">
        <f t="shared" si="6"/>
        <v>KMH</v>
      </c>
      <c r="H100" s="70" t="s">
        <v>16</v>
      </c>
      <c r="I100" s="70" t="s">
        <v>18</v>
      </c>
      <c r="J100" s="70" t="s">
        <v>18</v>
      </c>
      <c r="K100" s="72">
        <v>12</v>
      </c>
      <c r="L100" s="74">
        <v>15.67</v>
      </c>
      <c r="M100" s="97">
        <f t="shared" si="4"/>
        <v>188.04</v>
      </c>
      <c r="N100" s="97">
        <v>1.1000000000000001</v>
      </c>
      <c r="O100" s="161">
        <f t="shared" si="7"/>
        <v>423481.75000000006</v>
      </c>
      <c r="P100" s="98">
        <v>500000</v>
      </c>
      <c r="Q100" s="98"/>
      <c r="R100" s="61" t="s">
        <v>371</v>
      </c>
      <c r="S100" s="62"/>
      <c r="T100" s="62"/>
    </row>
    <row r="101" spans="1:20" s="79" customFormat="1" ht="18.75" customHeight="1">
      <c r="A101" s="93" t="s">
        <v>407</v>
      </c>
      <c r="B101" s="116" t="s">
        <v>122</v>
      </c>
      <c r="C101" s="94" t="str">
        <f t="shared" si="5"/>
        <v>F00VC01359</v>
      </c>
      <c r="D101" s="94" t="str">
        <f>LEFT(C101,10)</f>
        <v>F00VC01359</v>
      </c>
      <c r="E101" s="72"/>
      <c r="F101" s="72"/>
      <c r="G101" s="95" t="str">
        <f t="shared" si="6"/>
        <v>770</v>
      </c>
      <c r="H101" s="63" t="s">
        <v>123</v>
      </c>
      <c r="I101" s="59" t="s">
        <v>338</v>
      </c>
      <c r="J101" s="59" t="s">
        <v>112</v>
      </c>
      <c r="K101" s="72">
        <v>240</v>
      </c>
      <c r="L101" s="74">
        <v>18.5</v>
      </c>
      <c r="M101" s="219">
        <f t="shared" si="4"/>
        <v>4440</v>
      </c>
      <c r="N101" s="97">
        <v>1.1000000000000001</v>
      </c>
      <c r="O101" s="161">
        <f t="shared" si="7"/>
        <v>499962.50000000006</v>
      </c>
      <c r="P101" s="98">
        <v>680000</v>
      </c>
      <c r="Q101" s="98"/>
      <c r="R101" s="61" t="s">
        <v>378</v>
      </c>
      <c r="S101" s="62"/>
      <c r="T101" s="62"/>
    </row>
    <row r="102" spans="1:20" s="79" customFormat="1" ht="24" customHeight="1">
      <c r="A102" s="93" t="s">
        <v>407</v>
      </c>
      <c r="B102" s="115" t="s">
        <v>145</v>
      </c>
      <c r="C102" s="94" t="str">
        <f t="shared" si="5"/>
        <v>H105015419</v>
      </c>
      <c r="D102" s="94">
        <v>9432610024</v>
      </c>
      <c r="E102" s="115" t="s">
        <v>147</v>
      </c>
      <c r="F102" s="72" t="s">
        <v>146</v>
      </c>
      <c r="G102" s="95" t="str">
        <f t="shared" si="6"/>
        <v>KMH</v>
      </c>
      <c r="H102" s="103" t="s">
        <v>16</v>
      </c>
      <c r="I102" s="96" t="s">
        <v>18</v>
      </c>
      <c r="J102" s="96" t="s">
        <v>18</v>
      </c>
      <c r="K102" s="72">
        <v>36</v>
      </c>
      <c r="L102" s="74">
        <v>13.44</v>
      </c>
      <c r="M102" s="97">
        <f t="shared" si="4"/>
        <v>483.84</v>
      </c>
      <c r="N102" s="97">
        <v>1.1000000000000001</v>
      </c>
      <c r="O102" s="161">
        <f t="shared" si="7"/>
        <v>363216.00000000006</v>
      </c>
      <c r="P102" s="98">
        <v>460000</v>
      </c>
      <c r="Q102" s="98"/>
      <c r="R102" s="61" t="s">
        <v>372</v>
      </c>
      <c r="S102" s="62"/>
      <c r="T102" s="62"/>
    </row>
    <row r="103" spans="1:20" s="79" customFormat="1" ht="23.25" customHeight="1">
      <c r="A103" s="93" t="s">
        <v>407</v>
      </c>
      <c r="B103" s="115" t="s">
        <v>207</v>
      </c>
      <c r="C103" s="94" t="str">
        <f t="shared" si="5"/>
        <v>H105025029</v>
      </c>
      <c r="D103" s="94">
        <v>9432610450</v>
      </c>
      <c r="E103" s="115" t="s">
        <v>209</v>
      </c>
      <c r="F103" s="72" t="s">
        <v>208</v>
      </c>
      <c r="G103" s="95" t="str">
        <f t="shared" si="6"/>
        <v>KMH</v>
      </c>
      <c r="H103" s="103" t="s">
        <v>16</v>
      </c>
      <c r="I103" s="96" t="s">
        <v>18</v>
      </c>
      <c r="J103" s="70" t="s">
        <v>18</v>
      </c>
      <c r="K103" s="72">
        <v>36</v>
      </c>
      <c r="L103" s="74">
        <v>17.73</v>
      </c>
      <c r="M103" s="97">
        <f t="shared" si="4"/>
        <v>638.28</v>
      </c>
      <c r="N103" s="97">
        <v>1.1000000000000001</v>
      </c>
      <c r="O103" s="161">
        <f t="shared" si="7"/>
        <v>479153.25000000006</v>
      </c>
      <c r="P103" s="98">
        <v>620000</v>
      </c>
      <c r="Q103" s="98"/>
      <c r="R103" s="61" t="s">
        <v>372</v>
      </c>
      <c r="S103" s="62"/>
      <c r="T103" s="62"/>
    </row>
    <row r="104" spans="1:20" s="79" customFormat="1" ht="15.75" customHeight="1">
      <c r="A104" s="93" t="s">
        <v>407</v>
      </c>
      <c r="B104" s="115" t="s">
        <v>403</v>
      </c>
      <c r="C104" s="94" t="str">
        <f t="shared" si="5"/>
        <v>9413610102</v>
      </c>
      <c r="D104" s="94">
        <v>9413610102</v>
      </c>
      <c r="E104" s="72" t="s">
        <v>587</v>
      </c>
      <c r="F104" s="72" t="s">
        <v>588</v>
      </c>
      <c r="G104" s="95" t="str">
        <f t="shared" si="6"/>
        <v>3YL</v>
      </c>
      <c r="H104" s="96" t="s">
        <v>49</v>
      </c>
      <c r="I104" s="63" t="s">
        <v>52</v>
      </c>
      <c r="J104" s="63" t="s">
        <v>52</v>
      </c>
      <c r="K104" s="72">
        <v>24</v>
      </c>
      <c r="L104" s="64">
        <v>13.45</v>
      </c>
      <c r="M104" s="97">
        <f t="shared" si="4"/>
        <v>322.79999999999995</v>
      </c>
      <c r="N104" s="97">
        <v>1.1000000000000001</v>
      </c>
      <c r="O104" s="161">
        <f t="shared" si="7"/>
        <v>363486.25</v>
      </c>
      <c r="P104" s="98">
        <v>480000</v>
      </c>
      <c r="Q104" s="98"/>
      <c r="R104" s="61" t="s">
        <v>371</v>
      </c>
      <c r="S104" s="62"/>
      <c r="T104" s="62"/>
    </row>
    <row r="105" spans="1:20" s="79" customFormat="1" ht="23.25" customHeight="1">
      <c r="A105" s="93" t="s">
        <v>407</v>
      </c>
      <c r="B105" s="115" t="s">
        <v>255</v>
      </c>
      <c r="C105" s="94" t="str">
        <f t="shared" si="5"/>
        <v>9413610953</v>
      </c>
      <c r="D105" s="117">
        <v>9413610953</v>
      </c>
      <c r="E105" s="72" t="s">
        <v>362</v>
      </c>
      <c r="F105" s="72" t="s">
        <v>256</v>
      </c>
      <c r="G105" s="95" t="str">
        <f t="shared" si="6"/>
        <v>3CA</v>
      </c>
      <c r="H105" s="70" t="s">
        <v>49</v>
      </c>
      <c r="I105" s="63" t="s">
        <v>52</v>
      </c>
      <c r="J105" s="63" t="s">
        <v>52</v>
      </c>
      <c r="K105" s="72">
        <v>24</v>
      </c>
      <c r="L105" s="64">
        <v>15.5</v>
      </c>
      <c r="M105" s="97">
        <f t="shared" si="4"/>
        <v>372</v>
      </c>
      <c r="N105" s="97">
        <v>1.1000000000000001</v>
      </c>
      <c r="O105" s="161">
        <f t="shared" si="7"/>
        <v>418887.50000000006</v>
      </c>
      <c r="P105" s="98">
        <v>490000</v>
      </c>
      <c r="Q105" s="98"/>
      <c r="R105" s="61" t="s">
        <v>378</v>
      </c>
      <c r="S105" s="62"/>
      <c r="T105" s="62"/>
    </row>
    <row r="106" spans="1:20" s="79" customFormat="1" ht="18.75" customHeight="1">
      <c r="A106" s="93" t="s">
        <v>407</v>
      </c>
      <c r="B106" s="118" t="s">
        <v>47</v>
      </c>
      <c r="C106" s="94" t="str">
        <f t="shared" si="5"/>
        <v>9413610013</v>
      </c>
      <c r="D106" s="117">
        <v>9413610013</v>
      </c>
      <c r="E106" s="112" t="s">
        <v>51</v>
      </c>
      <c r="F106" s="72" t="s">
        <v>48</v>
      </c>
      <c r="G106" s="95" t="str">
        <f t="shared" si="6"/>
        <v>3YL</v>
      </c>
      <c r="H106" s="96" t="s">
        <v>49</v>
      </c>
      <c r="I106" s="103" t="s">
        <v>52</v>
      </c>
      <c r="J106" s="63" t="s">
        <v>52</v>
      </c>
      <c r="K106" s="72">
        <v>24</v>
      </c>
      <c r="L106" s="74">
        <v>15.42</v>
      </c>
      <c r="M106" s="97">
        <f t="shared" si="4"/>
        <v>370.08</v>
      </c>
      <c r="N106" s="97">
        <v>1.1000000000000001</v>
      </c>
      <c r="O106" s="161">
        <f t="shared" si="7"/>
        <v>416725.5</v>
      </c>
      <c r="P106" s="98">
        <v>500000</v>
      </c>
      <c r="Q106" s="98"/>
      <c r="R106" s="61" t="s">
        <v>372</v>
      </c>
      <c r="S106" s="62"/>
      <c r="T106" s="62"/>
    </row>
    <row r="107" spans="1:20" s="79" customFormat="1" ht="20.25" customHeight="1">
      <c r="A107" s="93" t="s">
        <v>407</v>
      </c>
      <c r="B107" s="118" t="s">
        <v>61</v>
      </c>
      <c r="C107" s="94" t="str">
        <f t="shared" si="5"/>
        <v>9443610210</v>
      </c>
      <c r="D107" s="94">
        <v>9443610210</v>
      </c>
      <c r="E107" s="72" t="s">
        <v>64</v>
      </c>
      <c r="F107" s="72" t="s">
        <v>62</v>
      </c>
      <c r="G107" s="95" t="str">
        <f t="shared" si="6"/>
        <v>3YL</v>
      </c>
      <c r="H107" s="96" t="s">
        <v>49</v>
      </c>
      <c r="I107" s="103" t="s">
        <v>52</v>
      </c>
      <c r="J107" s="63" t="s">
        <v>52</v>
      </c>
      <c r="K107" s="72">
        <v>12</v>
      </c>
      <c r="L107" s="64">
        <v>15.07</v>
      </c>
      <c r="M107" s="97">
        <f t="shared" si="4"/>
        <v>180.84</v>
      </c>
      <c r="N107" s="97">
        <v>1.1000000000000001</v>
      </c>
      <c r="O107" s="161">
        <f t="shared" si="7"/>
        <v>407266.75</v>
      </c>
      <c r="P107" s="106">
        <v>480000</v>
      </c>
      <c r="Q107" s="106"/>
      <c r="R107" s="61" t="s">
        <v>372</v>
      </c>
      <c r="S107" s="62"/>
      <c r="T107" s="62"/>
    </row>
    <row r="108" spans="1:20" s="79" customFormat="1" ht="18.75" customHeight="1">
      <c r="A108" s="93" t="s">
        <v>407</v>
      </c>
      <c r="B108" s="118" t="s">
        <v>69</v>
      </c>
      <c r="C108" s="94" t="str">
        <f t="shared" si="5"/>
        <v>9443610373</v>
      </c>
      <c r="D108" s="94">
        <v>9443610373</v>
      </c>
      <c r="E108" s="72" t="s">
        <v>72</v>
      </c>
      <c r="F108" s="72" t="s">
        <v>70</v>
      </c>
      <c r="G108" s="95" t="str">
        <f t="shared" si="6"/>
        <v>3YL</v>
      </c>
      <c r="H108" s="96" t="s">
        <v>49</v>
      </c>
      <c r="I108" s="103" t="s">
        <v>52</v>
      </c>
      <c r="J108" s="63" t="s">
        <v>52</v>
      </c>
      <c r="K108" s="72">
        <v>12</v>
      </c>
      <c r="L108" s="64">
        <v>13.47</v>
      </c>
      <c r="M108" s="97">
        <f t="shared" si="4"/>
        <v>161.64000000000001</v>
      </c>
      <c r="N108" s="97">
        <v>1.1000000000000001</v>
      </c>
      <c r="O108" s="161">
        <f t="shared" si="7"/>
        <v>364026.75000000006</v>
      </c>
      <c r="P108" s="106">
        <v>500000</v>
      </c>
      <c r="Q108" s="106"/>
      <c r="R108" s="61" t="s">
        <v>372</v>
      </c>
      <c r="S108" s="62"/>
      <c r="T108" s="62"/>
    </row>
    <row r="109" spans="1:20" s="79" customFormat="1" ht="18.75" customHeight="1">
      <c r="A109" s="93" t="s">
        <v>408</v>
      </c>
      <c r="B109" s="118" t="s">
        <v>409</v>
      </c>
      <c r="C109" s="94" t="str">
        <f t="shared" si="5"/>
        <v>0432191285</v>
      </c>
      <c r="D109" s="118" t="s">
        <v>596</v>
      </c>
      <c r="E109" s="72"/>
      <c r="F109" s="72"/>
      <c r="G109" s="95" t="str">
        <f t="shared" si="6"/>
        <v>741</v>
      </c>
      <c r="H109" s="96" t="s">
        <v>397</v>
      </c>
      <c r="I109" s="96"/>
      <c r="J109" s="70" t="s">
        <v>410</v>
      </c>
      <c r="K109" s="72">
        <v>12</v>
      </c>
      <c r="L109" s="64">
        <v>43.86</v>
      </c>
      <c r="M109" s="97">
        <f t="shared" si="4"/>
        <v>526.31999999999994</v>
      </c>
      <c r="N109" s="97">
        <v>1.1000000000000001</v>
      </c>
      <c r="O109" s="161">
        <f t="shared" si="7"/>
        <v>1185316.5000000002</v>
      </c>
      <c r="P109" s="106">
        <v>2000000</v>
      </c>
      <c r="Q109" s="106"/>
      <c r="R109" s="61" t="s">
        <v>386</v>
      </c>
      <c r="S109" s="62"/>
      <c r="T109" s="62"/>
    </row>
    <row r="110" spans="1:20" s="79" customFormat="1" ht="18.75" customHeight="1">
      <c r="A110" s="93" t="s">
        <v>408</v>
      </c>
      <c r="B110" s="118" t="s">
        <v>198</v>
      </c>
      <c r="C110" s="94" t="str">
        <f t="shared" si="5"/>
        <v>H105017259</v>
      </c>
      <c r="D110" s="94">
        <v>9430034107</v>
      </c>
      <c r="E110" s="119" t="s">
        <v>200</v>
      </c>
      <c r="F110" s="72" t="s">
        <v>199</v>
      </c>
      <c r="G110" s="95" t="str">
        <f t="shared" si="6"/>
        <v>KMH</v>
      </c>
      <c r="H110" s="96" t="s">
        <v>16</v>
      </c>
      <c r="I110" s="96" t="s">
        <v>18</v>
      </c>
      <c r="J110" s="70" t="s">
        <v>18</v>
      </c>
      <c r="K110" s="64">
        <v>12</v>
      </c>
      <c r="L110" s="74">
        <v>9.1199999999999992</v>
      </c>
      <c r="M110" s="97">
        <f t="shared" si="4"/>
        <v>109.44</v>
      </c>
      <c r="N110" s="97">
        <v>1.1000000000000001</v>
      </c>
      <c r="O110" s="161">
        <f t="shared" si="7"/>
        <v>246468</v>
      </c>
      <c r="P110" s="106">
        <v>310000</v>
      </c>
      <c r="Q110" s="106"/>
      <c r="R110" s="61" t="s">
        <v>371</v>
      </c>
      <c r="S110" s="62"/>
      <c r="T110" s="62"/>
    </row>
    <row r="111" spans="1:20" s="79" customFormat="1" ht="18.75" customHeight="1">
      <c r="A111" s="93" t="s">
        <v>411</v>
      </c>
      <c r="B111" s="118" t="s">
        <v>263</v>
      </c>
      <c r="C111" s="94" t="str">
        <f t="shared" si="5"/>
        <v>0433172221</v>
      </c>
      <c r="D111" s="94" t="s">
        <v>352</v>
      </c>
      <c r="E111" s="120"/>
      <c r="F111" s="115" t="s">
        <v>264</v>
      </c>
      <c r="G111" s="95" t="str">
        <f t="shared" si="6"/>
        <v>8GA</v>
      </c>
      <c r="H111" s="96" t="s">
        <v>24</v>
      </c>
      <c r="I111" s="96" t="s">
        <v>18</v>
      </c>
      <c r="J111" s="70" t="s">
        <v>18</v>
      </c>
      <c r="K111" s="72">
        <v>48</v>
      </c>
      <c r="L111" s="64">
        <v>18.05</v>
      </c>
      <c r="M111" s="97">
        <f t="shared" si="4"/>
        <v>866.40000000000009</v>
      </c>
      <c r="N111" s="97">
        <v>1.1000000000000001</v>
      </c>
      <c r="O111" s="161">
        <f t="shared" si="7"/>
        <v>487801.25000000012</v>
      </c>
      <c r="P111" s="106">
        <v>610000</v>
      </c>
      <c r="Q111" s="106"/>
      <c r="R111" s="61" t="s">
        <v>378</v>
      </c>
      <c r="S111" s="62"/>
      <c r="T111" s="62"/>
    </row>
    <row r="112" spans="1:20" s="79" customFormat="1" ht="18.75" customHeight="1">
      <c r="A112" s="93" t="s">
        <v>411</v>
      </c>
      <c r="B112" s="118" t="s">
        <v>412</v>
      </c>
      <c r="C112" s="94" t="str">
        <f t="shared" si="5"/>
        <v>0433175269</v>
      </c>
      <c r="D112" s="113" t="s">
        <v>597</v>
      </c>
      <c r="E112" s="120"/>
      <c r="F112" s="115" t="s">
        <v>598</v>
      </c>
      <c r="G112" s="95" t="str">
        <f t="shared" si="6"/>
        <v>41N</v>
      </c>
      <c r="H112" s="96" t="s">
        <v>24</v>
      </c>
      <c r="I112" s="96" t="s">
        <v>18</v>
      </c>
      <c r="J112" s="70" t="s">
        <v>18</v>
      </c>
      <c r="K112" s="72">
        <v>24</v>
      </c>
      <c r="L112" s="64">
        <v>24.64</v>
      </c>
      <c r="M112" s="97">
        <f t="shared" si="4"/>
        <v>591.36</v>
      </c>
      <c r="N112" s="97">
        <v>1.1000000000000001</v>
      </c>
      <c r="O112" s="161">
        <f t="shared" si="7"/>
        <v>665896.00000000012</v>
      </c>
      <c r="P112" s="106">
        <v>830000</v>
      </c>
      <c r="Q112" s="106"/>
      <c r="R112" s="61" t="s">
        <v>413</v>
      </c>
      <c r="S112" s="62"/>
      <c r="T112" s="62"/>
    </row>
    <row r="113" spans="1:20" s="79" customFormat="1" ht="18.75" customHeight="1">
      <c r="A113" s="93" t="s">
        <v>414</v>
      </c>
      <c r="B113" s="93" t="s">
        <v>41</v>
      </c>
      <c r="C113" s="94" t="str">
        <f t="shared" si="5"/>
        <v>0433175414</v>
      </c>
      <c r="D113" s="94" t="str">
        <f>LEFT(C113,10)</f>
        <v>0433175414</v>
      </c>
      <c r="E113" s="72"/>
      <c r="F113" s="115" t="s">
        <v>42</v>
      </c>
      <c r="G113" s="95" t="str">
        <f t="shared" si="6"/>
        <v>8GA</v>
      </c>
      <c r="H113" s="96" t="s">
        <v>24</v>
      </c>
      <c r="I113" s="96" t="s">
        <v>18</v>
      </c>
      <c r="J113" s="70" t="s">
        <v>18</v>
      </c>
      <c r="K113" s="72">
        <v>120</v>
      </c>
      <c r="L113" s="74">
        <v>23.24</v>
      </c>
      <c r="M113" s="97">
        <f t="shared" si="4"/>
        <v>2788.7999999999997</v>
      </c>
      <c r="N113" s="97">
        <v>1.1000000000000001</v>
      </c>
      <c r="O113" s="161">
        <f t="shared" si="7"/>
        <v>628061.00000000012</v>
      </c>
      <c r="P113" s="106">
        <v>780000</v>
      </c>
      <c r="Q113" s="106"/>
      <c r="R113" s="61" t="s">
        <v>415</v>
      </c>
      <c r="S113" s="62"/>
      <c r="T113" s="62"/>
    </row>
    <row r="114" spans="1:20" s="79" customFormat="1" ht="18.75" customHeight="1">
      <c r="A114" s="93" t="s">
        <v>414</v>
      </c>
      <c r="B114" s="72" t="s">
        <v>239</v>
      </c>
      <c r="C114" s="94" t="str">
        <f t="shared" si="5"/>
        <v>H105025343</v>
      </c>
      <c r="D114" s="94" t="str">
        <f>LEFT(C114,10)</f>
        <v>H105025343</v>
      </c>
      <c r="E114" s="72" t="s">
        <v>241</v>
      </c>
      <c r="F114" s="115" t="s">
        <v>240</v>
      </c>
      <c r="G114" s="95" t="str">
        <f t="shared" si="6"/>
        <v>KMH</v>
      </c>
      <c r="H114" s="96" t="s">
        <v>24</v>
      </c>
      <c r="I114" s="96" t="s">
        <v>18</v>
      </c>
      <c r="J114" s="70" t="s">
        <v>18</v>
      </c>
      <c r="K114" s="72">
        <v>120</v>
      </c>
      <c r="L114" s="74">
        <v>15.4</v>
      </c>
      <c r="M114" s="121">
        <f t="shared" si="4"/>
        <v>1848</v>
      </c>
      <c r="N114" s="97">
        <v>1.1000000000000001</v>
      </c>
      <c r="O114" s="161">
        <f t="shared" si="7"/>
        <v>416185</v>
      </c>
      <c r="P114" s="106">
        <v>550000</v>
      </c>
      <c r="Q114" s="106"/>
      <c r="R114" s="61" t="s">
        <v>382</v>
      </c>
      <c r="S114" s="62"/>
      <c r="T114" s="62"/>
    </row>
    <row r="115" spans="1:20" s="79" customFormat="1" ht="18.75" customHeight="1">
      <c r="A115" s="93" t="s">
        <v>414</v>
      </c>
      <c r="B115" s="72" t="s">
        <v>263</v>
      </c>
      <c r="C115" s="94" t="str">
        <f t="shared" si="5"/>
        <v>0433172221</v>
      </c>
      <c r="D115" s="113" t="s">
        <v>352</v>
      </c>
      <c r="E115" s="72"/>
      <c r="F115" s="115" t="s">
        <v>264</v>
      </c>
      <c r="G115" s="95" t="str">
        <f t="shared" si="6"/>
        <v>8GA</v>
      </c>
      <c r="H115" s="96" t="s">
        <v>24</v>
      </c>
      <c r="I115" s="96" t="s">
        <v>18</v>
      </c>
      <c r="J115" s="70" t="s">
        <v>18</v>
      </c>
      <c r="K115" s="72">
        <v>24</v>
      </c>
      <c r="L115" s="74">
        <v>18.05</v>
      </c>
      <c r="M115" s="97">
        <f t="shared" si="4"/>
        <v>433.20000000000005</v>
      </c>
      <c r="N115" s="97">
        <v>1.1000000000000001</v>
      </c>
      <c r="O115" s="161">
        <f t="shared" si="7"/>
        <v>487801.25000000012</v>
      </c>
      <c r="P115" s="106">
        <v>610000</v>
      </c>
      <c r="Q115" s="106"/>
      <c r="R115" s="61" t="s">
        <v>386</v>
      </c>
      <c r="S115" s="62"/>
      <c r="T115" s="62"/>
    </row>
    <row r="116" spans="1:20" s="79" customFormat="1" ht="18.75" customHeight="1">
      <c r="A116" s="93" t="s">
        <v>414</v>
      </c>
      <c r="B116" s="116" t="s">
        <v>109</v>
      </c>
      <c r="C116" s="94" t="str">
        <f t="shared" si="5"/>
        <v>F00RJ01727</v>
      </c>
      <c r="D116" s="94" t="str">
        <f>LEFT(C116,10)</f>
        <v>F00RJ01727</v>
      </c>
      <c r="E116" s="72"/>
      <c r="F116" s="115"/>
      <c r="G116" s="95" t="str">
        <f t="shared" si="6"/>
        <v>879</v>
      </c>
      <c r="H116" s="111" t="s">
        <v>110</v>
      </c>
      <c r="I116" s="110" t="s">
        <v>338</v>
      </c>
      <c r="J116" s="59" t="s">
        <v>112</v>
      </c>
      <c r="K116" s="72">
        <v>12</v>
      </c>
      <c r="L116" s="74">
        <v>23.74</v>
      </c>
      <c r="M116" s="97">
        <f t="shared" si="4"/>
        <v>284.88</v>
      </c>
      <c r="N116" s="97">
        <v>1.1000000000000001</v>
      </c>
      <c r="O116" s="161">
        <f t="shared" si="7"/>
        <v>641573.5</v>
      </c>
      <c r="P116" s="106">
        <v>870000</v>
      </c>
      <c r="Q116" s="106"/>
      <c r="R116" s="61" t="s">
        <v>378</v>
      </c>
      <c r="S116" s="62"/>
      <c r="T116" s="62"/>
    </row>
    <row r="117" spans="1:20" s="79" customFormat="1" ht="18.75" customHeight="1">
      <c r="A117" s="93" t="s">
        <v>414</v>
      </c>
      <c r="B117" s="93" t="s">
        <v>113</v>
      </c>
      <c r="C117" s="94" t="str">
        <f t="shared" si="5"/>
        <v>F00RJ01941</v>
      </c>
      <c r="D117" s="94" t="str">
        <f>LEFT(C117,10)</f>
        <v>F00RJ01941</v>
      </c>
      <c r="E117" s="72"/>
      <c r="F117" s="115"/>
      <c r="G117" s="95" t="str">
        <f t="shared" si="6"/>
        <v>751</v>
      </c>
      <c r="H117" s="111" t="s">
        <v>110</v>
      </c>
      <c r="I117" s="110" t="s">
        <v>338</v>
      </c>
      <c r="J117" s="59" t="s">
        <v>112</v>
      </c>
      <c r="K117" s="72">
        <v>12</v>
      </c>
      <c r="L117" s="74">
        <v>27</v>
      </c>
      <c r="M117" s="97">
        <f t="shared" si="4"/>
        <v>324</v>
      </c>
      <c r="N117" s="97">
        <v>1.1000000000000001</v>
      </c>
      <c r="O117" s="161">
        <f t="shared" si="7"/>
        <v>729675.00000000012</v>
      </c>
      <c r="P117" s="106">
        <v>1000000</v>
      </c>
      <c r="Q117" s="106"/>
      <c r="R117" s="61" t="s">
        <v>382</v>
      </c>
      <c r="S117" s="62"/>
      <c r="T117" s="62"/>
    </row>
    <row r="118" spans="1:20" s="79" customFormat="1" ht="18.75" customHeight="1">
      <c r="A118" s="93" t="s">
        <v>414</v>
      </c>
      <c r="B118" s="93" t="s">
        <v>116</v>
      </c>
      <c r="C118" s="94" t="str">
        <f t="shared" si="5"/>
        <v>F00RJ02213</v>
      </c>
      <c r="D118" s="94" t="str">
        <f>LEFT(C118,10)</f>
        <v>F00RJ02213</v>
      </c>
      <c r="E118" s="72"/>
      <c r="F118" s="115"/>
      <c r="G118" s="95" t="str">
        <f t="shared" si="6"/>
        <v>751</v>
      </c>
      <c r="H118" s="111" t="s">
        <v>110</v>
      </c>
      <c r="I118" s="110" t="s">
        <v>338</v>
      </c>
      <c r="J118" s="59" t="s">
        <v>112</v>
      </c>
      <c r="K118" s="72">
        <v>12</v>
      </c>
      <c r="L118" s="74">
        <v>39</v>
      </c>
      <c r="M118" s="97">
        <f t="shared" si="4"/>
        <v>468</v>
      </c>
      <c r="N118" s="97">
        <v>1.1000000000000001</v>
      </c>
      <c r="O118" s="161">
        <f t="shared" si="7"/>
        <v>1053975.0000000002</v>
      </c>
      <c r="P118" s="106">
        <v>1320000</v>
      </c>
      <c r="Q118" s="106"/>
      <c r="R118" s="61" t="s">
        <v>371</v>
      </c>
      <c r="S118" s="62"/>
      <c r="T118" s="62"/>
    </row>
    <row r="119" spans="1:20" s="79" customFormat="1" ht="18.75" customHeight="1">
      <c r="A119" s="93" t="s">
        <v>321</v>
      </c>
      <c r="B119" s="122" t="s">
        <v>22</v>
      </c>
      <c r="C119" s="94" t="str">
        <f t="shared" si="5"/>
        <v>0433171743</v>
      </c>
      <c r="D119" s="94" t="str">
        <f>LEFT(C119,10)</f>
        <v>0433171743</v>
      </c>
      <c r="E119" s="72"/>
      <c r="F119" s="115" t="s">
        <v>23</v>
      </c>
      <c r="G119" s="95" t="str">
        <f t="shared" si="6"/>
        <v>8GA</v>
      </c>
      <c r="H119" s="96" t="s">
        <v>24</v>
      </c>
      <c r="I119" s="96" t="s">
        <v>18</v>
      </c>
      <c r="J119" s="70" t="s">
        <v>18</v>
      </c>
      <c r="K119" s="72">
        <v>36</v>
      </c>
      <c r="L119" s="74">
        <v>17.86</v>
      </c>
      <c r="M119" s="97">
        <f t="shared" si="4"/>
        <v>642.96</v>
      </c>
      <c r="N119" s="97">
        <v>1.1000000000000001</v>
      </c>
      <c r="O119" s="161">
        <f t="shared" si="7"/>
        <v>482666.50000000006</v>
      </c>
      <c r="P119" s="106">
        <v>640000</v>
      </c>
      <c r="Q119" s="106"/>
      <c r="R119" s="61" t="s">
        <v>416</v>
      </c>
      <c r="S119" s="62"/>
      <c r="T119" s="62"/>
    </row>
    <row r="120" spans="1:20" s="79" customFormat="1" ht="18.75" customHeight="1">
      <c r="A120" s="93" t="s">
        <v>330</v>
      </c>
      <c r="B120" s="102" t="s">
        <v>417</v>
      </c>
      <c r="C120" s="94" t="str">
        <f t="shared" si="5"/>
        <v>H105025018</v>
      </c>
      <c r="D120" s="113">
        <v>9432610809</v>
      </c>
      <c r="E120" s="72" t="s">
        <v>599</v>
      </c>
      <c r="F120" s="72" t="s">
        <v>600</v>
      </c>
      <c r="G120" s="95" t="str">
        <f t="shared" si="6"/>
        <v>KMH</v>
      </c>
      <c r="H120" s="123" t="s">
        <v>24</v>
      </c>
      <c r="I120" s="96" t="s">
        <v>18</v>
      </c>
      <c r="J120" s="70" t="s">
        <v>18</v>
      </c>
      <c r="K120" s="72">
        <v>24</v>
      </c>
      <c r="L120" s="74">
        <v>14.94</v>
      </c>
      <c r="M120" s="97">
        <f t="shared" si="4"/>
        <v>358.56</v>
      </c>
      <c r="N120" s="97">
        <v>1.1000000000000001</v>
      </c>
      <c r="O120" s="161">
        <f t="shared" si="7"/>
        <v>403753.5</v>
      </c>
      <c r="P120" s="124">
        <v>490000</v>
      </c>
      <c r="Q120" s="124"/>
      <c r="R120" s="61" t="s">
        <v>382</v>
      </c>
      <c r="S120" s="62"/>
      <c r="T120" s="62"/>
    </row>
    <row r="121" spans="1:20" s="79" customFormat="1" ht="18.75" customHeight="1">
      <c r="A121" s="93" t="s">
        <v>330</v>
      </c>
      <c r="B121" s="102" t="s">
        <v>418</v>
      </c>
      <c r="C121" s="94" t="str">
        <f t="shared" si="5"/>
        <v>0433171208</v>
      </c>
      <c r="D121" s="113" t="s">
        <v>601</v>
      </c>
      <c r="E121" s="72"/>
      <c r="F121" s="72" t="s">
        <v>602</v>
      </c>
      <c r="G121" s="95" t="str">
        <f t="shared" si="6"/>
        <v>8GA</v>
      </c>
      <c r="H121" s="123" t="s">
        <v>24</v>
      </c>
      <c r="I121" s="96" t="s">
        <v>18</v>
      </c>
      <c r="J121" s="70" t="s">
        <v>18</v>
      </c>
      <c r="K121" s="72">
        <v>12</v>
      </c>
      <c r="L121" s="74">
        <v>11.94</v>
      </c>
      <c r="M121" s="97">
        <f t="shared" si="4"/>
        <v>143.28</v>
      </c>
      <c r="N121" s="97">
        <v>1.1000000000000001</v>
      </c>
      <c r="O121" s="161">
        <f t="shared" si="7"/>
        <v>322678.50000000006</v>
      </c>
      <c r="P121" s="124">
        <v>390000</v>
      </c>
      <c r="Q121" s="124"/>
      <c r="R121" s="61" t="s">
        <v>371</v>
      </c>
      <c r="S121" s="62"/>
      <c r="T121" s="62"/>
    </row>
    <row r="122" spans="1:20" s="79" customFormat="1" ht="18.75" customHeight="1">
      <c r="A122" s="93" t="s">
        <v>330</v>
      </c>
      <c r="B122" s="102" t="s">
        <v>265</v>
      </c>
      <c r="C122" s="94" t="str">
        <f t="shared" si="5"/>
        <v>0433171444</v>
      </c>
      <c r="D122" s="113" t="s">
        <v>351</v>
      </c>
      <c r="E122" s="72"/>
      <c r="F122" s="72" t="s">
        <v>266</v>
      </c>
      <c r="G122" s="95" t="str">
        <f t="shared" si="6"/>
        <v>8GA</v>
      </c>
      <c r="H122" s="123" t="s">
        <v>24</v>
      </c>
      <c r="I122" s="96" t="s">
        <v>18</v>
      </c>
      <c r="J122" s="70" t="s">
        <v>18</v>
      </c>
      <c r="K122" s="72">
        <v>12</v>
      </c>
      <c r="L122" s="72">
        <v>18.88</v>
      </c>
      <c r="M122" s="97">
        <f t="shared" si="4"/>
        <v>226.56</v>
      </c>
      <c r="N122" s="97">
        <v>1.1000000000000001</v>
      </c>
      <c r="O122" s="161">
        <f t="shared" si="7"/>
        <v>510232</v>
      </c>
      <c r="P122" s="124">
        <v>610000</v>
      </c>
      <c r="Q122" s="124"/>
      <c r="R122" s="61" t="s">
        <v>371</v>
      </c>
      <c r="S122" s="62"/>
      <c r="T122" s="62"/>
    </row>
    <row r="123" spans="1:20" s="79" customFormat="1" ht="18.75" customHeight="1">
      <c r="A123" s="93" t="s">
        <v>330</v>
      </c>
      <c r="B123" s="102" t="s">
        <v>81</v>
      </c>
      <c r="C123" s="94" t="str">
        <f t="shared" si="5"/>
        <v>9443611853</v>
      </c>
      <c r="D123" s="94">
        <v>9443611853</v>
      </c>
      <c r="E123" s="125" t="s">
        <v>84</v>
      </c>
      <c r="F123" s="72" t="s">
        <v>82</v>
      </c>
      <c r="G123" s="95" t="str">
        <f t="shared" si="6"/>
        <v>3YL</v>
      </c>
      <c r="H123" s="96" t="s">
        <v>49</v>
      </c>
      <c r="I123" s="103" t="s">
        <v>52</v>
      </c>
      <c r="J123" s="63" t="s">
        <v>52</v>
      </c>
      <c r="K123" s="72">
        <v>12</v>
      </c>
      <c r="L123" s="74">
        <v>21.41</v>
      </c>
      <c r="M123" s="97">
        <f t="shared" si="4"/>
        <v>256.92</v>
      </c>
      <c r="N123" s="97">
        <v>1.1000000000000001</v>
      </c>
      <c r="O123" s="161">
        <f t="shared" si="7"/>
        <v>578605.25000000012</v>
      </c>
      <c r="P123" s="124">
        <v>700000</v>
      </c>
      <c r="Q123" s="124"/>
      <c r="R123" s="61" t="s">
        <v>382</v>
      </c>
      <c r="S123" s="62"/>
      <c r="T123" s="62"/>
    </row>
    <row r="124" spans="1:20" s="79" customFormat="1" ht="18.75" customHeight="1">
      <c r="A124" s="93" t="s">
        <v>330</v>
      </c>
      <c r="B124" s="122" t="s">
        <v>162</v>
      </c>
      <c r="C124" s="94" t="str">
        <f t="shared" si="5"/>
        <v>H105015615</v>
      </c>
      <c r="D124" s="94">
        <v>9432610223</v>
      </c>
      <c r="E124" s="72" t="s">
        <v>164</v>
      </c>
      <c r="F124" s="72" t="s">
        <v>163</v>
      </c>
      <c r="G124" s="95" t="str">
        <f t="shared" si="6"/>
        <v>KMH</v>
      </c>
      <c r="H124" s="123" t="s">
        <v>24</v>
      </c>
      <c r="I124" s="96" t="s">
        <v>18</v>
      </c>
      <c r="J124" s="70" t="s">
        <v>18</v>
      </c>
      <c r="K124" s="72">
        <v>12</v>
      </c>
      <c r="L124" s="74">
        <v>15.26</v>
      </c>
      <c r="M124" s="97">
        <f t="shared" si="4"/>
        <v>183.12</v>
      </c>
      <c r="N124" s="97">
        <v>1.1000000000000001</v>
      </c>
      <c r="O124" s="161">
        <f t="shared" si="7"/>
        <v>412401.50000000006</v>
      </c>
      <c r="P124" s="124">
        <v>500000</v>
      </c>
      <c r="Q124" s="124"/>
      <c r="R124" s="61" t="s">
        <v>382</v>
      </c>
      <c r="S124" s="62"/>
      <c r="T124" s="62"/>
    </row>
    <row r="125" spans="1:20" s="79" customFormat="1" ht="18.75" customHeight="1">
      <c r="A125" s="93" t="s">
        <v>330</v>
      </c>
      <c r="B125" s="72" t="s">
        <v>204</v>
      </c>
      <c r="C125" s="94" t="str">
        <f t="shared" si="5"/>
        <v>H105025021</v>
      </c>
      <c r="D125" s="94">
        <v>9432611514</v>
      </c>
      <c r="E125" s="72" t="s">
        <v>206</v>
      </c>
      <c r="F125" s="72" t="s">
        <v>205</v>
      </c>
      <c r="G125" s="95" t="str">
        <f t="shared" si="6"/>
        <v>KMH</v>
      </c>
      <c r="H125" s="123" t="s">
        <v>24</v>
      </c>
      <c r="I125" s="96" t="s">
        <v>18</v>
      </c>
      <c r="J125" s="70" t="s">
        <v>18</v>
      </c>
      <c r="K125" s="72">
        <v>12</v>
      </c>
      <c r="L125" s="74">
        <v>20.03</v>
      </c>
      <c r="M125" s="97">
        <f t="shared" si="4"/>
        <v>240.36</v>
      </c>
      <c r="N125" s="97">
        <v>1.1000000000000001</v>
      </c>
      <c r="O125" s="161">
        <f t="shared" si="7"/>
        <v>541310.75000000012</v>
      </c>
      <c r="P125" s="124">
        <v>650000</v>
      </c>
      <c r="Q125" s="124"/>
      <c r="R125" s="61" t="s">
        <v>382</v>
      </c>
      <c r="S125" s="62"/>
      <c r="T125" s="62"/>
    </row>
    <row r="126" spans="1:20" s="79" customFormat="1" ht="18.75" customHeight="1">
      <c r="A126" s="93" t="s">
        <v>330</v>
      </c>
      <c r="B126" s="72" t="s">
        <v>242</v>
      </c>
      <c r="C126" s="94" t="str">
        <f t="shared" si="5"/>
        <v>H105025400</v>
      </c>
      <c r="D126" s="94">
        <v>9432612796</v>
      </c>
      <c r="E126" s="72" t="s">
        <v>244</v>
      </c>
      <c r="F126" s="72" t="s">
        <v>243</v>
      </c>
      <c r="G126" s="95" t="str">
        <f t="shared" si="6"/>
        <v>KMH</v>
      </c>
      <c r="H126" s="123" t="s">
        <v>24</v>
      </c>
      <c r="I126" s="96" t="s">
        <v>18</v>
      </c>
      <c r="J126" s="70" t="s">
        <v>18</v>
      </c>
      <c r="K126" s="72">
        <v>12</v>
      </c>
      <c r="L126" s="74">
        <v>15.65</v>
      </c>
      <c r="M126" s="97">
        <f t="shared" si="4"/>
        <v>187.8</v>
      </c>
      <c r="N126" s="97">
        <v>1.1000000000000001</v>
      </c>
      <c r="O126" s="161">
        <f t="shared" si="7"/>
        <v>422941.25000000006</v>
      </c>
      <c r="P126" s="124">
        <v>510000</v>
      </c>
      <c r="Q126" s="124"/>
      <c r="R126" s="61" t="s">
        <v>419</v>
      </c>
      <c r="S126" s="62"/>
      <c r="T126" s="62"/>
    </row>
    <row r="127" spans="1:20" s="79" customFormat="1" ht="18.75" customHeight="1">
      <c r="A127" s="93" t="s">
        <v>330</v>
      </c>
      <c r="B127" s="72" t="s">
        <v>245</v>
      </c>
      <c r="C127" s="94" t="str">
        <f t="shared" si="5"/>
        <v>H105025420</v>
      </c>
      <c r="D127" s="94">
        <v>9432612849</v>
      </c>
      <c r="E127" s="72" t="s">
        <v>247</v>
      </c>
      <c r="F127" s="72" t="s">
        <v>246</v>
      </c>
      <c r="G127" s="95" t="str">
        <f t="shared" si="6"/>
        <v>KMH</v>
      </c>
      <c r="H127" s="126" t="s">
        <v>24</v>
      </c>
      <c r="I127" s="70" t="s">
        <v>18</v>
      </c>
      <c r="J127" s="70" t="s">
        <v>18</v>
      </c>
      <c r="K127" s="72">
        <v>12</v>
      </c>
      <c r="L127" s="74">
        <v>19.39</v>
      </c>
      <c r="M127" s="97">
        <f t="shared" si="4"/>
        <v>232.68</v>
      </c>
      <c r="N127" s="97">
        <v>1.1000000000000001</v>
      </c>
      <c r="O127" s="161">
        <f t="shared" si="7"/>
        <v>524014.75000000012</v>
      </c>
      <c r="P127" s="124">
        <v>630000</v>
      </c>
      <c r="Q127" s="124"/>
      <c r="R127" s="61" t="s">
        <v>382</v>
      </c>
      <c r="S127" s="62"/>
      <c r="T127" s="62"/>
    </row>
    <row r="128" spans="1:20" s="79" customFormat="1" ht="18.75" customHeight="1">
      <c r="A128" s="93" t="s">
        <v>319</v>
      </c>
      <c r="B128" s="93" t="s">
        <v>41</v>
      </c>
      <c r="C128" s="94" t="str">
        <f t="shared" si="5"/>
        <v>0433175414</v>
      </c>
      <c r="D128" s="94" t="str">
        <f>LEFT(C128,10)</f>
        <v>0433175414</v>
      </c>
      <c r="E128" s="72"/>
      <c r="F128" s="115" t="s">
        <v>42</v>
      </c>
      <c r="G128" s="95" t="str">
        <f t="shared" si="6"/>
        <v>8GA</v>
      </c>
      <c r="H128" s="126" t="s">
        <v>24</v>
      </c>
      <c r="I128" s="70" t="s">
        <v>18</v>
      </c>
      <c r="J128" s="70" t="s">
        <v>18</v>
      </c>
      <c r="K128" s="72">
        <v>120</v>
      </c>
      <c r="L128" s="74">
        <v>23.24</v>
      </c>
      <c r="M128" s="97">
        <f t="shared" si="4"/>
        <v>2788.7999999999997</v>
      </c>
      <c r="N128" s="97">
        <v>1.1000000000000001</v>
      </c>
      <c r="O128" s="161">
        <f t="shared" si="7"/>
        <v>628061.00000000012</v>
      </c>
      <c r="P128" s="124">
        <v>780000</v>
      </c>
      <c r="Q128" s="124"/>
      <c r="R128" s="61" t="s">
        <v>371</v>
      </c>
      <c r="S128" s="62"/>
      <c r="T128" s="62"/>
    </row>
    <row r="129" spans="1:20" s="84" customFormat="1" ht="18.75" customHeight="1">
      <c r="A129" s="93" t="s">
        <v>319</v>
      </c>
      <c r="B129" s="115" t="s">
        <v>239</v>
      </c>
      <c r="C129" s="94" t="str">
        <f t="shared" si="5"/>
        <v>H105025343</v>
      </c>
      <c r="D129" s="94">
        <v>9432612653</v>
      </c>
      <c r="E129" s="115" t="s">
        <v>241</v>
      </c>
      <c r="F129" s="115" t="s">
        <v>240</v>
      </c>
      <c r="G129" s="95" t="str">
        <f t="shared" si="6"/>
        <v>KMH</v>
      </c>
      <c r="H129" s="126" t="s">
        <v>24</v>
      </c>
      <c r="I129" s="70" t="s">
        <v>18</v>
      </c>
      <c r="J129" s="70" t="s">
        <v>18</v>
      </c>
      <c r="K129" s="72">
        <v>120</v>
      </c>
      <c r="L129" s="74">
        <v>15.4</v>
      </c>
      <c r="M129" s="97">
        <f t="shared" si="4"/>
        <v>1848</v>
      </c>
      <c r="N129" s="97">
        <v>1.1000000000000001</v>
      </c>
      <c r="O129" s="161">
        <f t="shared" si="7"/>
        <v>416185</v>
      </c>
      <c r="P129" s="124">
        <v>550000</v>
      </c>
      <c r="Q129" s="124"/>
      <c r="R129" s="61" t="s">
        <v>382</v>
      </c>
      <c r="S129" s="62"/>
      <c r="T129" s="62"/>
    </row>
    <row r="130" spans="1:20" s="79" customFormat="1" ht="27" customHeight="1">
      <c r="A130" s="93" t="s">
        <v>319</v>
      </c>
      <c r="B130" s="112" t="s">
        <v>44</v>
      </c>
      <c r="C130" s="94" t="str">
        <f t="shared" si="5"/>
        <v>0445020126</v>
      </c>
      <c r="D130" s="94" t="str">
        <f>LEFT(C130,10)</f>
        <v>0445020126</v>
      </c>
      <c r="E130" s="72"/>
      <c r="F130" s="72"/>
      <c r="G130" s="95" t="str">
        <f t="shared" si="6"/>
        <v>391</v>
      </c>
      <c r="H130" s="70" t="s">
        <v>45</v>
      </c>
      <c r="I130" s="65" t="s">
        <v>340</v>
      </c>
      <c r="J130" s="71" t="s">
        <v>46</v>
      </c>
      <c r="K130" s="72">
        <v>18</v>
      </c>
      <c r="L130" s="74">
        <v>920</v>
      </c>
      <c r="M130" s="97">
        <f t="shared" si="4"/>
        <v>16560</v>
      </c>
      <c r="N130" s="97">
        <v>1.1299999999999999</v>
      </c>
      <c r="O130" s="161">
        <f t="shared" si="7"/>
        <v>25511599.999999996</v>
      </c>
      <c r="P130" s="106">
        <v>37500000</v>
      </c>
      <c r="Q130" s="124"/>
      <c r="R130" s="61" t="s">
        <v>376</v>
      </c>
      <c r="S130" s="62"/>
      <c r="T130" s="62"/>
    </row>
    <row r="131" spans="1:20" s="79" customFormat="1" ht="18.75" customHeight="1">
      <c r="A131" s="93" t="s">
        <v>420</v>
      </c>
      <c r="B131" s="72" t="s">
        <v>255</v>
      </c>
      <c r="C131" s="94" t="str">
        <f t="shared" si="5"/>
        <v>9413610953</v>
      </c>
      <c r="D131" s="113" t="s">
        <v>603</v>
      </c>
      <c r="E131" s="72" t="s">
        <v>362</v>
      </c>
      <c r="F131" s="72" t="s">
        <v>256</v>
      </c>
      <c r="G131" s="95" t="str">
        <f t="shared" si="6"/>
        <v>3CA</v>
      </c>
      <c r="H131" s="70" t="s">
        <v>250</v>
      </c>
      <c r="I131" s="63" t="s">
        <v>52</v>
      </c>
      <c r="J131" s="63" t="s">
        <v>52</v>
      </c>
      <c r="K131" s="72">
        <v>24</v>
      </c>
      <c r="L131" s="75">
        <v>15.5</v>
      </c>
      <c r="M131" s="97">
        <f t="shared" si="4"/>
        <v>372</v>
      </c>
      <c r="N131" s="97">
        <v>1.1000000000000001</v>
      </c>
      <c r="O131" s="161">
        <f t="shared" si="7"/>
        <v>418887.50000000006</v>
      </c>
      <c r="P131" s="124">
        <f t="shared" ref="P131:P137" si="8">ROUND(L131*1.15*23500/0.85,-4)</f>
        <v>490000</v>
      </c>
      <c r="Q131" s="124"/>
      <c r="R131" s="61" t="s">
        <v>378</v>
      </c>
      <c r="S131" s="62" t="s">
        <v>421</v>
      </c>
      <c r="T131" s="62"/>
    </row>
    <row r="132" spans="1:20" s="79" customFormat="1" ht="18.75" customHeight="1">
      <c r="A132" s="93" t="s">
        <v>420</v>
      </c>
      <c r="B132" s="72" t="s">
        <v>195</v>
      </c>
      <c r="C132" s="94" t="str">
        <f t="shared" si="5"/>
        <v>H105017238</v>
      </c>
      <c r="D132" s="94">
        <v>9432610461</v>
      </c>
      <c r="E132" s="72" t="s">
        <v>197</v>
      </c>
      <c r="F132" s="72" t="s">
        <v>196</v>
      </c>
      <c r="G132" s="95" t="str">
        <f t="shared" si="6"/>
        <v>KMH</v>
      </c>
      <c r="H132" s="70" t="s">
        <v>24</v>
      </c>
      <c r="I132" s="70" t="s">
        <v>18</v>
      </c>
      <c r="J132" s="70" t="s">
        <v>18</v>
      </c>
      <c r="K132" s="72">
        <v>24</v>
      </c>
      <c r="L132" s="74">
        <v>11.38</v>
      </c>
      <c r="M132" s="97">
        <f t="shared" si="4"/>
        <v>273.12</v>
      </c>
      <c r="N132" s="97">
        <v>1.1000000000000001</v>
      </c>
      <c r="O132" s="161">
        <f t="shared" si="7"/>
        <v>307544.50000000006</v>
      </c>
      <c r="P132" s="124">
        <f t="shared" si="8"/>
        <v>360000</v>
      </c>
      <c r="Q132" s="124"/>
      <c r="R132" s="61" t="s">
        <v>382</v>
      </c>
      <c r="S132" s="62" t="s">
        <v>365</v>
      </c>
      <c r="T132" s="62"/>
    </row>
    <row r="133" spans="1:20" s="79" customFormat="1" ht="18.75" customHeight="1">
      <c r="A133" s="93" t="s">
        <v>420</v>
      </c>
      <c r="B133" s="72" t="s">
        <v>422</v>
      </c>
      <c r="C133" s="94" t="str">
        <f t="shared" si="5"/>
        <v>9443610704</v>
      </c>
      <c r="D133" s="113">
        <v>9443610704</v>
      </c>
      <c r="E133" s="72" t="s">
        <v>604</v>
      </c>
      <c r="F133" s="72" t="s">
        <v>605</v>
      </c>
      <c r="G133" s="95" t="str">
        <f t="shared" si="6"/>
        <v>3YL</v>
      </c>
      <c r="H133" s="70" t="s">
        <v>250</v>
      </c>
      <c r="I133" s="63" t="s">
        <v>52</v>
      </c>
      <c r="J133" s="63" t="s">
        <v>52</v>
      </c>
      <c r="K133" s="72">
        <v>12</v>
      </c>
      <c r="L133" s="76">
        <v>14.5</v>
      </c>
      <c r="M133" s="97">
        <f t="shared" si="4"/>
        <v>174</v>
      </c>
      <c r="N133" s="97">
        <v>1.1000000000000001</v>
      </c>
      <c r="O133" s="161">
        <f t="shared" si="7"/>
        <v>391862.5</v>
      </c>
      <c r="P133" s="124">
        <f t="shared" si="8"/>
        <v>460000</v>
      </c>
      <c r="Q133" s="124"/>
      <c r="R133" s="61" t="s">
        <v>382</v>
      </c>
      <c r="S133" s="62" t="s">
        <v>421</v>
      </c>
      <c r="T133" s="64"/>
    </row>
    <row r="134" spans="1:20" s="79" customFormat="1" ht="18.75" customHeight="1">
      <c r="A134" s="93" t="s">
        <v>420</v>
      </c>
      <c r="B134" s="72" t="s">
        <v>279</v>
      </c>
      <c r="C134" s="94" t="str">
        <f t="shared" si="5"/>
        <v>H105015718</v>
      </c>
      <c r="D134" s="94">
        <v>9432610177</v>
      </c>
      <c r="E134" s="72" t="s">
        <v>357</v>
      </c>
      <c r="F134" s="72" t="s">
        <v>280</v>
      </c>
      <c r="G134" s="95" t="str">
        <f t="shared" si="6"/>
        <v>KMH</v>
      </c>
      <c r="H134" s="70" t="s">
        <v>24</v>
      </c>
      <c r="I134" s="70" t="s">
        <v>18</v>
      </c>
      <c r="J134" s="70" t="s">
        <v>18</v>
      </c>
      <c r="K134" s="72">
        <v>12</v>
      </c>
      <c r="L134" s="74">
        <v>19.420000000000002</v>
      </c>
      <c r="M134" s="97">
        <f t="shared" si="4"/>
        <v>233.04000000000002</v>
      </c>
      <c r="N134" s="97">
        <v>1.1000000000000001</v>
      </c>
      <c r="O134" s="161">
        <f t="shared" si="7"/>
        <v>524825.50000000012</v>
      </c>
      <c r="P134" s="124">
        <f t="shared" si="8"/>
        <v>620000</v>
      </c>
      <c r="Q134" s="124"/>
      <c r="R134" s="61" t="s">
        <v>382</v>
      </c>
      <c r="S134" s="62" t="s">
        <v>423</v>
      </c>
      <c r="T134" s="62"/>
    </row>
    <row r="135" spans="1:20" s="84" customFormat="1" ht="18.75" customHeight="1">
      <c r="A135" s="93" t="s">
        <v>420</v>
      </c>
      <c r="B135" s="72" t="s">
        <v>424</v>
      </c>
      <c r="C135" s="94" t="str">
        <f t="shared" si="5"/>
        <v>H105017185</v>
      </c>
      <c r="D135" s="94">
        <v>9432610851</v>
      </c>
      <c r="E135" s="72" t="s">
        <v>606</v>
      </c>
      <c r="F135" s="72" t="s">
        <v>607</v>
      </c>
      <c r="G135" s="95" t="str">
        <f t="shared" si="6"/>
        <v>KMH</v>
      </c>
      <c r="H135" s="70" t="s">
        <v>24</v>
      </c>
      <c r="I135" s="70" t="s">
        <v>18</v>
      </c>
      <c r="J135" s="70" t="s">
        <v>18</v>
      </c>
      <c r="K135" s="72">
        <v>12</v>
      </c>
      <c r="L135" s="74">
        <v>15.36</v>
      </c>
      <c r="M135" s="97">
        <f t="shared" ref="M135:M198" si="9">K135*L135</f>
        <v>184.32</v>
      </c>
      <c r="N135" s="97">
        <v>1.1000000000000001</v>
      </c>
      <c r="O135" s="161">
        <f t="shared" si="7"/>
        <v>415104.00000000006</v>
      </c>
      <c r="P135" s="124">
        <f t="shared" si="8"/>
        <v>490000</v>
      </c>
      <c r="Q135" s="124"/>
      <c r="R135" s="61" t="s">
        <v>382</v>
      </c>
      <c r="S135" s="62" t="s">
        <v>423</v>
      </c>
      <c r="T135" s="62"/>
    </row>
    <row r="136" spans="1:20" s="84" customFormat="1" ht="18.75" customHeight="1">
      <c r="A136" s="93" t="s">
        <v>420</v>
      </c>
      <c r="B136" s="72" t="s">
        <v>195</v>
      </c>
      <c r="C136" s="94" t="str">
        <f t="shared" ref="C136:C199" si="10">LEFT(B136,10)</f>
        <v>H105017238</v>
      </c>
      <c r="D136" s="94">
        <v>9432610461</v>
      </c>
      <c r="E136" s="72" t="s">
        <v>197</v>
      </c>
      <c r="F136" s="72" t="s">
        <v>196</v>
      </c>
      <c r="G136" s="95" t="str">
        <f t="shared" ref="G136:G199" si="11">RIGHT(B136,3)</f>
        <v>KMH</v>
      </c>
      <c r="H136" s="70" t="s">
        <v>24</v>
      </c>
      <c r="I136" s="70" t="s">
        <v>18</v>
      </c>
      <c r="J136" s="70" t="s">
        <v>18</v>
      </c>
      <c r="K136" s="72">
        <v>12</v>
      </c>
      <c r="L136" s="74">
        <v>11.38</v>
      </c>
      <c r="M136" s="97">
        <f t="shared" si="9"/>
        <v>136.56</v>
      </c>
      <c r="N136" s="97">
        <v>1.1000000000000001</v>
      </c>
      <c r="O136" s="161">
        <f t="shared" ref="O136:O199" si="12">L136*(N136+0.05)*23500</f>
        <v>307544.50000000006</v>
      </c>
      <c r="P136" s="124">
        <f t="shared" si="8"/>
        <v>360000</v>
      </c>
      <c r="Q136" s="124"/>
      <c r="R136" s="61" t="s">
        <v>382</v>
      </c>
      <c r="S136" s="62" t="s">
        <v>421</v>
      </c>
      <c r="T136" s="62"/>
    </row>
    <row r="137" spans="1:20" s="79" customFormat="1" ht="18.75" customHeight="1">
      <c r="A137" s="93" t="s">
        <v>420</v>
      </c>
      <c r="B137" s="72" t="s">
        <v>253</v>
      </c>
      <c r="C137" s="94" t="str">
        <f t="shared" si="10"/>
        <v>H105025407</v>
      </c>
      <c r="D137" s="94">
        <v>9432612856</v>
      </c>
      <c r="E137" s="72" t="s">
        <v>359</v>
      </c>
      <c r="F137" s="72" t="s">
        <v>254</v>
      </c>
      <c r="G137" s="95" t="str">
        <f t="shared" si="11"/>
        <v>KMH</v>
      </c>
      <c r="H137" s="70" t="s">
        <v>24</v>
      </c>
      <c r="I137" s="70" t="s">
        <v>18</v>
      </c>
      <c r="J137" s="70" t="s">
        <v>18</v>
      </c>
      <c r="K137" s="72">
        <v>12</v>
      </c>
      <c r="L137" s="74">
        <v>15.38</v>
      </c>
      <c r="M137" s="97">
        <f t="shared" si="9"/>
        <v>184.56</v>
      </c>
      <c r="N137" s="97">
        <v>1.1000000000000001</v>
      </c>
      <c r="O137" s="161">
        <f t="shared" si="12"/>
        <v>415644.50000000012</v>
      </c>
      <c r="P137" s="124">
        <f t="shared" si="8"/>
        <v>490000</v>
      </c>
      <c r="Q137" s="124"/>
      <c r="R137" s="61" t="s">
        <v>382</v>
      </c>
      <c r="S137" s="62" t="s">
        <v>421</v>
      </c>
      <c r="T137" s="62"/>
    </row>
    <row r="138" spans="1:20" s="79" customFormat="1" ht="18.75" customHeight="1">
      <c r="A138" s="93" t="s">
        <v>333</v>
      </c>
      <c r="B138" s="72" t="s">
        <v>422</v>
      </c>
      <c r="C138" s="94" t="str">
        <f t="shared" si="10"/>
        <v>9443610704</v>
      </c>
      <c r="D138" s="113">
        <v>9443610704</v>
      </c>
      <c r="E138" s="72" t="s">
        <v>604</v>
      </c>
      <c r="F138" s="72" t="s">
        <v>605</v>
      </c>
      <c r="G138" s="95" t="str">
        <f t="shared" si="11"/>
        <v>3YL</v>
      </c>
      <c r="H138" s="70" t="s">
        <v>250</v>
      </c>
      <c r="I138" s="63" t="s">
        <v>52</v>
      </c>
      <c r="J138" s="63" t="s">
        <v>52</v>
      </c>
      <c r="K138" s="72">
        <v>54</v>
      </c>
      <c r="L138" s="76">
        <v>13.44</v>
      </c>
      <c r="M138" s="97">
        <f t="shared" si="9"/>
        <v>725.76</v>
      </c>
      <c r="N138" s="97">
        <v>1.1000000000000001</v>
      </c>
      <c r="O138" s="161">
        <f t="shared" si="12"/>
        <v>363216.00000000006</v>
      </c>
      <c r="P138" s="124">
        <v>460000</v>
      </c>
      <c r="Q138" s="124"/>
      <c r="R138" s="61"/>
      <c r="S138" s="62"/>
      <c r="T138" s="64"/>
    </row>
    <row r="139" spans="1:20" s="79" customFormat="1" ht="18.75" customHeight="1">
      <c r="A139" s="93" t="s">
        <v>333</v>
      </c>
      <c r="B139" s="72" t="s">
        <v>61</v>
      </c>
      <c r="C139" s="94" t="str">
        <f t="shared" si="10"/>
        <v>9443610210</v>
      </c>
      <c r="D139" s="113">
        <v>9443610210</v>
      </c>
      <c r="E139" s="99" t="s">
        <v>64</v>
      </c>
      <c r="F139" s="99" t="s">
        <v>62</v>
      </c>
      <c r="G139" s="95" t="str">
        <f t="shared" si="11"/>
        <v>3YL</v>
      </c>
      <c r="H139" s="70" t="s">
        <v>250</v>
      </c>
      <c r="I139" s="63" t="s">
        <v>52</v>
      </c>
      <c r="J139" s="63" t="s">
        <v>52</v>
      </c>
      <c r="K139" s="99">
        <v>36</v>
      </c>
      <c r="L139" s="64">
        <v>13.98</v>
      </c>
      <c r="M139" s="97">
        <f t="shared" si="9"/>
        <v>503.28000000000003</v>
      </c>
      <c r="N139" s="97">
        <v>1.1000000000000001</v>
      </c>
      <c r="O139" s="161">
        <f t="shared" si="12"/>
        <v>377809.50000000006</v>
      </c>
      <c r="P139" s="124">
        <v>480000</v>
      </c>
      <c r="Q139" s="124"/>
      <c r="R139" s="61"/>
      <c r="S139" s="62"/>
      <c r="T139" s="62"/>
    </row>
    <row r="140" spans="1:20" s="79" customFormat="1" ht="18.75" customHeight="1">
      <c r="A140" s="93" t="s">
        <v>333</v>
      </c>
      <c r="B140" s="72" t="s">
        <v>116</v>
      </c>
      <c r="C140" s="94" t="str">
        <f t="shared" si="10"/>
        <v>F00RJ02213</v>
      </c>
      <c r="D140" s="94" t="str">
        <f>LEFT(C140,10)</f>
        <v>F00RJ02213</v>
      </c>
      <c r="E140" s="93"/>
      <c r="F140" s="72"/>
      <c r="G140" s="95" t="str">
        <f t="shared" si="11"/>
        <v>751</v>
      </c>
      <c r="H140" s="127" t="s">
        <v>110</v>
      </c>
      <c r="I140" s="59" t="s">
        <v>338</v>
      </c>
      <c r="J140" s="59" t="s">
        <v>112</v>
      </c>
      <c r="K140" s="72">
        <v>36</v>
      </c>
      <c r="L140" s="74">
        <v>41.12</v>
      </c>
      <c r="M140" s="97">
        <f t="shared" si="9"/>
        <v>1480.32</v>
      </c>
      <c r="N140" s="97">
        <v>1.1000000000000001</v>
      </c>
      <c r="O140" s="161">
        <f t="shared" si="12"/>
        <v>1111268</v>
      </c>
      <c r="P140" s="124">
        <f>ROUND(L140*1.15*23500/0.85,-4)</f>
        <v>1310000</v>
      </c>
      <c r="Q140" s="124"/>
      <c r="R140" s="61"/>
      <c r="S140" s="62"/>
      <c r="T140" s="62"/>
    </row>
    <row r="141" spans="1:20" s="79" customFormat="1" ht="18.75" customHeight="1">
      <c r="A141" s="93" t="s">
        <v>333</v>
      </c>
      <c r="B141" s="72" t="s">
        <v>219</v>
      </c>
      <c r="C141" s="94" t="str">
        <f t="shared" si="10"/>
        <v>H105025224</v>
      </c>
      <c r="D141" s="94">
        <v>9432610799</v>
      </c>
      <c r="E141" s="72" t="s">
        <v>221</v>
      </c>
      <c r="F141" s="72" t="s">
        <v>220</v>
      </c>
      <c r="G141" s="95" t="str">
        <f t="shared" si="11"/>
        <v>KMH</v>
      </c>
      <c r="H141" s="70" t="s">
        <v>16</v>
      </c>
      <c r="I141" s="70" t="s">
        <v>18</v>
      </c>
      <c r="J141" s="70" t="s">
        <v>18</v>
      </c>
      <c r="K141" s="72">
        <v>36</v>
      </c>
      <c r="L141" s="74">
        <v>19.739999999999998</v>
      </c>
      <c r="M141" s="97">
        <f t="shared" si="9"/>
        <v>710.64</v>
      </c>
      <c r="N141" s="97">
        <v>1.1000000000000001</v>
      </c>
      <c r="O141" s="161">
        <f t="shared" si="12"/>
        <v>533473.5</v>
      </c>
      <c r="P141" s="124">
        <v>730000</v>
      </c>
      <c r="Q141" s="124"/>
      <c r="R141" s="61"/>
      <c r="S141" s="62" t="s">
        <v>425</v>
      </c>
      <c r="T141" s="62"/>
    </row>
    <row r="142" spans="1:20" s="79" customFormat="1" ht="18.75" customHeight="1">
      <c r="A142" s="93" t="s">
        <v>333</v>
      </c>
      <c r="B142" s="72" t="s">
        <v>65</v>
      </c>
      <c r="C142" s="94" t="str">
        <f t="shared" si="10"/>
        <v>9443610218</v>
      </c>
      <c r="D142" s="94">
        <v>9443610218</v>
      </c>
      <c r="E142" s="128" t="s">
        <v>68</v>
      </c>
      <c r="F142" s="72" t="s">
        <v>66</v>
      </c>
      <c r="G142" s="95" t="str">
        <f t="shared" si="11"/>
        <v>3YL</v>
      </c>
      <c r="H142" s="70" t="s">
        <v>250</v>
      </c>
      <c r="I142" s="63" t="s">
        <v>52</v>
      </c>
      <c r="J142" s="63" t="s">
        <v>52</v>
      </c>
      <c r="K142" s="72">
        <v>24</v>
      </c>
      <c r="L142" s="74">
        <v>12.7</v>
      </c>
      <c r="M142" s="97">
        <f t="shared" si="9"/>
        <v>304.79999999999995</v>
      </c>
      <c r="N142" s="97">
        <v>1.1000000000000001</v>
      </c>
      <c r="O142" s="161">
        <f t="shared" si="12"/>
        <v>343217.5</v>
      </c>
      <c r="P142" s="124">
        <v>462000</v>
      </c>
      <c r="Q142" s="124"/>
      <c r="R142" s="61"/>
      <c r="S142" s="62"/>
      <c r="T142" s="62"/>
    </row>
    <row r="143" spans="1:20" s="79" customFormat="1" ht="18.75" customHeight="1">
      <c r="A143" s="93" t="s">
        <v>333</v>
      </c>
      <c r="B143" s="72" t="s">
        <v>261</v>
      </c>
      <c r="C143" s="94" t="str">
        <f t="shared" si="10"/>
        <v>H105015649</v>
      </c>
      <c r="D143" s="94">
        <v>9432610213</v>
      </c>
      <c r="E143" s="128" t="s">
        <v>350</v>
      </c>
      <c r="F143" s="72" t="s">
        <v>262</v>
      </c>
      <c r="G143" s="95" t="str">
        <f t="shared" si="11"/>
        <v>KMH</v>
      </c>
      <c r="H143" s="96" t="s">
        <v>16</v>
      </c>
      <c r="I143" s="70" t="s">
        <v>18</v>
      </c>
      <c r="J143" s="70" t="s">
        <v>18</v>
      </c>
      <c r="K143" s="72">
        <v>12</v>
      </c>
      <c r="L143" s="74">
        <v>14.82</v>
      </c>
      <c r="M143" s="97">
        <f t="shared" si="9"/>
        <v>177.84</v>
      </c>
      <c r="N143" s="97">
        <v>1.1000000000000001</v>
      </c>
      <c r="O143" s="161">
        <f t="shared" si="12"/>
        <v>400510.50000000006</v>
      </c>
      <c r="P143" s="124">
        <v>510000</v>
      </c>
      <c r="Q143" s="124"/>
      <c r="R143" s="61"/>
      <c r="S143" s="62"/>
      <c r="T143" s="62"/>
    </row>
    <row r="144" spans="1:20" s="79" customFormat="1" ht="18.75" customHeight="1">
      <c r="A144" s="93" t="s">
        <v>333</v>
      </c>
      <c r="B144" s="72" t="s">
        <v>426</v>
      </c>
      <c r="C144" s="94" t="str">
        <f t="shared" si="10"/>
        <v>9443610188</v>
      </c>
      <c r="D144" s="113">
        <v>9443610188</v>
      </c>
      <c r="E144" s="72" t="s">
        <v>608</v>
      </c>
      <c r="F144" s="72" t="s">
        <v>609</v>
      </c>
      <c r="G144" s="95" t="str">
        <f t="shared" si="11"/>
        <v>3YL</v>
      </c>
      <c r="H144" s="70" t="s">
        <v>250</v>
      </c>
      <c r="I144" s="63" t="s">
        <v>52</v>
      </c>
      <c r="J144" s="63" t="s">
        <v>52</v>
      </c>
      <c r="K144" s="72">
        <v>12</v>
      </c>
      <c r="L144" s="76">
        <v>13.66</v>
      </c>
      <c r="M144" s="97">
        <f t="shared" si="9"/>
        <v>163.92000000000002</v>
      </c>
      <c r="N144" s="97">
        <v>1.1000000000000001</v>
      </c>
      <c r="O144" s="161">
        <f t="shared" si="12"/>
        <v>369161.50000000006</v>
      </c>
      <c r="P144" s="124">
        <v>462000</v>
      </c>
      <c r="Q144" s="124"/>
      <c r="R144" s="61"/>
      <c r="S144" s="62"/>
      <c r="T144" s="62"/>
    </row>
    <row r="145" spans="1:20" s="79" customFormat="1" ht="18.75" customHeight="1">
      <c r="A145" s="93" t="s">
        <v>427</v>
      </c>
      <c r="B145" s="72" t="s">
        <v>239</v>
      </c>
      <c r="C145" s="94" t="str">
        <f t="shared" si="10"/>
        <v>H105025343</v>
      </c>
      <c r="D145" s="94">
        <v>9432612653</v>
      </c>
      <c r="E145" s="72" t="s">
        <v>241</v>
      </c>
      <c r="F145" s="72" t="s">
        <v>240</v>
      </c>
      <c r="G145" s="95" t="str">
        <f t="shared" si="11"/>
        <v>KMH</v>
      </c>
      <c r="H145" s="70" t="s">
        <v>16</v>
      </c>
      <c r="I145" s="70" t="s">
        <v>18</v>
      </c>
      <c r="J145" s="70" t="s">
        <v>18</v>
      </c>
      <c r="K145" s="129">
        <v>120</v>
      </c>
      <c r="L145" s="74">
        <v>15.84</v>
      </c>
      <c r="M145" s="97">
        <f t="shared" si="9"/>
        <v>1900.8</v>
      </c>
      <c r="N145" s="97">
        <v>1.1000000000000001</v>
      </c>
      <c r="O145" s="161">
        <f t="shared" si="12"/>
        <v>428076</v>
      </c>
      <c r="P145" s="124">
        <v>550000</v>
      </c>
      <c r="Q145" s="124"/>
      <c r="R145" s="61" t="s">
        <v>382</v>
      </c>
      <c r="S145" s="62"/>
      <c r="T145" s="62"/>
    </row>
    <row r="146" spans="1:20" s="79" customFormat="1" ht="18.75" customHeight="1">
      <c r="A146" s="93" t="s">
        <v>427</v>
      </c>
      <c r="B146" s="119" t="s">
        <v>198</v>
      </c>
      <c r="C146" s="94" t="str">
        <f t="shared" si="10"/>
        <v>H105017259</v>
      </c>
      <c r="D146" s="94">
        <v>9430034107</v>
      </c>
      <c r="E146" s="119" t="s">
        <v>200</v>
      </c>
      <c r="F146" s="72" t="s">
        <v>199</v>
      </c>
      <c r="G146" s="95" t="str">
        <f t="shared" si="11"/>
        <v>KMH</v>
      </c>
      <c r="H146" s="70" t="s">
        <v>16</v>
      </c>
      <c r="I146" s="70" t="s">
        <v>18</v>
      </c>
      <c r="J146" s="70" t="s">
        <v>18</v>
      </c>
      <c r="K146" s="129">
        <v>40</v>
      </c>
      <c r="L146" s="74">
        <v>8.4499999999999993</v>
      </c>
      <c r="M146" s="97">
        <f t="shared" si="9"/>
        <v>338</v>
      </c>
      <c r="N146" s="97">
        <v>1.1000000000000001</v>
      </c>
      <c r="O146" s="161">
        <f t="shared" si="12"/>
        <v>228361.25000000003</v>
      </c>
      <c r="P146" s="124">
        <v>310000</v>
      </c>
      <c r="Q146" s="124"/>
      <c r="R146" s="61" t="s">
        <v>378</v>
      </c>
      <c r="S146" s="62"/>
      <c r="T146" s="62"/>
    </row>
    <row r="147" spans="1:20" s="79" customFormat="1" ht="18.75" customHeight="1">
      <c r="A147" s="93" t="s">
        <v>427</v>
      </c>
      <c r="B147" s="119" t="s">
        <v>428</v>
      </c>
      <c r="C147" s="94" t="str">
        <f t="shared" si="10"/>
        <v>0433171776</v>
      </c>
      <c r="D147" s="94" t="s">
        <v>610</v>
      </c>
      <c r="E147" s="129"/>
      <c r="F147" s="72" t="s">
        <v>611</v>
      </c>
      <c r="G147" s="95" t="str">
        <f t="shared" si="11"/>
        <v>8GA</v>
      </c>
      <c r="H147" s="70" t="s">
        <v>16</v>
      </c>
      <c r="I147" s="70" t="s">
        <v>18</v>
      </c>
      <c r="J147" s="70" t="s">
        <v>18</v>
      </c>
      <c r="K147" s="129">
        <v>12</v>
      </c>
      <c r="L147" s="64">
        <v>12.06</v>
      </c>
      <c r="M147" s="97">
        <f t="shared" si="9"/>
        <v>144.72</v>
      </c>
      <c r="N147" s="97">
        <v>1.1000000000000001</v>
      </c>
      <c r="O147" s="161">
        <f t="shared" si="12"/>
        <v>325921.50000000006</v>
      </c>
      <c r="P147" s="124">
        <v>410000</v>
      </c>
      <c r="Q147" s="124"/>
      <c r="R147" s="61" t="s">
        <v>382</v>
      </c>
      <c r="S147" s="62"/>
      <c r="T147" s="62"/>
    </row>
    <row r="148" spans="1:20" s="79" customFormat="1" ht="18.75" customHeight="1">
      <c r="A148" s="93" t="s">
        <v>322</v>
      </c>
      <c r="B148" s="72" t="s">
        <v>38</v>
      </c>
      <c r="C148" s="94" t="str">
        <f t="shared" si="10"/>
        <v>0433175413</v>
      </c>
      <c r="D148" s="94" t="str">
        <f>LEFT(C148,10)</f>
        <v>0433175413</v>
      </c>
      <c r="E148" s="129"/>
      <c r="F148" s="72" t="s">
        <v>39</v>
      </c>
      <c r="G148" s="95" t="str">
        <f t="shared" si="11"/>
        <v>8GA</v>
      </c>
      <c r="H148" s="70" t="s">
        <v>16</v>
      </c>
      <c r="I148" s="70" t="s">
        <v>18</v>
      </c>
      <c r="J148" s="70" t="s">
        <v>18</v>
      </c>
      <c r="K148" s="129">
        <v>120</v>
      </c>
      <c r="L148" s="74">
        <v>23.24</v>
      </c>
      <c r="M148" s="97">
        <f t="shared" si="9"/>
        <v>2788.7999999999997</v>
      </c>
      <c r="N148" s="97">
        <v>1.1000000000000001</v>
      </c>
      <c r="O148" s="161">
        <f t="shared" si="12"/>
        <v>628061.00000000012</v>
      </c>
      <c r="P148" s="106">
        <v>780000</v>
      </c>
      <c r="Q148" s="106"/>
      <c r="R148" s="61"/>
      <c r="S148" s="62" t="s">
        <v>365</v>
      </c>
      <c r="T148" s="62"/>
    </row>
    <row r="149" spans="1:20" s="79" customFormat="1" ht="18.75" customHeight="1">
      <c r="A149" s="93" t="s">
        <v>322</v>
      </c>
      <c r="B149" s="72" t="s">
        <v>198</v>
      </c>
      <c r="C149" s="94" t="str">
        <f t="shared" si="10"/>
        <v>H105017259</v>
      </c>
      <c r="D149" s="94">
        <v>9430034107</v>
      </c>
      <c r="E149" s="72" t="s">
        <v>200</v>
      </c>
      <c r="F149" s="72" t="s">
        <v>199</v>
      </c>
      <c r="G149" s="95" t="str">
        <f t="shared" si="11"/>
        <v>KMH</v>
      </c>
      <c r="H149" s="70" t="s">
        <v>16</v>
      </c>
      <c r="I149" s="70" t="s">
        <v>18</v>
      </c>
      <c r="J149" s="70" t="s">
        <v>18</v>
      </c>
      <c r="K149" s="129">
        <v>12</v>
      </c>
      <c r="L149" s="74">
        <v>8.4499999999999993</v>
      </c>
      <c r="M149" s="97">
        <f t="shared" si="9"/>
        <v>101.39999999999999</v>
      </c>
      <c r="N149" s="97">
        <v>1.1000000000000001</v>
      </c>
      <c r="O149" s="161">
        <f t="shared" si="12"/>
        <v>228361.25000000003</v>
      </c>
      <c r="P149" s="106">
        <v>310000</v>
      </c>
      <c r="Q149" s="106"/>
      <c r="R149" s="61" t="s">
        <v>378</v>
      </c>
      <c r="S149" s="62" t="s">
        <v>423</v>
      </c>
      <c r="T149" s="62"/>
    </row>
    <row r="150" spans="1:20" s="79" customFormat="1" ht="33" customHeight="1">
      <c r="A150" s="93" t="s">
        <v>318</v>
      </c>
      <c r="B150" s="112" t="s">
        <v>44</v>
      </c>
      <c r="C150" s="94" t="str">
        <f t="shared" si="10"/>
        <v>0445020126</v>
      </c>
      <c r="D150" s="94" t="str">
        <f>LEFT(C150,10)</f>
        <v>0445020126</v>
      </c>
      <c r="E150" s="130"/>
      <c r="F150" s="72"/>
      <c r="G150" s="95" t="str">
        <f t="shared" si="11"/>
        <v>391</v>
      </c>
      <c r="H150" s="63" t="s">
        <v>45</v>
      </c>
      <c r="I150" s="65" t="s">
        <v>340</v>
      </c>
      <c r="J150" s="71" t="s">
        <v>46</v>
      </c>
      <c r="K150" s="129">
        <v>20</v>
      </c>
      <c r="L150" s="74">
        <v>1203.04</v>
      </c>
      <c r="M150" s="97">
        <f t="shared" si="9"/>
        <v>24060.799999999999</v>
      </c>
      <c r="N150" s="97">
        <v>1.1299999999999999</v>
      </c>
      <c r="O150" s="161">
        <f t="shared" si="12"/>
        <v>33360299.199999999</v>
      </c>
      <c r="P150" s="106">
        <v>37500000</v>
      </c>
      <c r="Q150" s="106"/>
      <c r="R150" s="61" t="s">
        <v>429</v>
      </c>
      <c r="S150" s="62" t="s">
        <v>365</v>
      </c>
      <c r="T150" s="62"/>
    </row>
    <row r="151" spans="1:20" s="79" customFormat="1" ht="18.75" customHeight="1">
      <c r="A151" s="93" t="s">
        <v>430</v>
      </c>
      <c r="B151" s="116" t="s">
        <v>109</v>
      </c>
      <c r="C151" s="94" t="str">
        <f t="shared" si="10"/>
        <v>F00RJ01727</v>
      </c>
      <c r="D151" s="94" t="str">
        <f>LEFT(C151,10)</f>
        <v>F00RJ01727</v>
      </c>
      <c r="E151" s="130"/>
      <c r="F151" s="72"/>
      <c r="G151" s="95" t="str">
        <f t="shared" si="11"/>
        <v>879</v>
      </c>
      <c r="H151" s="127" t="s">
        <v>110</v>
      </c>
      <c r="I151" s="59" t="s">
        <v>338</v>
      </c>
      <c r="J151" s="59" t="s">
        <v>112</v>
      </c>
      <c r="K151" s="129">
        <v>60</v>
      </c>
      <c r="L151" s="74">
        <v>23.87</v>
      </c>
      <c r="M151" s="97">
        <f t="shared" si="9"/>
        <v>1432.2</v>
      </c>
      <c r="N151" s="97">
        <v>1.1000000000000001</v>
      </c>
      <c r="O151" s="161">
        <f t="shared" si="12"/>
        <v>645086.75000000012</v>
      </c>
      <c r="P151" s="106">
        <v>870000</v>
      </c>
      <c r="Q151" s="106"/>
      <c r="R151" s="61"/>
      <c r="S151" s="62" t="s">
        <v>431</v>
      </c>
      <c r="T151" s="62"/>
    </row>
    <row r="152" spans="1:20" s="79" customFormat="1" ht="18.75" customHeight="1">
      <c r="A152" s="93" t="s">
        <v>430</v>
      </c>
      <c r="B152" s="116" t="s">
        <v>399</v>
      </c>
      <c r="C152" s="94" t="str">
        <f t="shared" si="10"/>
        <v>F00RJ02130</v>
      </c>
      <c r="D152" s="94" t="s">
        <v>580</v>
      </c>
      <c r="E152" s="130"/>
      <c r="F152" s="72"/>
      <c r="G152" s="95" t="str">
        <f t="shared" si="11"/>
        <v>751</v>
      </c>
      <c r="H152" s="63" t="s">
        <v>114</v>
      </c>
      <c r="I152" s="59" t="s">
        <v>338</v>
      </c>
      <c r="J152" s="59" t="s">
        <v>112</v>
      </c>
      <c r="K152" s="129">
        <v>48</v>
      </c>
      <c r="L152" s="74">
        <v>28.67</v>
      </c>
      <c r="M152" s="97">
        <f t="shared" si="9"/>
        <v>1376.16</v>
      </c>
      <c r="N152" s="97">
        <v>1.1000000000000001</v>
      </c>
      <c r="O152" s="161">
        <f t="shared" si="12"/>
        <v>774806.75000000023</v>
      </c>
      <c r="P152" s="106">
        <v>1050000</v>
      </c>
      <c r="Q152" s="106"/>
      <c r="R152" s="61"/>
      <c r="S152" s="67" t="s">
        <v>432</v>
      </c>
      <c r="T152" s="62"/>
    </row>
    <row r="153" spans="1:20" s="79" customFormat="1" ht="18.75" customHeight="1">
      <c r="A153" s="93" t="s">
        <v>430</v>
      </c>
      <c r="B153" s="116" t="s">
        <v>433</v>
      </c>
      <c r="C153" s="94" t="str">
        <f t="shared" si="10"/>
        <v>F00RJ01657</v>
      </c>
      <c r="D153" s="94" t="s">
        <v>612</v>
      </c>
      <c r="E153" s="130"/>
      <c r="F153" s="72"/>
      <c r="G153" s="95" t="str">
        <f t="shared" si="11"/>
        <v>879</v>
      </c>
      <c r="H153" s="59" t="s">
        <v>114</v>
      </c>
      <c r="I153" s="59" t="s">
        <v>338</v>
      </c>
      <c r="J153" s="59" t="s">
        <v>112</v>
      </c>
      <c r="K153" s="129">
        <v>12</v>
      </c>
      <c r="L153" s="74">
        <v>25.66</v>
      </c>
      <c r="M153" s="97">
        <f t="shared" si="9"/>
        <v>307.92</v>
      </c>
      <c r="N153" s="97">
        <v>1.1000000000000001</v>
      </c>
      <c r="O153" s="161">
        <f t="shared" si="12"/>
        <v>693461.50000000012</v>
      </c>
      <c r="P153" s="106">
        <v>870000</v>
      </c>
      <c r="Q153" s="106"/>
      <c r="R153" s="61"/>
      <c r="S153" s="67" t="s">
        <v>434</v>
      </c>
      <c r="T153" s="62"/>
    </row>
    <row r="154" spans="1:20" s="79" customFormat="1" ht="18.75" customHeight="1">
      <c r="A154" s="93" t="s">
        <v>435</v>
      </c>
      <c r="B154" s="94" t="s">
        <v>267</v>
      </c>
      <c r="C154" s="94" t="str">
        <f t="shared" si="10"/>
        <v>F00RJ02035</v>
      </c>
      <c r="D154" s="94" t="s">
        <v>267</v>
      </c>
      <c r="E154" s="130"/>
      <c r="F154" s="72"/>
      <c r="G154" s="95" t="str">
        <f t="shared" si="11"/>
        <v>879</v>
      </c>
      <c r="H154" s="59" t="s">
        <v>114</v>
      </c>
      <c r="I154" s="59" t="s">
        <v>338</v>
      </c>
      <c r="J154" s="59" t="s">
        <v>112</v>
      </c>
      <c r="K154" s="129">
        <v>48</v>
      </c>
      <c r="L154" s="74">
        <v>26.69</v>
      </c>
      <c r="M154" s="97">
        <f t="shared" si="9"/>
        <v>1281.1200000000001</v>
      </c>
      <c r="N154" s="97">
        <v>1.1000000000000001</v>
      </c>
      <c r="O154" s="161">
        <f t="shared" si="12"/>
        <v>721297.25000000012</v>
      </c>
      <c r="P154" s="106">
        <v>790000</v>
      </c>
      <c r="Q154" s="106"/>
      <c r="R154" s="61" t="s">
        <v>416</v>
      </c>
      <c r="S154" s="67" t="s">
        <v>436</v>
      </c>
      <c r="T154" s="62"/>
    </row>
    <row r="155" spans="1:20" s="79" customFormat="1" ht="18.75" customHeight="1">
      <c r="A155" s="93" t="s">
        <v>435</v>
      </c>
      <c r="B155" s="94" t="s">
        <v>125</v>
      </c>
      <c r="C155" s="94" t="str">
        <f t="shared" si="10"/>
        <v>F018B06804</v>
      </c>
      <c r="D155" s="94" t="s">
        <v>127</v>
      </c>
      <c r="E155" s="130"/>
      <c r="F155" s="72"/>
      <c r="G155" s="95" t="str">
        <f t="shared" si="11"/>
        <v>741</v>
      </c>
      <c r="H155" s="70" t="s">
        <v>126</v>
      </c>
      <c r="I155" s="59" t="s">
        <v>395</v>
      </c>
      <c r="J155" s="70" t="s">
        <v>437</v>
      </c>
      <c r="K155" s="129">
        <v>30</v>
      </c>
      <c r="L155" s="74">
        <v>8.19</v>
      </c>
      <c r="M155" s="97">
        <f t="shared" si="9"/>
        <v>245.7</v>
      </c>
      <c r="N155" s="97">
        <v>1.1000000000000001</v>
      </c>
      <c r="O155" s="161">
        <f t="shared" si="12"/>
        <v>221334.75</v>
      </c>
      <c r="P155" s="106">
        <v>240000</v>
      </c>
      <c r="Q155" s="106"/>
      <c r="R155" s="61" t="s">
        <v>416</v>
      </c>
      <c r="S155" s="67" t="s">
        <v>438</v>
      </c>
      <c r="T155" s="62"/>
    </row>
    <row r="156" spans="1:20" s="79" customFormat="1" ht="20.25" customHeight="1">
      <c r="A156" s="93" t="s">
        <v>435</v>
      </c>
      <c r="B156" s="94" t="s">
        <v>268</v>
      </c>
      <c r="C156" s="94" t="str">
        <f t="shared" si="10"/>
        <v>0433171768</v>
      </c>
      <c r="D156" s="94" t="s">
        <v>354</v>
      </c>
      <c r="E156" s="130"/>
      <c r="F156" s="72" t="s">
        <v>269</v>
      </c>
      <c r="G156" s="95" t="str">
        <f t="shared" si="11"/>
        <v>8GA</v>
      </c>
      <c r="H156" s="70" t="s">
        <v>24</v>
      </c>
      <c r="I156" s="70" t="s">
        <v>18</v>
      </c>
      <c r="J156" s="70" t="s">
        <v>18</v>
      </c>
      <c r="K156" s="129">
        <v>24</v>
      </c>
      <c r="L156" s="74">
        <v>11.62</v>
      </c>
      <c r="M156" s="97">
        <f t="shared" si="9"/>
        <v>278.88</v>
      </c>
      <c r="N156" s="97">
        <v>1.1000000000000001</v>
      </c>
      <c r="O156" s="161">
        <f t="shared" si="12"/>
        <v>314030.50000000006</v>
      </c>
      <c r="P156" s="106">
        <v>449000</v>
      </c>
      <c r="Q156" s="106"/>
      <c r="R156" s="61" t="s">
        <v>416</v>
      </c>
      <c r="S156" s="62" t="s">
        <v>439</v>
      </c>
      <c r="T156" s="62"/>
    </row>
    <row r="157" spans="1:20" s="79" customFormat="1" ht="15.75" customHeight="1">
      <c r="A157" s="93" t="s">
        <v>435</v>
      </c>
      <c r="B157" s="94" t="s">
        <v>440</v>
      </c>
      <c r="C157" s="94" t="str">
        <f t="shared" si="10"/>
        <v>0433171453</v>
      </c>
      <c r="D157" s="94" t="s">
        <v>613</v>
      </c>
      <c r="E157" s="130"/>
      <c r="F157" s="72" t="s">
        <v>614</v>
      </c>
      <c r="G157" s="95" t="str">
        <f t="shared" si="11"/>
        <v>8GA</v>
      </c>
      <c r="H157" s="70" t="s">
        <v>24</v>
      </c>
      <c r="I157" s="70" t="s">
        <v>18</v>
      </c>
      <c r="J157" s="70" t="s">
        <v>18</v>
      </c>
      <c r="K157" s="129">
        <v>12</v>
      </c>
      <c r="L157" s="74">
        <v>14.53</v>
      </c>
      <c r="M157" s="97">
        <f t="shared" si="9"/>
        <v>174.35999999999999</v>
      </c>
      <c r="N157" s="97">
        <v>1.1000000000000001</v>
      </c>
      <c r="O157" s="161">
        <f t="shared" si="12"/>
        <v>392673.25000000006</v>
      </c>
      <c r="P157" s="106">
        <v>430000</v>
      </c>
      <c r="Q157" s="106"/>
      <c r="R157" s="61" t="s">
        <v>416</v>
      </c>
      <c r="S157" s="62" t="s">
        <v>441</v>
      </c>
      <c r="T157" s="62"/>
    </row>
    <row r="158" spans="1:20" s="79" customFormat="1" ht="18.75" customHeight="1">
      <c r="A158" s="93" t="s">
        <v>435</v>
      </c>
      <c r="B158" s="94" t="s">
        <v>442</v>
      </c>
      <c r="C158" s="94" t="str">
        <f t="shared" si="10"/>
        <v>F00RJ01683</v>
      </c>
      <c r="D158" s="94" t="s">
        <v>615</v>
      </c>
      <c r="E158" s="130"/>
      <c r="F158" s="72"/>
      <c r="G158" s="95" t="str">
        <f t="shared" si="11"/>
        <v>741</v>
      </c>
      <c r="H158" s="65" t="s">
        <v>110</v>
      </c>
      <c r="I158" s="59" t="s">
        <v>338</v>
      </c>
      <c r="J158" s="59" t="s">
        <v>112</v>
      </c>
      <c r="K158" s="129">
        <v>12</v>
      </c>
      <c r="L158" s="74">
        <v>39.68</v>
      </c>
      <c r="M158" s="97">
        <f t="shared" si="9"/>
        <v>476.15999999999997</v>
      </c>
      <c r="N158" s="97">
        <v>1.1000000000000001</v>
      </c>
      <c r="O158" s="161">
        <f t="shared" si="12"/>
        <v>1072352.0000000002</v>
      </c>
      <c r="P158" s="106">
        <v>1340000</v>
      </c>
      <c r="Q158" s="106"/>
      <c r="R158" s="61" t="s">
        <v>416</v>
      </c>
      <c r="S158" s="67" t="s">
        <v>443</v>
      </c>
      <c r="T158" s="62"/>
    </row>
    <row r="159" spans="1:20" s="79" customFormat="1" ht="33" customHeight="1">
      <c r="A159" s="93" t="s">
        <v>444</v>
      </c>
      <c r="B159" s="94" t="s">
        <v>281</v>
      </c>
      <c r="C159" s="94" t="str">
        <f t="shared" si="10"/>
        <v>0460426367</v>
      </c>
      <c r="D159" s="94" t="s">
        <v>347</v>
      </c>
      <c r="E159" s="130"/>
      <c r="F159" s="72"/>
      <c r="G159" s="95" t="str">
        <f t="shared" si="11"/>
        <v>770</v>
      </c>
      <c r="H159" s="63" t="s">
        <v>45</v>
      </c>
      <c r="I159" s="65" t="s">
        <v>340</v>
      </c>
      <c r="J159" s="71" t="s">
        <v>445</v>
      </c>
      <c r="K159" s="129">
        <v>1</v>
      </c>
      <c r="L159" s="74">
        <v>849.47</v>
      </c>
      <c r="M159" s="97">
        <f t="shared" si="9"/>
        <v>849.47</v>
      </c>
      <c r="N159" s="97">
        <v>1.1299999999999999</v>
      </c>
      <c r="O159" s="161">
        <f t="shared" si="12"/>
        <v>23555803.100000001</v>
      </c>
      <c r="P159" s="106">
        <v>35200000</v>
      </c>
      <c r="Q159" s="106"/>
      <c r="R159" s="61" t="s">
        <v>416</v>
      </c>
      <c r="S159" s="62" t="s">
        <v>446</v>
      </c>
      <c r="T159" s="62"/>
    </row>
    <row r="160" spans="1:20" s="79" customFormat="1" ht="27" customHeight="1">
      <c r="A160" s="93" t="s">
        <v>444</v>
      </c>
      <c r="B160" s="94" t="s">
        <v>447</v>
      </c>
      <c r="C160" s="94" t="str">
        <f t="shared" si="10"/>
        <v>0460426385</v>
      </c>
      <c r="D160" s="113" t="s">
        <v>616</v>
      </c>
      <c r="E160" s="130"/>
      <c r="F160" s="130"/>
      <c r="G160" s="95" t="str">
        <f t="shared" si="11"/>
        <v>770</v>
      </c>
      <c r="H160" s="108" t="s">
        <v>448</v>
      </c>
      <c r="I160" s="65" t="s">
        <v>340</v>
      </c>
      <c r="J160" s="70" t="s">
        <v>449</v>
      </c>
      <c r="K160" s="129">
        <v>1</v>
      </c>
      <c r="L160" s="74">
        <v>812.08</v>
      </c>
      <c r="M160" s="97">
        <f t="shared" si="9"/>
        <v>812.08</v>
      </c>
      <c r="N160" s="97">
        <v>1.1299999999999999</v>
      </c>
      <c r="O160" s="161">
        <f t="shared" si="12"/>
        <v>22518978.400000002</v>
      </c>
      <c r="P160" s="106">
        <v>33000000</v>
      </c>
      <c r="Q160" s="106"/>
      <c r="R160" s="61" t="s">
        <v>450</v>
      </c>
      <c r="S160" s="67" t="s">
        <v>451</v>
      </c>
      <c r="T160" s="62"/>
    </row>
    <row r="161" spans="1:20" s="79" customFormat="1" ht="28.5" customHeight="1">
      <c r="A161" s="93" t="s">
        <v>444</v>
      </c>
      <c r="B161" s="94" t="s">
        <v>452</v>
      </c>
      <c r="C161" s="94" t="str">
        <f t="shared" si="10"/>
        <v>F002D13641</v>
      </c>
      <c r="D161" s="94" t="s">
        <v>617</v>
      </c>
      <c r="E161" s="130"/>
      <c r="F161" s="130"/>
      <c r="G161" s="95" t="str">
        <f t="shared" si="11"/>
        <v>770</v>
      </c>
      <c r="H161" s="70"/>
      <c r="I161" s="70"/>
      <c r="J161" s="108" t="s">
        <v>453</v>
      </c>
      <c r="K161" s="129">
        <v>1</v>
      </c>
      <c r="L161" s="74">
        <v>5.73</v>
      </c>
      <c r="M161" s="97">
        <f t="shared" si="9"/>
        <v>5.73</v>
      </c>
      <c r="N161" s="97">
        <v>1.1000000000000001</v>
      </c>
      <c r="O161" s="161">
        <f t="shared" si="12"/>
        <v>154853.25000000003</v>
      </c>
      <c r="P161" s="131"/>
      <c r="Q161" s="131"/>
      <c r="R161" s="61" t="s">
        <v>416</v>
      </c>
      <c r="S161" s="62" t="s">
        <v>454</v>
      </c>
      <c r="T161" s="62"/>
    </row>
    <row r="162" spans="1:20" s="79" customFormat="1" ht="29.25" customHeight="1">
      <c r="A162" s="93" t="s">
        <v>444</v>
      </c>
      <c r="B162" s="94" t="s">
        <v>282</v>
      </c>
      <c r="C162" s="94" t="str">
        <f t="shared" si="10"/>
        <v>F002D20502</v>
      </c>
      <c r="D162" s="94" t="s">
        <v>346</v>
      </c>
      <c r="E162" s="130"/>
      <c r="F162" s="130"/>
      <c r="G162" s="95" t="str">
        <f t="shared" si="11"/>
        <v>770</v>
      </c>
      <c r="H162" s="70"/>
      <c r="I162" s="70"/>
      <c r="J162" s="108" t="s">
        <v>453</v>
      </c>
      <c r="K162" s="129">
        <v>1</v>
      </c>
      <c r="L162" s="74">
        <v>6.11</v>
      </c>
      <c r="M162" s="97">
        <f t="shared" si="9"/>
        <v>6.11</v>
      </c>
      <c r="N162" s="97">
        <v>1.1000000000000001</v>
      </c>
      <c r="O162" s="161">
        <f t="shared" si="12"/>
        <v>165122.75000000003</v>
      </c>
      <c r="P162" s="131"/>
      <c r="Q162" s="131"/>
      <c r="R162" s="61" t="s">
        <v>416</v>
      </c>
      <c r="S162" s="62" t="s">
        <v>454</v>
      </c>
      <c r="T162" s="67"/>
    </row>
    <row r="163" spans="1:20" s="79" customFormat="1" ht="18.75" customHeight="1">
      <c r="A163" s="93" t="s">
        <v>323</v>
      </c>
      <c r="B163" s="132" t="s">
        <v>38</v>
      </c>
      <c r="C163" s="94" t="str">
        <f t="shared" si="10"/>
        <v>0433175413</v>
      </c>
      <c r="D163" s="94" t="str">
        <f>LEFT(C163,10)</f>
        <v>0433175413</v>
      </c>
      <c r="E163" s="133"/>
      <c r="F163" s="133" t="s">
        <v>39</v>
      </c>
      <c r="G163" s="95" t="str">
        <f t="shared" si="11"/>
        <v>8GA</v>
      </c>
      <c r="H163" s="68" t="s">
        <v>16</v>
      </c>
      <c r="I163" s="70" t="s">
        <v>18</v>
      </c>
      <c r="J163" s="70" t="s">
        <v>18</v>
      </c>
      <c r="K163" s="129">
        <v>300</v>
      </c>
      <c r="L163" s="74">
        <v>21.79</v>
      </c>
      <c r="M163" s="97">
        <f t="shared" si="9"/>
        <v>6537</v>
      </c>
      <c r="N163" s="97">
        <v>1.1000000000000001</v>
      </c>
      <c r="O163" s="161">
        <f t="shared" si="12"/>
        <v>588874.75</v>
      </c>
      <c r="P163" s="106">
        <v>780000</v>
      </c>
      <c r="Q163" s="106"/>
      <c r="R163" s="61"/>
      <c r="S163" s="62" t="s">
        <v>455</v>
      </c>
      <c r="T163" s="62"/>
    </row>
    <row r="164" spans="1:20" s="79" customFormat="1" ht="18.75" customHeight="1">
      <c r="A164" s="93" t="s">
        <v>323</v>
      </c>
      <c r="B164" s="132" t="s">
        <v>109</v>
      </c>
      <c r="C164" s="94" t="str">
        <f t="shared" si="10"/>
        <v>F00RJ01727</v>
      </c>
      <c r="D164" s="94" t="str">
        <f>LEFT(C164,10)</f>
        <v>F00RJ01727</v>
      </c>
      <c r="E164" s="133"/>
      <c r="F164" s="133"/>
      <c r="G164" s="95" t="str">
        <f t="shared" si="11"/>
        <v>879</v>
      </c>
      <c r="H164" s="127" t="s">
        <v>110</v>
      </c>
      <c r="I164" s="59" t="s">
        <v>338</v>
      </c>
      <c r="J164" s="59" t="s">
        <v>112</v>
      </c>
      <c r="K164" s="129">
        <v>24</v>
      </c>
      <c r="L164" s="74">
        <v>21.95</v>
      </c>
      <c r="M164" s="97">
        <f t="shared" si="9"/>
        <v>526.79999999999995</v>
      </c>
      <c r="N164" s="97">
        <v>1.1000000000000001</v>
      </c>
      <c r="O164" s="161">
        <f t="shared" si="12"/>
        <v>593198.75000000012</v>
      </c>
      <c r="P164" s="106">
        <v>870000</v>
      </c>
      <c r="Q164" s="106"/>
      <c r="R164" s="61"/>
      <c r="S164" s="62" t="s">
        <v>456</v>
      </c>
      <c r="T164" s="62"/>
    </row>
    <row r="165" spans="1:20" s="79" customFormat="1" ht="18.75" customHeight="1">
      <c r="A165" s="93" t="s">
        <v>323</v>
      </c>
      <c r="B165" s="132" t="s">
        <v>457</v>
      </c>
      <c r="C165" s="94" t="str">
        <f t="shared" si="10"/>
        <v>9443610234</v>
      </c>
      <c r="D165" s="132" t="s">
        <v>618</v>
      </c>
      <c r="E165" s="133" t="s">
        <v>619</v>
      </c>
      <c r="F165" s="133" t="s">
        <v>620</v>
      </c>
      <c r="G165" s="95" t="str">
        <f t="shared" si="11"/>
        <v>3YL</v>
      </c>
      <c r="H165" s="68" t="s">
        <v>250</v>
      </c>
      <c r="I165" s="63" t="s">
        <v>52</v>
      </c>
      <c r="J165" s="63" t="s">
        <v>52</v>
      </c>
      <c r="K165" s="72">
        <v>12</v>
      </c>
      <c r="L165" s="72">
        <v>25.25</v>
      </c>
      <c r="M165" s="97">
        <f t="shared" si="9"/>
        <v>303</v>
      </c>
      <c r="N165" s="97">
        <v>1.1000000000000001</v>
      </c>
      <c r="O165" s="161">
        <f t="shared" si="12"/>
        <v>682381.25000000012</v>
      </c>
      <c r="P165" s="106">
        <v>860000</v>
      </c>
      <c r="Q165" s="106"/>
      <c r="R165" s="61"/>
      <c r="S165" s="62" t="s">
        <v>458</v>
      </c>
      <c r="T165" s="62"/>
    </row>
    <row r="166" spans="1:20" s="79" customFormat="1" ht="18.75" customHeight="1">
      <c r="A166" s="93" t="s">
        <v>462</v>
      </c>
      <c r="B166" s="118" t="s">
        <v>459</v>
      </c>
      <c r="C166" s="94" t="str">
        <f t="shared" si="10"/>
        <v>0433171992</v>
      </c>
      <c r="D166" s="118" t="s">
        <v>621</v>
      </c>
      <c r="E166" s="133"/>
      <c r="F166" s="72" t="s">
        <v>622</v>
      </c>
      <c r="G166" s="95" t="str">
        <f t="shared" si="11"/>
        <v>75N</v>
      </c>
      <c r="H166" s="68" t="s">
        <v>16</v>
      </c>
      <c r="I166" s="70" t="s">
        <v>18</v>
      </c>
      <c r="J166" s="70" t="s">
        <v>18</v>
      </c>
      <c r="K166" s="129">
        <v>20</v>
      </c>
      <c r="L166" s="72">
        <v>27.42</v>
      </c>
      <c r="M166" s="97">
        <f t="shared" si="9"/>
        <v>548.40000000000009</v>
      </c>
      <c r="N166" s="97">
        <v>1.1000000000000001</v>
      </c>
      <c r="O166" s="161">
        <f t="shared" si="12"/>
        <v>741025.50000000012</v>
      </c>
      <c r="P166" s="106">
        <v>930000</v>
      </c>
      <c r="Q166" s="106"/>
      <c r="R166" s="61" t="s">
        <v>416</v>
      </c>
      <c r="S166" s="62" t="s">
        <v>460</v>
      </c>
      <c r="T166" s="62"/>
    </row>
    <row r="167" spans="1:20" s="79" customFormat="1" ht="18.75" customHeight="1">
      <c r="A167" s="93" t="s">
        <v>464</v>
      </c>
      <c r="B167" s="114" t="s">
        <v>291</v>
      </c>
      <c r="C167" s="94" t="str">
        <f t="shared" si="10"/>
        <v>9411038580</v>
      </c>
      <c r="D167" s="94">
        <v>9411038580</v>
      </c>
      <c r="E167" s="93" t="s">
        <v>623</v>
      </c>
      <c r="F167" s="72" t="s">
        <v>292</v>
      </c>
      <c r="G167" s="95" t="str">
        <f t="shared" si="11"/>
        <v>41N</v>
      </c>
      <c r="H167" s="110" t="s">
        <v>86</v>
      </c>
      <c r="I167" s="59" t="s">
        <v>364</v>
      </c>
      <c r="J167" s="70" t="s">
        <v>394</v>
      </c>
      <c r="K167" s="64">
        <v>60</v>
      </c>
      <c r="L167" s="69">
        <v>2.08</v>
      </c>
      <c r="M167" s="97">
        <f t="shared" si="9"/>
        <v>124.80000000000001</v>
      </c>
      <c r="N167" s="97">
        <v>1.1000000000000001</v>
      </c>
      <c r="O167" s="161">
        <f t="shared" si="12"/>
        <v>56212.000000000007</v>
      </c>
      <c r="P167" s="106">
        <v>70000</v>
      </c>
      <c r="Q167" s="106"/>
      <c r="R167" s="61" t="s">
        <v>416</v>
      </c>
      <c r="S167" s="62" t="s">
        <v>461</v>
      </c>
      <c r="T167" s="62"/>
    </row>
    <row r="168" spans="1:20" s="79" customFormat="1" ht="18.75" customHeight="1">
      <c r="A168" s="93" t="s">
        <v>464</v>
      </c>
      <c r="B168" s="114" t="s">
        <v>293</v>
      </c>
      <c r="C168" s="94" t="str">
        <f t="shared" si="10"/>
        <v>9412038521</v>
      </c>
      <c r="D168" s="94">
        <v>9412038521</v>
      </c>
      <c r="E168" s="93" t="s">
        <v>624</v>
      </c>
      <c r="F168" s="99" t="s">
        <v>294</v>
      </c>
      <c r="G168" s="95" t="str">
        <f t="shared" si="11"/>
        <v>41N</v>
      </c>
      <c r="H168" s="110" t="s">
        <v>86</v>
      </c>
      <c r="I168" s="59" t="s">
        <v>364</v>
      </c>
      <c r="J168" s="70" t="s">
        <v>394</v>
      </c>
      <c r="K168" s="134">
        <v>60</v>
      </c>
      <c r="L168" s="69">
        <v>1.41</v>
      </c>
      <c r="M168" s="97">
        <f t="shared" si="9"/>
        <v>84.6</v>
      </c>
      <c r="N168" s="97">
        <v>1.1000000000000001</v>
      </c>
      <c r="O168" s="161">
        <f t="shared" si="12"/>
        <v>38105.250000000007</v>
      </c>
      <c r="P168" s="106">
        <v>50000</v>
      </c>
      <c r="Q168" s="106"/>
      <c r="R168" s="61" t="s">
        <v>416</v>
      </c>
      <c r="S168" s="62" t="s">
        <v>463</v>
      </c>
      <c r="T168" s="62"/>
    </row>
    <row r="169" spans="1:20" s="79" customFormat="1" ht="18.75" customHeight="1">
      <c r="A169" s="93" t="s">
        <v>464</v>
      </c>
      <c r="B169" s="114" t="s">
        <v>287</v>
      </c>
      <c r="C169" s="94" t="str">
        <f t="shared" si="10"/>
        <v>9412038583</v>
      </c>
      <c r="D169" s="94">
        <v>9412038583</v>
      </c>
      <c r="E169" s="93" t="s">
        <v>625</v>
      </c>
      <c r="F169" s="135" t="s">
        <v>288</v>
      </c>
      <c r="G169" s="95" t="str">
        <f t="shared" si="11"/>
        <v>41N</v>
      </c>
      <c r="H169" s="110" t="s">
        <v>86</v>
      </c>
      <c r="I169" s="59" t="s">
        <v>364</v>
      </c>
      <c r="J169" s="70" t="s">
        <v>394</v>
      </c>
      <c r="K169" s="134">
        <v>60</v>
      </c>
      <c r="L169" s="69">
        <v>1.54</v>
      </c>
      <c r="M169" s="97">
        <f t="shared" si="9"/>
        <v>92.4</v>
      </c>
      <c r="N169" s="97">
        <v>1.1000000000000001</v>
      </c>
      <c r="O169" s="161">
        <f t="shared" si="12"/>
        <v>41618.500000000007</v>
      </c>
      <c r="P169" s="106">
        <v>50000</v>
      </c>
      <c r="Q169" s="106"/>
      <c r="R169" s="61" t="s">
        <v>416</v>
      </c>
      <c r="S169" s="62" t="s">
        <v>463</v>
      </c>
      <c r="T169" s="62"/>
    </row>
    <row r="170" spans="1:20" s="79" customFormat="1" ht="18.75" customHeight="1">
      <c r="A170" s="93" t="s">
        <v>464</v>
      </c>
      <c r="B170" s="114" t="s">
        <v>285</v>
      </c>
      <c r="C170" s="94" t="str">
        <f t="shared" si="10"/>
        <v>9412038595</v>
      </c>
      <c r="D170" s="136" t="s">
        <v>626</v>
      </c>
      <c r="E170" s="93" t="s">
        <v>627</v>
      </c>
      <c r="F170" s="99" t="s">
        <v>286</v>
      </c>
      <c r="G170" s="95" t="str">
        <f t="shared" si="11"/>
        <v>41N</v>
      </c>
      <c r="H170" s="110" t="s">
        <v>86</v>
      </c>
      <c r="I170" s="59" t="s">
        <v>364</v>
      </c>
      <c r="J170" s="70" t="s">
        <v>394</v>
      </c>
      <c r="K170" s="64">
        <v>60</v>
      </c>
      <c r="L170" s="69">
        <v>2.37</v>
      </c>
      <c r="M170" s="97">
        <f t="shared" si="9"/>
        <v>142.20000000000002</v>
      </c>
      <c r="N170" s="97">
        <v>1.1000000000000001</v>
      </c>
      <c r="O170" s="161">
        <f t="shared" si="12"/>
        <v>64049.250000000007</v>
      </c>
      <c r="P170" s="106">
        <v>80000</v>
      </c>
      <c r="Q170" s="106"/>
      <c r="R170" s="61" t="s">
        <v>416</v>
      </c>
      <c r="S170" s="62" t="s">
        <v>465</v>
      </c>
      <c r="T170" s="62"/>
    </row>
    <row r="171" spans="1:20" s="79" customFormat="1" ht="18.75" customHeight="1">
      <c r="A171" s="93" t="s">
        <v>464</v>
      </c>
      <c r="B171" s="114" t="s">
        <v>289</v>
      </c>
      <c r="C171" s="94" t="str">
        <f t="shared" si="10"/>
        <v>F002B70036</v>
      </c>
      <c r="D171" s="114" t="s">
        <v>628</v>
      </c>
      <c r="E171" s="133"/>
      <c r="F171" s="93" t="s">
        <v>290</v>
      </c>
      <c r="G171" s="95" t="str">
        <f t="shared" si="11"/>
        <v>41N</v>
      </c>
      <c r="H171" s="110" t="s">
        <v>86</v>
      </c>
      <c r="I171" s="59" t="s">
        <v>364</v>
      </c>
      <c r="J171" s="70" t="s">
        <v>394</v>
      </c>
      <c r="K171" s="134">
        <v>60</v>
      </c>
      <c r="L171" s="69">
        <v>2.69</v>
      </c>
      <c r="M171" s="97">
        <f t="shared" si="9"/>
        <v>161.4</v>
      </c>
      <c r="N171" s="97">
        <v>1.1000000000000001</v>
      </c>
      <c r="O171" s="161">
        <f t="shared" si="12"/>
        <v>72697.25</v>
      </c>
      <c r="P171" s="106">
        <v>90000</v>
      </c>
      <c r="Q171" s="106"/>
      <c r="R171" s="61" t="s">
        <v>466</v>
      </c>
      <c r="S171" s="62" t="s">
        <v>467</v>
      </c>
      <c r="T171" s="62"/>
    </row>
    <row r="172" spans="1:20" s="79" customFormat="1" ht="18.75" customHeight="1">
      <c r="A172" s="93" t="s">
        <v>464</v>
      </c>
      <c r="B172" s="114" t="s">
        <v>283</v>
      </c>
      <c r="C172" s="94" t="str">
        <f t="shared" si="10"/>
        <v>F002B70043</v>
      </c>
      <c r="D172" s="114" t="s">
        <v>629</v>
      </c>
      <c r="E172" s="93" t="s">
        <v>630</v>
      </c>
      <c r="F172" s="99" t="s">
        <v>284</v>
      </c>
      <c r="G172" s="95" t="str">
        <f t="shared" si="11"/>
        <v>41N</v>
      </c>
      <c r="H172" s="110" t="s">
        <v>86</v>
      </c>
      <c r="I172" s="59" t="s">
        <v>364</v>
      </c>
      <c r="J172" s="70" t="s">
        <v>394</v>
      </c>
      <c r="K172" s="134">
        <v>60</v>
      </c>
      <c r="L172" s="69">
        <v>2</v>
      </c>
      <c r="M172" s="97">
        <f t="shared" si="9"/>
        <v>120</v>
      </c>
      <c r="N172" s="97">
        <v>1.1000000000000001</v>
      </c>
      <c r="O172" s="161">
        <f t="shared" si="12"/>
        <v>54050.000000000007</v>
      </c>
      <c r="P172" s="106">
        <v>70000</v>
      </c>
      <c r="Q172" s="106"/>
      <c r="R172" s="61" t="s">
        <v>416</v>
      </c>
      <c r="S172" s="62" t="s">
        <v>461</v>
      </c>
      <c r="T172" s="62"/>
    </row>
    <row r="173" spans="1:20" s="79" customFormat="1" ht="18.75" customHeight="1">
      <c r="A173" s="93" t="s">
        <v>464</v>
      </c>
      <c r="B173" s="114" t="s">
        <v>295</v>
      </c>
      <c r="C173" s="94" t="str">
        <f t="shared" si="10"/>
        <v>F002B70045</v>
      </c>
      <c r="D173" s="94" t="s">
        <v>631</v>
      </c>
      <c r="E173" s="130" t="s">
        <v>632</v>
      </c>
      <c r="F173" s="72" t="s">
        <v>296</v>
      </c>
      <c r="G173" s="95" t="str">
        <f t="shared" si="11"/>
        <v>41N</v>
      </c>
      <c r="H173" s="110" t="s">
        <v>86</v>
      </c>
      <c r="I173" s="59" t="s">
        <v>364</v>
      </c>
      <c r="J173" s="70" t="s">
        <v>394</v>
      </c>
      <c r="K173" s="134">
        <v>60</v>
      </c>
      <c r="L173" s="69">
        <v>2.78</v>
      </c>
      <c r="M173" s="97">
        <f t="shared" si="9"/>
        <v>166.79999999999998</v>
      </c>
      <c r="N173" s="97">
        <v>1.1000000000000001</v>
      </c>
      <c r="O173" s="161">
        <f t="shared" si="12"/>
        <v>75129.5</v>
      </c>
      <c r="P173" s="106">
        <v>90000</v>
      </c>
      <c r="Q173" s="106"/>
      <c r="R173" s="61" t="s">
        <v>416</v>
      </c>
      <c r="S173" s="62" t="s">
        <v>467</v>
      </c>
      <c r="T173" s="62"/>
    </row>
    <row r="174" spans="1:20" s="79" customFormat="1" ht="18.75" customHeight="1">
      <c r="A174" s="93" t="s">
        <v>464</v>
      </c>
      <c r="B174" s="114" t="s">
        <v>129</v>
      </c>
      <c r="C174" s="94" t="str">
        <f t="shared" si="10"/>
        <v>F01G0V5000</v>
      </c>
      <c r="D174" s="94" t="str">
        <f>LEFT(C174,10)</f>
        <v>F01G0V5000</v>
      </c>
      <c r="E174" s="129"/>
      <c r="F174" s="99" t="s">
        <v>130</v>
      </c>
      <c r="G174" s="95" t="str">
        <f t="shared" si="11"/>
        <v>KMH</v>
      </c>
      <c r="H174" s="96" t="s">
        <v>16</v>
      </c>
      <c r="I174" s="70" t="s">
        <v>18</v>
      </c>
      <c r="J174" s="70" t="s">
        <v>18</v>
      </c>
      <c r="K174" s="129">
        <v>24</v>
      </c>
      <c r="L174" s="74">
        <v>11.39</v>
      </c>
      <c r="M174" s="97">
        <f t="shared" si="9"/>
        <v>273.36</v>
      </c>
      <c r="N174" s="97">
        <v>1.1000000000000001</v>
      </c>
      <c r="O174" s="161">
        <f t="shared" si="12"/>
        <v>307814.75000000006</v>
      </c>
      <c r="P174" s="106">
        <v>440000</v>
      </c>
      <c r="Q174" s="106"/>
      <c r="R174" s="61"/>
      <c r="S174" s="62" t="s">
        <v>468</v>
      </c>
      <c r="T174" s="63"/>
    </row>
    <row r="175" spans="1:20" s="79" customFormat="1" ht="18.75" customHeight="1">
      <c r="A175" s="93" t="s">
        <v>464</v>
      </c>
      <c r="B175" s="100" t="s">
        <v>222</v>
      </c>
      <c r="C175" s="94" t="str">
        <f t="shared" si="10"/>
        <v>H105025303</v>
      </c>
      <c r="D175" s="94">
        <v>9432610769</v>
      </c>
      <c r="E175" s="100" t="s">
        <v>224</v>
      </c>
      <c r="F175" s="100" t="s">
        <v>223</v>
      </c>
      <c r="G175" s="95" t="str">
        <f t="shared" si="11"/>
        <v>KMH</v>
      </c>
      <c r="H175" s="96" t="s">
        <v>16</v>
      </c>
      <c r="I175" s="70" t="s">
        <v>18</v>
      </c>
      <c r="J175" s="70" t="s">
        <v>18</v>
      </c>
      <c r="K175" s="129">
        <v>24</v>
      </c>
      <c r="L175" s="74">
        <v>17.25</v>
      </c>
      <c r="M175" s="97">
        <f t="shared" si="9"/>
        <v>414</v>
      </c>
      <c r="N175" s="97">
        <v>1.1000000000000001</v>
      </c>
      <c r="O175" s="161">
        <f t="shared" si="12"/>
        <v>466181.25000000006</v>
      </c>
      <c r="P175" s="106">
        <v>600000</v>
      </c>
      <c r="Q175" s="106"/>
      <c r="R175" s="61"/>
      <c r="S175" s="62" t="s">
        <v>469</v>
      </c>
      <c r="T175" s="63"/>
    </row>
    <row r="176" spans="1:20" s="79" customFormat="1" ht="18.75" customHeight="1">
      <c r="A176" s="93" t="s">
        <v>464</v>
      </c>
      <c r="B176" s="100" t="s">
        <v>470</v>
      </c>
      <c r="C176" s="94" t="str">
        <f t="shared" si="10"/>
        <v>9443610241</v>
      </c>
      <c r="D176" s="137">
        <v>9443610241</v>
      </c>
      <c r="E176" s="130" t="s">
        <v>633</v>
      </c>
      <c r="F176" s="72" t="s">
        <v>634</v>
      </c>
      <c r="G176" s="95" t="str">
        <f t="shared" si="11"/>
        <v>3YL</v>
      </c>
      <c r="H176" s="96" t="s">
        <v>471</v>
      </c>
      <c r="I176" s="63" t="s">
        <v>52</v>
      </c>
      <c r="J176" s="63" t="s">
        <v>52</v>
      </c>
      <c r="K176" s="134">
        <v>12</v>
      </c>
      <c r="L176" s="69">
        <v>13.09</v>
      </c>
      <c r="M176" s="97">
        <f t="shared" si="9"/>
        <v>157.07999999999998</v>
      </c>
      <c r="N176" s="97">
        <v>1.1000000000000001</v>
      </c>
      <c r="O176" s="161">
        <f t="shared" si="12"/>
        <v>353757.25000000006</v>
      </c>
      <c r="P176" s="106">
        <v>442000</v>
      </c>
      <c r="Q176" s="106"/>
      <c r="R176" s="61"/>
      <c r="S176" s="62" t="s">
        <v>472</v>
      </c>
      <c r="T176" s="62"/>
    </row>
    <row r="177" spans="1:20" s="79" customFormat="1" ht="18.75" customHeight="1">
      <c r="A177" s="93" t="s">
        <v>464</v>
      </c>
      <c r="B177" s="101" t="s">
        <v>201</v>
      </c>
      <c r="C177" s="94" t="str">
        <f t="shared" si="10"/>
        <v>H105025012</v>
      </c>
      <c r="D177" s="94" t="s">
        <v>635</v>
      </c>
      <c r="E177" s="99" t="s">
        <v>203</v>
      </c>
      <c r="F177" s="99" t="s">
        <v>202</v>
      </c>
      <c r="G177" s="95" t="str">
        <f t="shared" si="11"/>
        <v>KMH</v>
      </c>
      <c r="H177" s="96" t="s">
        <v>16</v>
      </c>
      <c r="I177" s="70" t="s">
        <v>18</v>
      </c>
      <c r="J177" s="70" t="s">
        <v>18</v>
      </c>
      <c r="K177" s="129">
        <v>12</v>
      </c>
      <c r="L177" s="74">
        <v>17.57</v>
      </c>
      <c r="M177" s="97">
        <f t="shared" si="9"/>
        <v>210.84</v>
      </c>
      <c r="N177" s="97">
        <v>1.1000000000000001</v>
      </c>
      <c r="O177" s="161">
        <f t="shared" si="12"/>
        <v>474829.25000000012</v>
      </c>
      <c r="P177" s="106">
        <v>610000</v>
      </c>
      <c r="Q177" s="106"/>
      <c r="R177" s="61"/>
      <c r="S177" s="62" t="s">
        <v>473</v>
      </c>
      <c r="T177" s="63"/>
    </row>
    <row r="178" spans="1:20" s="79" customFormat="1" ht="18.75" customHeight="1">
      <c r="A178" s="93" t="s">
        <v>464</v>
      </c>
      <c r="B178" s="114" t="s">
        <v>210</v>
      </c>
      <c r="C178" s="94" t="str">
        <f t="shared" si="10"/>
        <v>H105025080</v>
      </c>
      <c r="D178" s="94" t="str">
        <f>LEFT(C178,10)</f>
        <v>H105025080</v>
      </c>
      <c r="E178" s="114" t="s">
        <v>212</v>
      </c>
      <c r="F178" s="99" t="s">
        <v>211</v>
      </c>
      <c r="G178" s="95" t="str">
        <f t="shared" si="11"/>
        <v>KMH</v>
      </c>
      <c r="H178" s="96" t="s">
        <v>16</v>
      </c>
      <c r="I178" s="70" t="s">
        <v>18</v>
      </c>
      <c r="J178" s="70" t="s">
        <v>18</v>
      </c>
      <c r="K178" s="129">
        <v>12</v>
      </c>
      <c r="L178" s="74">
        <v>22.84</v>
      </c>
      <c r="M178" s="97">
        <f t="shared" si="9"/>
        <v>274.08</v>
      </c>
      <c r="N178" s="97">
        <v>1.1000000000000001</v>
      </c>
      <c r="O178" s="161">
        <f t="shared" si="12"/>
        <v>617251</v>
      </c>
      <c r="P178" s="106">
        <v>810000</v>
      </c>
      <c r="Q178" s="106"/>
      <c r="R178" s="61"/>
      <c r="S178" s="62" t="s">
        <v>474</v>
      </c>
      <c r="T178" s="62"/>
    </row>
    <row r="179" spans="1:20" s="79" customFormat="1" ht="18.75" customHeight="1">
      <c r="A179" s="93" t="s">
        <v>464</v>
      </c>
      <c r="B179" s="136" t="s">
        <v>216</v>
      </c>
      <c r="C179" s="94" t="str">
        <f t="shared" si="10"/>
        <v>H105025190</v>
      </c>
      <c r="D179" s="94">
        <v>9432611500</v>
      </c>
      <c r="E179" s="114" t="s">
        <v>218</v>
      </c>
      <c r="F179" s="99" t="s">
        <v>217</v>
      </c>
      <c r="G179" s="95" t="str">
        <f t="shared" si="11"/>
        <v>KMH</v>
      </c>
      <c r="H179" s="96" t="s">
        <v>16</v>
      </c>
      <c r="I179" s="70" t="s">
        <v>18</v>
      </c>
      <c r="J179" s="70" t="s">
        <v>18</v>
      </c>
      <c r="K179" s="129">
        <v>12</v>
      </c>
      <c r="L179" s="74">
        <v>15.61</v>
      </c>
      <c r="M179" s="97">
        <f t="shared" si="9"/>
        <v>187.32</v>
      </c>
      <c r="N179" s="97">
        <v>1.1000000000000001</v>
      </c>
      <c r="O179" s="161">
        <f t="shared" si="12"/>
        <v>421860.25000000006</v>
      </c>
      <c r="P179" s="106">
        <v>500000</v>
      </c>
      <c r="Q179" s="106"/>
      <c r="R179" s="61"/>
      <c r="S179" s="62" t="s">
        <v>475</v>
      </c>
      <c r="T179" s="62"/>
    </row>
    <row r="180" spans="1:20" s="79" customFormat="1" ht="18.75" customHeight="1">
      <c r="A180" s="93" t="s">
        <v>479</v>
      </c>
      <c r="B180" s="138" t="s">
        <v>93</v>
      </c>
      <c r="C180" s="94" t="str">
        <f t="shared" si="10"/>
        <v>F002H23520</v>
      </c>
      <c r="D180" s="139" t="s">
        <v>95</v>
      </c>
      <c r="E180" s="105"/>
      <c r="F180" s="99"/>
      <c r="G180" s="95" t="str">
        <f t="shared" si="11"/>
        <v>772</v>
      </c>
      <c r="H180" s="96" t="s">
        <v>476</v>
      </c>
      <c r="I180" s="59" t="s">
        <v>341</v>
      </c>
      <c r="J180" s="59" t="s">
        <v>96</v>
      </c>
      <c r="K180" s="64">
        <v>120</v>
      </c>
      <c r="L180" s="74">
        <v>3.33</v>
      </c>
      <c r="M180" s="97">
        <f t="shared" si="9"/>
        <v>399.6</v>
      </c>
      <c r="N180" s="97">
        <v>1.1000000000000001</v>
      </c>
      <c r="O180" s="161">
        <f t="shared" si="12"/>
        <v>89993.250000000015</v>
      </c>
      <c r="P180" s="106">
        <v>110000</v>
      </c>
      <c r="Q180" s="106"/>
      <c r="R180" s="216" t="s">
        <v>386</v>
      </c>
      <c r="S180" s="62" t="s">
        <v>477</v>
      </c>
      <c r="T180" s="62"/>
    </row>
    <row r="181" spans="1:20" s="79" customFormat="1" ht="18.75" customHeight="1">
      <c r="A181" s="93" t="s">
        <v>479</v>
      </c>
      <c r="B181" s="100" t="s">
        <v>135</v>
      </c>
      <c r="C181" s="94" t="str">
        <f t="shared" si="10"/>
        <v>H105007121</v>
      </c>
      <c r="D181" s="140" t="s">
        <v>137</v>
      </c>
      <c r="E181" s="100" t="s">
        <v>138</v>
      </c>
      <c r="F181" s="109" t="s">
        <v>136</v>
      </c>
      <c r="G181" s="95" t="str">
        <f t="shared" si="11"/>
        <v>KMH</v>
      </c>
      <c r="H181" s="96" t="s">
        <v>16</v>
      </c>
      <c r="I181" s="70" t="s">
        <v>18</v>
      </c>
      <c r="J181" s="70" t="s">
        <v>18</v>
      </c>
      <c r="K181" s="141">
        <v>120</v>
      </c>
      <c r="L181" s="74">
        <v>5.15</v>
      </c>
      <c r="M181" s="97">
        <f t="shared" si="9"/>
        <v>618</v>
      </c>
      <c r="N181" s="97">
        <v>1.1000000000000001</v>
      </c>
      <c r="O181" s="161">
        <f t="shared" si="12"/>
        <v>139178.75000000003</v>
      </c>
      <c r="P181" s="106">
        <v>170000</v>
      </c>
      <c r="Q181" s="106"/>
      <c r="R181" s="217" t="s">
        <v>413</v>
      </c>
      <c r="S181" s="62" t="s">
        <v>478</v>
      </c>
      <c r="T181" s="62"/>
    </row>
    <row r="182" spans="1:20" s="79" customFormat="1" ht="13">
      <c r="A182" s="93" t="s">
        <v>479</v>
      </c>
      <c r="B182" s="100" t="s">
        <v>198</v>
      </c>
      <c r="C182" s="94" t="str">
        <f t="shared" si="10"/>
        <v>H105017259</v>
      </c>
      <c r="D182" s="94">
        <v>9430034107</v>
      </c>
      <c r="E182" s="100" t="s">
        <v>200</v>
      </c>
      <c r="F182" s="72" t="s">
        <v>199</v>
      </c>
      <c r="G182" s="95" t="str">
        <f t="shared" si="11"/>
        <v>KMH</v>
      </c>
      <c r="H182" s="96" t="s">
        <v>16</v>
      </c>
      <c r="I182" s="70" t="s">
        <v>18</v>
      </c>
      <c r="J182" s="70" t="s">
        <v>18</v>
      </c>
      <c r="K182" s="141">
        <v>120</v>
      </c>
      <c r="L182" s="74">
        <v>8</v>
      </c>
      <c r="M182" s="97">
        <f t="shared" si="9"/>
        <v>960</v>
      </c>
      <c r="N182" s="97">
        <v>1.1000000000000001</v>
      </c>
      <c r="O182" s="161">
        <f t="shared" si="12"/>
        <v>216200.00000000003</v>
      </c>
      <c r="P182" s="106">
        <v>310000</v>
      </c>
      <c r="Q182" s="106"/>
      <c r="R182" s="217" t="s">
        <v>386</v>
      </c>
      <c r="S182" s="62" t="s">
        <v>480</v>
      </c>
      <c r="T182" s="62"/>
    </row>
    <row r="183" spans="1:20" s="79" customFormat="1" ht="18" customHeight="1">
      <c r="A183" s="93" t="s">
        <v>479</v>
      </c>
      <c r="B183" s="142" t="s">
        <v>142</v>
      </c>
      <c r="C183" s="94" t="str">
        <f t="shared" si="10"/>
        <v>H105015413</v>
      </c>
      <c r="D183" s="137">
        <v>9432610018</v>
      </c>
      <c r="E183" s="105" t="s">
        <v>144</v>
      </c>
      <c r="F183" s="116" t="s">
        <v>143</v>
      </c>
      <c r="G183" s="95" t="str">
        <f t="shared" si="11"/>
        <v>KMH</v>
      </c>
      <c r="H183" s="96" t="s">
        <v>16</v>
      </c>
      <c r="I183" s="70" t="s">
        <v>18</v>
      </c>
      <c r="J183" s="70" t="s">
        <v>18</v>
      </c>
      <c r="K183" s="141">
        <v>36</v>
      </c>
      <c r="L183" s="69">
        <v>12.96</v>
      </c>
      <c r="M183" s="97">
        <f t="shared" si="9"/>
        <v>466.56000000000006</v>
      </c>
      <c r="N183" s="97">
        <v>1.1000000000000001</v>
      </c>
      <c r="O183" s="161">
        <f t="shared" si="12"/>
        <v>350244.00000000006</v>
      </c>
      <c r="P183" s="106">
        <v>400000</v>
      </c>
      <c r="Q183" s="106"/>
      <c r="R183" s="217" t="s">
        <v>413</v>
      </c>
      <c r="S183" s="62" t="s">
        <v>365</v>
      </c>
      <c r="T183" s="62"/>
    </row>
    <row r="184" spans="1:20" s="79" customFormat="1" ht="18.75" customHeight="1">
      <c r="A184" s="93" t="s">
        <v>479</v>
      </c>
      <c r="B184" s="133" t="s">
        <v>35</v>
      </c>
      <c r="C184" s="94" t="str">
        <f t="shared" si="10"/>
        <v>0433172080</v>
      </c>
      <c r="D184" s="94" t="str">
        <f>LEFT(C184,10)</f>
        <v>0433172080</v>
      </c>
      <c r="E184" s="105"/>
      <c r="F184" s="99" t="s">
        <v>36</v>
      </c>
      <c r="G184" s="95" t="str">
        <f t="shared" si="11"/>
        <v>75N</v>
      </c>
      <c r="H184" s="96" t="s">
        <v>16</v>
      </c>
      <c r="I184" s="70" t="s">
        <v>18</v>
      </c>
      <c r="J184" s="70" t="s">
        <v>18</v>
      </c>
      <c r="K184" s="141">
        <v>32</v>
      </c>
      <c r="L184" s="74">
        <v>34.619999999999997</v>
      </c>
      <c r="M184" s="97">
        <f t="shared" si="9"/>
        <v>1107.8399999999999</v>
      </c>
      <c r="N184" s="97">
        <v>1.1000000000000001</v>
      </c>
      <c r="O184" s="161">
        <f t="shared" si="12"/>
        <v>935605.5</v>
      </c>
      <c r="P184" s="106">
        <v>1080000</v>
      </c>
      <c r="Q184" s="106"/>
      <c r="R184" s="216" t="s">
        <v>413</v>
      </c>
      <c r="S184" s="62" t="s">
        <v>365</v>
      </c>
      <c r="T184" s="62"/>
    </row>
    <row r="185" spans="1:20" s="79" customFormat="1" ht="18.75" customHeight="1">
      <c r="A185" s="93" t="s">
        <v>479</v>
      </c>
      <c r="B185" s="133" t="s">
        <v>481</v>
      </c>
      <c r="C185" s="94" t="str">
        <f t="shared" si="10"/>
        <v>9412270043</v>
      </c>
      <c r="D185" s="93">
        <v>9412270043</v>
      </c>
      <c r="E185" s="105"/>
      <c r="F185" s="99"/>
      <c r="G185" s="95" t="str">
        <f t="shared" si="11"/>
        <v>41N</v>
      </c>
      <c r="H185" s="96" t="s">
        <v>250</v>
      </c>
      <c r="I185" s="63" t="s">
        <v>52</v>
      </c>
      <c r="J185" s="63" t="s">
        <v>52</v>
      </c>
      <c r="K185" s="64">
        <v>24</v>
      </c>
      <c r="L185" s="72">
        <v>15.55</v>
      </c>
      <c r="M185" s="97">
        <f t="shared" si="9"/>
        <v>373.20000000000005</v>
      </c>
      <c r="N185" s="97">
        <v>1.1000000000000001</v>
      </c>
      <c r="O185" s="161">
        <f t="shared" si="12"/>
        <v>420238.75000000012</v>
      </c>
      <c r="P185" s="106">
        <v>560000</v>
      </c>
      <c r="Q185" s="106"/>
      <c r="R185" s="61" t="s">
        <v>386</v>
      </c>
      <c r="S185" s="62" t="s">
        <v>482</v>
      </c>
      <c r="T185" s="62"/>
    </row>
    <row r="186" spans="1:20" s="79" customFormat="1" ht="18.75" customHeight="1">
      <c r="A186" s="93" t="s">
        <v>479</v>
      </c>
      <c r="B186" s="128" t="s">
        <v>69</v>
      </c>
      <c r="C186" s="94" t="str">
        <f t="shared" si="10"/>
        <v>9443610373</v>
      </c>
      <c r="D186" s="116">
        <v>9443610373</v>
      </c>
      <c r="E186" s="128" t="s">
        <v>72</v>
      </c>
      <c r="F186" s="99" t="s">
        <v>70</v>
      </c>
      <c r="G186" s="95" t="str">
        <f t="shared" si="11"/>
        <v>3YL</v>
      </c>
      <c r="H186" s="96" t="s">
        <v>250</v>
      </c>
      <c r="I186" s="63" t="s">
        <v>52</v>
      </c>
      <c r="J186" s="63" t="s">
        <v>52</v>
      </c>
      <c r="K186" s="64">
        <v>24</v>
      </c>
      <c r="L186" s="74">
        <v>12.93</v>
      </c>
      <c r="M186" s="97">
        <f t="shared" si="9"/>
        <v>310.32</v>
      </c>
      <c r="N186" s="97">
        <v>1.1000000000000001</v>
      </c>
      <c r="O186" s="161">
        <f t="shared" si="12"/>
        <v>349433.25000000006</v>
      </c>
      <c r="P186" s="106">
        <v>500000</v>
      </c>
      <c r="Q186" s="106"/>
      <c r="R186" s="218" t="s">
        <v>413</v>
      </c>
      <c r="S186" s="62" t="s">
        <v>365</v>
      </c>
      <c r="T186" s="62"/>
    </row>
    <row r="187" spans="1:20" s="79" customFormat="1" ht="18.75" customHeight="1">
      <c r="A187" s="93" t="s">
        <v>479</v>
      </c>
      <c r="B187" s="128" t="s">
        <v>268</v>
      </c>
      <c r="C187" s="94" t="str">
        <f t="shared" si="10"/>
        <v>0433171768</v>
      </c>
      <c r="D187" s="143" t="s">
        <v>354</v>
      </c>
      <c r="E187" s="105"/>
      <c r="F187" s="72" t="s">
        <v>269</v>
      </c>
      <c r="G187" s="95" t="str">
        <f t="shared" si="11"/>
        <v>8GA</v>
      </c>
      <c r="H187" s="96" t="s">
        <v>16</v>
      </c>
      <c r="I187" s="70" t="s">
        <v>18</v>
      </c>
      <c r="J187" s="70" t="s">
        <v>18</v>
      </c>
      <c r="K187" s="134">
        <v>12</v>
      </c>
      <c r="L187" s="72">
        <v>11.62</v>
      </c>
      <c r="M187" s="97">
        <f t="shared" si="9"/>
        <v>139.44</v>
      </c>
      <c r="N187" s="97">
        <v>1.1000000000000001</v>
      </c>
      <c r="O187" s="161">
        <f t="shared" si="12"/>
        <v>314030.50000000006</v>
      </c>
      <c r="P187" s="106">
        <v>450000</v>
      </c>
      <c r="Q187" s="106"/>
      <c r="R187" s="61" t="s">
        <v>386</v>
      </c>
      <c r="S187" s="62" t="s">
        <v>483</v>
      </c>
      <c r="T187" s="62"/>
    </row>
    <row r="188" spans="1:20" s="79" customFormat="1" ht="18.75" customHeight="1">
      <c r="A188" s="93" t="s">
        <v>479</v>
      </c>
      <c r="B188" s="93" t="s">
        <v>116</v>
      </c>
      <c r="C188" s="94" t="str">
        <f t="shared" si="10"/>
        <v>F00RJ02213</v>
      </c>
      <c r="D188" s="93" t="str">
        <f>LEFT(C188,10)</f>
        <v>F00RJ02213</v>
      </c>
      <c r="E188" s="105"/>
      <c r="F188" s="99"/>
      <c r="G188" s="95" t="str">
        <f t="shared" si="11"/>
        <v>751</v>
      </c>
      <c r="H188" s="111" t="s">
        <v>110</v>
      </c>
      <c r="I188" s="59" t="s">
        <v>338</v>
      </c>
      <c r="J188" s="59" t="s">
        <v>112</v>
      </c>
      <c r="K188" s="129">
        <v>12</v>
      </c>
      <c r="L188" s="74">
        <v>41.12</v>
      </c>
      <c r="M188" s="97">
        <f t="shared" si="9"/>
        <v>493.43999999999994</v>
      </c>
      <c r="N188" s="97">
        <v>1.1000000000000001</v>
      </c>
      <c r="O188" s="161">
        <f t="shared" si="12"/>
        <v>1111268</v>
      </c>
      <c r="P188" s="106">
        <v>1320000</v>
      </c>
      <c r="Q188" s="106"/>
      <c r="R188" s="217" t="s">
        <v>413</v>
      </c>
      <c r="S188" s="62" t="s">
        <v>365</v>
      </c>
      <c r="T188" s="62"/>
    </row>
    <row r="189" spans="1:20" s="79" customFormat="1" ht="18.75" customHeight="1">
      <c r="A189" s="93" t="s">
        <v>487</v>
      </c>
      <c r="B189" s="112" t="s">
        <v>484</v>
      </c>
      <c r="C189" s="94" t="str">
        <f t="shared" si="10"/>
        <v>9413610030</v>
      </c>
      <c r="D189" s="119" t="s">
        <v>636</v>
      </c>
      <c r="E189" s="130" t="s">
        <v>637</v>
      </c>
      <c r="F189" s="144" t="s">
        <v>638</v>
      </c>
      <c r="G189" s="95" t="str">
        <f t="shared" si="11"/>
        <v>3YL</v>
      </c>
      <c r="H189" s="96" t="s">
        <v>250</v>
      </c>
      <c r="I189" s="63" t="s">
        <v>52</v>
      </c>
      <c r="J189" s="63" t="s">
        <v>52</v>
      </c>
      <c r="K189" s="145">
        <v>120</v>
      </c>
      <c r="L189" s="64">
        <v>12.93</v>
      </c>
      <c r="M189" s="97">
        <f t="shared" si="9"/>
        <v>1551.6</v>
      </c>
      <c r="N189" s="97">
        <v>1.1000000000000001</v>
      </c>
      <c r="O189" s="161">
        <f t="shared" si="12"/>
        <v>349433.25000000006</v>
      </c>
      <c r="P189" s="106">
        <v>412000</v>
      </c>
      <c r="Q189" s="106"/>
      <c r="R189" s="61"/>
      <c r="S189" s="62" t="s">
        <v>485</v>
      </c>
      <c r="T189" s="62"/>
    </row>
    <row r="190" spans="1:20" s="79" customFormat="1" ht="24.75" customHeight="1">
      <c r="A190" s="93" t="s">
        <v>487</v>
      </c>
      <c r="B190" s="112" t="s">
        <v>44</v>
      </c>
      <c r="C190" s="94" t="str">
        <f t="shared" si="10"/>
        <v>0445020126</v>
      </c>
      <c r="D190" s="94" t="str">
        <f>LEFT(C190,10)</f>
        <v>0445020126</v>
      </c>
      <c r="E190" s="130"/>
      <c r="F190" s="72"/>
      <c r="G190" s="95" t="str">
        <f t="shared" si="11"/>
        <v>391</v>
      </c>
      <c r="H190" s="63" t="s">
        <v>45</v>
      </c>
      <c r="I190" s="65" t="s">
        <v>340</v>
      </c>
      <c r="J190" s="71" t="s">
        <v>46</v>
      </c>
      <c r="K190" s="129">
        <v>30</v>
      </c>
      <c r="L190" s="74">
        <v>1203.04</v>
      </c>
      <c r="M190" s="97">
        <f t="shared" si="9"/>
        <v>36091.199999999997</v>
      </c>
      <c r="N190" s="97">
        <v>1.1299999999999999</v>
      </c>
      <c r="O190" s="161">
        <f t="shared" si="12"/>
        <v>33360299.199999999</v>
      </c>
      <c r="P190" s="106">
        <v>37500000</v>
      </c>
      <c r="Q190" s="106"/>
      <c r="R190" s="61"/>
      <c r="S190" s="62" t="s">
        <v>486</v>
      </c>
      <c r="T190" s="62"/>
    </row>
    <row r="191" spans="1:20" s="79" customFormat="1" ht="18.75" customHeight="1">
      <c r="A191" s="93" t="s">
        <v>487</v>
      </c>
      <c r="B191" s="112" t="s">
        <v>488</v>
      </c>
      <c r="C191" s="94" t="str">
        <f t="shared" si="10"/>
        <v>0928400617</v>
      </c>
      <c r="D191" s="119" t="s">
        <v>639</v>
      </c>
      <c r="E191" s="105"/>
      <c r="F191" s="146"/>
      <c r="G191" s="95" t="str">
        <f t="shared" si="11"/>
        <v>000</v>
      </c>
      <c r="H191" s="96" t="s">
        <v>489</v>
      </c>
      <c r="I191" s="59" t="s">
        <v>343</v>
      </c>
      <c r="J191" s="70" t="s">
        <v>108</v>
      </c>
      <c r="K191" s="145">
        <v>5</v>
      </c>
      <c r="L191" s="64">
        <v>34.619999999999997</v>
      </c>
      <c r="M191" s="97">
        <f t="shared" si="9"/>
        <v>173.1</v>
      </c>
      <c r="N191" s="97">
        <v>1.1000000000000001</v>
      </c>
      <c r="O191" s="161">
        <f t="shared" si="12"/>
        <v>935605.5</v>
      </c>
      <c r="P191" s="106">
        <v>1200000</v>
      </c>
      <c r="Q191" s="106"/>
      <c r="R191" s="217" t="s">
        <v>450</v>
      </c>
      <c r="S191" s="62" t="s">
        <v>490</v>
      </c>
      <c r="T191" s="62"/>
    </row>
    <row r="192" spans="1:20" s="79" customFormat="1" ht="18.75" customHeight="1">
      <c r="A192" s="93" t="s">
        <v>492</v>
      </c>
      <c r="B192" s="100" t="s">
        <v>135</v>
      </c>
      <c r="C192" s="94" t="str">
        <f t="shared" si="10"/>
        <v>H105007121</v>
      </c>
      <c r="D192" s="114" t="s">
        <v>137</v>
      </c>
      <c r="E192" s="114" t="s">
        <v>138</v>
      </c>
      <c r="F192" s="109" t="s">
        <v>136</v>
      </c>
      <c r="G192" s="95" t="str">
        <f t="shared" si="11"/>
        <v>KMH</v>
      </c>
      <c r="H192" s="96" t="s">
        <v>16</v>
      </c>
      <c r="I192" s="70" t="s">
        <v>18</v>
      </c>
      <c r="J192" s="70" t="s">
        <v>18</v>
      </c>
      <c r="K192" s="147">
        <v>300</v>
      </c>
      <c r="L192" s="74">
        <v>5</v>
      </c>
      <c r="M192" s="97">
        <f t="shared" si="9"/>
        <v>1500</v>
      </c>
      <c r="N192" s="97">
        <v>1.1000000000000001</v>
      </c>
      <c r="O192" s="161">
        <f t="shared" si="12"/>
        <v>135125.00000000003</v>
      </c>
      <c r="P192" s="106">
        <v>170000</v>
      </c>
      <c r="Q192" s="106"/>
      <c r="R192" s="217"/>
      <c r="S192" s="62" t="s">
        <v>478</v>
      </c>
      <c r="T192" s="62"/>
    </row>
    <row r="193" spans="1:20" s="79" customFormat="1" ht="18.75" customHeight="1">
      <c r="A193" s="93" t="s">
        <v>492</v>
      </c>
      <c r="B193" s="100" t="s">
        <v>225</v>
      </c>
      <c r="C193" s="94" t="str">
        <f t="shared" si="10"/>
        <v>H105025304</v>
      </c>
      <c r="D193" s="114" t="s">
        <v>227</v>
      </c>
      <c r="E193" s="114" t="s">
        <v>228</v>
      </c>
      <c r="F193" s="114" t="s">
        <v>226</v>
      </c>
      <c r="G193" s="95" t="str">
        <f t="shared" si="11"/>
        <v>KMH</v>
      </c>
      <c r="H193" s="96" t="s">
        <v>16</v>
      </c>
      <c r="I193" s="70" t="s">
        <v>18</v>
      </c>
      <c r="J193" s="70" t="s">
        <v>18</v>
      </c>
      <c r="K193" s="99">
        <v>48</v>
      </c>
      <c r="L193" s="74">
        <v>15.84</v>
      </c>
      <c r="M193" s="97">
        <f t="shared" si="9"/>
        <v>760.31999999999994</v>
      </c>
      <c r="N193" s="97">
        <v>1.1000000000000001</v>
      </c>
      <c r="O193" s="161">
        <f t="shared" si="12"/>
        <v>428076</v>
      </c>
      <c r="P193" s="106">
        <v>500000</v>
      </c>
      <c r="Q193" s="106"/>
      <c r="R193" s="217"/>
      <c r="S193" s="62" t="s">
        <v>491</v>
      </c>
      <c r="T193" s="62"/>
    </row>
    <row r="194" spans="1:20" s="79" customFormat="1" ht="18.75" customHeight="1">
      <c r="A194" s="93" t="s">
        <v>492</v>
      </c>
      <c r="B194" s="72" t="s">
        <v>375</v>
      </c>
      <c r="C194" s="94" t="str">
        <f t="shared" si="10"/>
        <v>0433171454</v>
      </c>
      <c r="D194" s="114" t="s">
        <v>564</v>
      </c>
      <c r="E194" s="114"/>
      <c r="F194" s="114" t="s">
        <v>565</v>
      </c>
      <c r="G194" s="95" t="str">
        <f t="shared" si="11"/>
        <v>75Y</v>
      </c>
      <c r="H194" s="96" t="s">
        <v>16</v>
      </c>
      <c r="I194" s="70" t="s">
        <v>18</v>
      </c>
      <c r="J194" s="70" t="s">
        <v>18</v>
      </c>
      <c r="K194" s="64">
        <v>36</v>
      </c>
      <c r="L194" s="74">
        <v>11.58</v>
      </c>
      <c r="M194" s="97">
        <f t="shared" si="9"/>
        <v>416.88</v>
      </c>
      <c r="N194" s="97">
        <v>1.1000000000000001</v>
      </c>
      <c r="O194" s="161">
        <f t="shared" si="12"/>
        <v>312949.50000000006</v>
      </c>
      <c r="P194" s="106">
        <v>500000</v>
      </c>
      <c r="Q194" s="106"/>
      <c r="R194" s="217"/>
      <c r="S194" s="62" t="s">
        <v>491</v>
      </c>
      <c r="T194" s="62"/>
    </row>
    <row r="195" spans="1:20" s="79" customFormat="1" ht="18.75" customHeight="1">
      <c r="A195" s="93" t="s">
        <v>492</v>
      </c>
      <c r="B195" s="72" t="s">
        <v>493</v>
      </c>
      <c r="C195" s="94" t="str">
        <f t="shared" si="10"/>
        <v>0433171779</v>
      </c>
      <c r="D195" s="114" t="s">
        <v>640</v>
      </c>
      <c r="E195" s="130"/>
      <c r="F195" s="116" t="s">
        <v>641</v>
      </c>
      <c r="G195" s="95" t="str">
        <f t="shared" si="11"/>
        <v>8GA</v>
      </c>
      <c r="H195" s="96" t="s">
        <v>16</v>
      </c>
      <c r="I195" s="70" t="s">
        <v>18</v>
      </c>
      <c r="J195" s="70" t="s">
        <v>18</v>
      </c>
      <c r="K195" s="129">
        <v>36</v>
      </c>
      <c r="L195" s="74">
        <v>14.5</v>
      </c>
      <c r="M195" s="97">
        <f t="shared" si="9"/>
        <v>522</v>
      </c>
      <c r="N195" s="97">
        <v>1.1000000000000001</v>
      </c>
      <c r="O195" s="161">
        <f t="shared" si="12"/>
        <v>391862.5</v>
      </c>
      <c r="P195" s="106">
        <v>500000</v>
      </c>
      <c r="Q195" s="106"/>
      <c r="R195" s="217"/>
      <c r="S195" s="62" t="s">
        <v>494</v>
      </c>
      <c r="T195" s="62"/>
    </row>
    <row r="196" spans="1:20" s="79" customFormat="1" ht="18.75" customHeight="1">
      <c r="A196" s="93" t="s">
        <v>492</v>
      </c>
      <c r="B196" s="72" t="s">
        <v>495</v>
      </c>
      <c r="C196" s="94" t="str">
        <f t="shared" si="10"/>
        <v>0433172341</v>
      </c>
      <c r="D196" s="136" t="s">
        <v>642</v>
      </c>
      <c r="E196" s="130"/>
      <c r="F196" s="116" t="s">
        <v>643</v>
      </c>
      <c r="G196" s="95" t="str">
        <f t="shared" si="11"/>
        <v>41N</v>
      </c>
      <c r="H196" s="96" t="s">
        <v>16</v>
      </c>
      <c r="I196" s="70" t="s">
        <v>18</v>
      </c>
      <c r="J196" s="70" t="s">
        <v>18</v>
      </c>
      <c r="K196" s="141">
        <v>36</v>
      </c>
      <c r="L196" s="74">
        <v>6.44</v>
      </c>
      <c r="M196" s="97">
        <f t="shared" si="9"/>
        <v>231.84</v>
      </c>
      <c r="N196" s="97">
        <v>1.1000000000000001</v>
      </c>
      <c r="O196" s="161">
        <f t="shared" si="12"/>
        <v>174041.00000000003</v>
      </c>
      <c r="P196" s="106">
        <v>230000</v>
      </c>
      <c r="Q196" s="106"/>
      <c r="R196" s="217"/>
      <c r="S196" s="62" t="s">
        <v>496</v>
      </c>
      <c r="T196" s="62"/>
    </row>
    <row r="197" spans="1:20" s="79" customFormat="1" ht="18.75" customHeight="1">
      <c r="A197" s="93" t="s">
        <v>492</v>
      </c>
      <c r="B197" s="72" t="s">
        <v>497</v>
      </c>
      <c r="C197" s="94" t="str">
        <f t="shared" si="10"/>
        <v>0433171435</v>
      </c>
      <c r="D197" s="136" t="s">
        <v>644</v>
      </c>
      <c r="E197" s="130"/>
      <c r="F197" s="148" t="s">
        <v>645</v>
      </c>
      <c r="G197" s="95" t="str">
        <f t="shared" si="11"/>
        <v>8GA</v>
      </c>
      <c r="H197" s="96" t="s">
        <v>16</v>
      </c>
      <c r="I197" s="70" t="s">
        <v>18</v>
      </c>
      <c r="J197" s="70" t="s">
        <v>18</v>
      </c>
      <c r="K197" s="145">
        <v>24</v>
      </c>
      <c r="L197" s="74">
        <v>14.78</v>
      </c>
      <c r="M197" s="97">
        <f t="shared" si="9"/>
        <v>354.71999999999997</v>
      </c>
      <c r="N197" s="97">
        <v>1.1000000000000001</v>
      </c>
      <c r="O197" s="161">
        <f t="shared" si="12"/>
        <v>399429.5</v>
      </c>
      <c r="P197" s="106">
        <v>510000</v>
      </c>
      <c r="Q197" s="106"/>
      <c r="R197" s="217" t="s">
        <v>416</v>
      </c>
      <c r="S197" s="62" t="s">
        <v>498</v>
      </c>
      <c r="T197" s="62"/>
    </row>
    <row r="198" spans="1:20" s="79" customFormat="1" ht="18.75" customHeight="1">
      <c r="A198" s="93" t="s">
        <v>492</v>
      </c>
      <c r="B198" s="72" t="s">
        <v>499</v>
      </c>
      <c r="C198" s="94" t="str">
        <f t="shared" si="10"/>
        <v>H105017312</v>
      </c>
      <c r="D198" s="136">
        <v>9432612721</v>
      </c>
      <c r="E198" s="130" t="s">
        <v>499</v>
      </c>
      <c r="F198" s="148" t="s">
        <v>646</v>
      </c>
      <c r="G198" s="95" t="str">
        <f t="shared" si="11"/>
        <v>KMH</v>
      </c>
      <c r="H198" s="96" t="s">
        <v>16</v>
      </c>
      <c r="I198" s="70" t="s">
        <v>18</v>
      </c>
      <c r="J198" s="70" t="s">
        <v>18</v>
      </c>
      <c r="K198" s="145">
        <v>12</v>
      </c>
      <c r="L198" s="74">
        <v>13.6</v>
      </c>
      <c r="M198" s="97">
        <f t="shared" si="9"/>
        <v>163.19999999999999</v>
      </c>
      <c r="N198" s="97">
        <v>1.1000000000000001</v>
      </c>
      <c r="O198" s="161">
        <f t="shared" si="12"/>
        <v>367540</v>
      </c>
      <c r="P198" s="106">
        <v>460000</v>
      </c>
      <c r="Q198" s="106"/>
      <c r="R198" s="217" t="s">
        <v>500</v>
      </c>
      <c r="S198" s="62" t="s">
        <v>501</v>
      </c>
      <c r="T198" s="62"/>
    </row>
    <row r="199" spans="1:20" s="79" customFormat="1" ht="18.75" customHeight="1">
      <c r="A199" s="93" t="s">
        <v>492</v>
      </c>
      <c r="B199" s="72" t="s">
        <v>502</v>
      </c>
      <c r="C199" s="94" t="str">
        <f t="shared" si="10"/>
        <v>0433175348</v>
      </c>
      <c r="D199" s="136" t="s">
        <v>647</v>
      </c>
      <c r="E199" s="130"/>
      <c r="F199" s="105" t="s">
        <v>648</v>
      </c>
      <c r="G199" s="95" t="str">
        <f t="shared" si="11"/>
        <v>8GA</v>
      </c>
      <c r="H199" s="96" t="s">
        <v>16</v>
      </c>
      <c r="I199" s="70" t="s">
        <v>18</v>
      </c>
      <c r="J199" s="70" t="s">
        <v>18</v>
      </c>
      <c r="K199" s="149">
        <v>12</v>
      </c>
      <c r="L199" s="74">
        <v>17.920000000000002</v>
      </c>
      <c r="M199" s="97">
        <f t="shared" ref="M199:M246" si="13">K199*L199</f>
        <v>215.04000000000002</v>
      </c>
      <c r="N199" s="97">
        <v>1.1000000000000001</v>
      </c>
      <c r="O199" s="161">
        <f t="shared" si="12"/>
        <v>484288.00000000012</v>
      </c>
      <c r="P199" s="106">
        <v>610000</v>
      </c>
      <c r="Q199" s="106"/>
      <c r="R199" s="217" t="s">
        <v>503</v>
      </c>
      <c r="S199" s="62" t="s">
        <v>504</v>
      </c>
      <c r="T199" s="62"/>
    </row>
    <row r="200" spans="1:20" s="79" customFormat="1" ht="18.75" customHeight="1">
      <c r="A200" s="93" t="s">
        <v>492</v>
      </c>
      <c r="B200" s="72" t="s">
        <v>505</v>
      </c>
      <c r="C200" s="94" t="str">
        <f t="shared" ref="C200:D239" si="14">LEFT(B200,10)</f>
        <v>0281002507</v>
      </c>
      <c r="D200" s="136" t="s">
        <v>649</v>
      </c>
      <c r="E200" s="130"/>
      <c r="F200" s="114"/>
      <c r="G200" s="95" t="str">
        <f t="shared" ref="G200:G246" si="15">RIGHT(B200,3)</f>
        <v>390</v>
      </c>
      <c r="H200" s="70" t="s">
        <v>506</v>
      </c>
      <c r="I200" s="59" t="s">
        <v>343</v>
      </c>
      <c r="J200" s="70" t="s">
        <v>108</v>
      </c>
      <c r="K200" s="129">
        <v>5</v>
      </c>
      <c r="L200" s="74">
        <v>56.48</v>
      </c>
      <c r="M200" s="97">
        <f t="shared" si="13"/>
        <v>282.39999999999998</v>
      </c>
      <c r="N200" s="97">
        <v>1.1000000000000001</v>
      </c>
      <c r="O200" s="161">
        <f t="shared" ref="O200:O246" si="16">L200*(N200+0.05)*23500</f>
        <v>1526372</v>
      </c>
      <c r="P200" s="106">
        <v>2100000</v>
      </c>
      <c r="Q200" s="106"/>
      <c r="R200" s="217"/>
      <c r="S200" s="62" t="s">
        <v>507</v>
      </c>
      <c r="T200" s="62"/>
    </row>
    <row r="201" spans="1:20" s="79" customFormat="1" ht="18.75" customHeight="1">
      <c r="A201" s="93" t="s">
        <v>492</v>
      </c>
      <c r="B201" s="72" t="s">
        <v>508</v>
      </c>
      <c r="C201" s="94" t="str">
        <f t="shared" si="14"/>
        <v>9461610167</v>
      </c>
      <c r="D201" s="136">
        <v>9461610167</v>
      </c>
      <c r="E201" s="114" t="s">
        <v>650</v>
      </c>
      <c r="F201" s="116"/>
      <c r="G201" s="95" t="str">
        <f t="shared" si="15"/>
        <v>HRV</v>
      </c>
      <c r="H201" s="70" t="s">
        <v>509</v>
      </c>
      <c r="I201" s="70"/>
      <c r="J201" s="70"/>
      <c r="K201" s="129">
        <v>2</v>
      </c>
      <c r="L201" s="74">
        <v>48.06</v>
      </c>
      <c r="M201" s="97">
        <f t="shared" si="13"/>
        <v>96.12</v>
      </c>
      <c r="N201" s="97">
        <v>1.1000000000000001</v>
      </c>
      <c r="O201" s="161">
        <f t="shared" si="16"/>
        <v>1298821.5000000002</v>
      </c>
      <c r="P201" s="106">
        <v>1600000</v>
      </c>
      <c r="Q201" s="106"/>
      <c r="R201" s="217"/>
      <c r="S201" s="62" t="s">
        <v>510</v>
      </c>
      <c r="T201" s="62"/>
    </row>
    <row r="202" spans="1:20" s="79" customFormat="1" ht="18.75" customHeight="1">
      <c r="A202" s="93" t="s">
        <v>492</v>
      </c>
      <c r="B202" s="72" t="s">
        <v>511</v>
      </c>
      <c r="C202" s="94" t="str">
        <f t="shared" si="14"/>
        <v>9461617872</v>
      </c>
      <c r="D202" s="136">
        <v>9461617872</v>
      </c>
      <c r="E202" s="114" t="s">
        <v>651</v>
      </c>
      <c r="F202" s="116"/>
      <c r="G202" s="95" t="str">
        <f t="shared" si="15"/>
        <v>HRV</v>
      </c>
      <c r="H202" s="70" t="s">
        <v>509</v>
      </c>
      <c r="I202" s="70"/>
      <c r="J202" s="70"/>
      <c r="K202" s="129">
        <v>2</v>
      </c>
      <c r="L202" s="74">
        <v>52.77</v>
      </c>
      <c r="M202" s="97">
        <f t="shared" si="13"/>
        <v>105.54</v>
      </c>
      <c r="N202" s="97">
        <v>1.1000000000000001</v>
      </c>
      <c r="O202" s="161">
        <f t="shared" si="16"/>
        <v>1426109.2500000002</v>
      </c>
      <c r="P202" s="106">
        <v>1780000</v>
      </c>
      <c r="Q202" s="106"/>
      <c r="R202" s="217"/>
      <c r="S202" s="62" t="s">
        <v>512</v>
      </c>
      <c r="T202" s="62"/>
    </row>
    <row r="203" spans="1:20" ht="14.15" customHeight="1">
      <c r="A203" s="93" t="s">
        <v>514</v>
      </c>
      <c r="B203" s="114" t="s">
        <v>122</v>
      </c>
      <c r="C203" s="94" t="str">
        <f t="shared" si="14"/>
        <v>F00VC01359</v>
      </c>
      <c r="D203" s="94" t="str">
        <f>LEFT(C203,10)</f>
        <v>F00VC01359</v>
      </c>
      <c r="E203" s="72"/>
      <c r="F203" s="135"/>
      <c r="G203" s="95" t="str">
        <f t="shared" si="15"/>
        <v>770</v>
      </c>
      <c r="H203" s="66" t="s">
        <v>114</v>
      </c>
      <c r="I203" s="59" t="s">
        <v>338</v>
      </c>
      <c r="J203" s="59" t="s">
        <v>112</v>
      </c>
      <c r="K203" s="129">
        <v>240</v>
      </c>
      <c r="L203" s="72">
        <v>17.920000000000002</v>
      </c>
      <c r="M203" s="150">
        <f t="shared" si="13"/>
        <v>4300.8</v>
      </c>
      <c r="N203" s="97">
        <v>1.1000000000000001</v>
      </c>
      <c r="O203" s="161">
        <f t="shared" si="16"/>
        <v>484288.00000000012</v>
      </c>
      <c r="P203" s="106">
        <v>680000</v>
      </c>
      <c r="Q203" s="72"/>
      <c r="R203" s="61" t="s">
        <v>503</v>
      </c>
      <c r="S203" s="62" t="s">
        <v>365</v>
      </c>
      <c r="T203" s="151"/>
    </row>
    <row r="204" spans="1:20" ht="14.15" customHeight="1">
      <c r="A204" s="93" t="s">
        <v>514</v>
      </c>
      <c r="B204" s="114" t="s">
        <v>513</v>
      </c>
      <c r="C204" s="94" t="str">
        <f t="shared" si="14"/>
        <v>0433175449</v>
      </c>
      <c r="D204" s="94" t="str">
        <f>LEFT(C204,10)</f>
        <v>0433175449</v>
      </c>
      <c r="E204" s="72"/>
      <c r="F204" s="114" t="s">
        <v>652</v>
      </c>
      <c r="G204" s="95" t="str">
        <f t="shared" si="15"/>
        <v>8GA</v>
      </c>
      <c r="H204" s="66" t="s">
        <v>16</v>
      </c>
      <c r="I204" s="70" t="s">
        <v>18</v>
      </c>
      <c r="J204" s="70" t="s">
        <v>18</v>
      </c>
      <c r="K204" s="99">
        <v>48</v>
      </c>
      <c r="L204" s="72">
        <v>27.42</v>
      </c>
      <c r="M204" s="150">
        <f t="shared" si="13"/>
        <v>1316.16</v>
      </c>
      <c r="N204" s="97">
        <v>1.1000000000000001</v>
      </c>
      <c r="O204" s="161">
        <f t="shared" si="16"/>
        <v>741025.50000000012</v>
      </c>
      <c r="P204" s="106">
        <v>930000</v>
      </c>
      <c r="Q204" s="152"/>
      <c r="R204" s="61" t="s">
        <v>503</v>
      </c>
      <c r="S204" s="62" t="s">
        <v>365</v>
      </c>
      <c r="T204" s="151"/>
    </row>
    <row r="205" spans="1:20" s="79" customFormat="1" ht="21.75" customHeight="1">
      <c r="A205" s="93" t="s">
        <v>518</v>
      </c>
      <c r="B205" s="112" t="s">
        <v>447</v>
      </c>
      <c r="C205" s="94" t="str">
        <f t="shared" si="14"/>
        <v>0460426385</v>
      </c>
      <c r="D205" s="94" t="str">
        <f>LEFT(C205,10)</f>
        <v>0460426385</v>
      </c>
      <c r="E205" s="130"/>
      <c r="F205" s="72"/>
      <c r="G205" s="95" t="str">
        <f t="shared" si="15"/>
        <v>770</v>
      </c>
      <c r="H205" s="63" t="s">
        <v>45</v>
      </c>
      <c r="I205" s="65" t="s">
        <v>340</v>
      </c>
      <c r="J205" s="71" t="s">
        <v>298</v>
      </c>
      <c r="K205" s="129">
        <v>1</v>
      </c>
      <c r="L205" s="74">
        <v>802.16</v>
      </c>
      <c r="M205" s="97">
        <f t="shared" si="13"/>
        <v>802.16</v>
      </c>
      <c r="N205" s="97">
        <v>1.1299999999999999</v>
      </c>
      <c r="O205" s="161">
        <f t="shared" si="16"/>
        <v>22243896.799999997</v>
      </c>
      <c r="P205" s="106">
        <v>31000000</v>
      </c>
      <c r="Q205" s="106"/>
      <c r="R205" s="61" t="s">
        <v>503</v>
      </c>
      <c r="S205" s="62" t="s">
        <v>515</v>
      </c>
      <c r="T205" s="62"/>
    </row>
    <row r="206" spans="1:20" s="79" customFormat="1" ht="21.75" customHeight="1">
      <c r="A206" s="93" t="s">
        <v>519</v>
      </c>
      <c r="B206" s="94" t="s">
        <v>162</v>
      </c>
      <c r="C206" s="94" t="str">
        <f t="shared" si="14"/>
        <v>H105015615</v>
      </c>
      <c r="D206" s="94">
        <v>9432610223</v>
      </c>
      <c r="E206" s="94" t="s">
        <v>164</v>
      </c>
      <c r="F206" s="93" t="s">
        <v>163</v>
      </c>
      <c r="G206" s="153" t="str">
        <f t="shared" si="15"/>
        <v>KMH</v>
      </c>
      <c r="H206" s="63" t="s">
        <v>16</v>
      </c>
      <c r="I206" s="70" t="s">
        <v>18</v>
      </c>
      <c r="J206" s="70" t="s">
        <v>18</v>
      </c>
      <c r="K206" s="99">
        <v>12</v>
      </c>
      <c r="L206" s="72">
        <v>14.02</v>
      </c>
      <c r="M206" s="97">
        <f t="shared" si="13"/>
        <v>168.24</v>
      </c>
      <c r="N206" s="97">
        <v>1.1000000000000001</v>
      </c>
      <c r="O206" s="161">
        <f t="shared" si="16"/>
        <v>378890.5</v>
      </c>
      <c r="P206" s="124">
        <v>500000</v>
      </c>
      <c r="Q206" s="106"/>
      <c r="R206" s="61" t="s">
        <v>516</v>
      </c>
      <c r="S206" s="62" t="s">
        <v>517</v>
      </c>
      <c r="T206" s="62"/>
    </row>
    <row r="207" spans="1:20" s="79" customFormat="1" ht="21.75" customHeight="1">
      <c r="A207" s="93" t="s">
        <v>519</v>
      </c>
      <c r="B207" s="94" t="s">
        <v>406</v>
      </c>
      <c r="C207" s="94" t="str">
        <f t="shared" si="14"/>
        <v>H105017203</v>
      </c>
      <c r="D207" s="94" t="s">
        <v>653</v>
      </c>
      <c r="E207" s="72" t="s">
        <v>594</v>
      </c>
      <c r="F207" s="93" t="s">
        <v>595</v>
      </c>
      <c r="G207" s="153" t="str">
        <f t="shared" si="15"/>
        <v>KMH</v>
      </c>
      <c r="H207" s="63" t="s">
        <v>16</v>
      </c>
      <c r="I207" s="70" t="s">
        <v>18</v>
      </c>
      <c r="J207" s="70" t="s">
        <v>18</v>
      </c>
      <c r="K207" s="99">
        <v>12</v>
      </c>
      <c r="L207" s="72">
        <v>11.81</v>
      </c>
      <c r="M207" s="97">
        <f t="shared" si="13"/>
        <v>141.72</v>
      </c>
      <c r="N207" s="97">
        <v>1.1000000000000001</v>
      </c>
      <c r="O207" s="161">
        <f t="shared" si="16"/>
        <v>319165.25000000006</v>
      </c>
      <c r="P207" s="106">
        <v>410000</v>
      </c>
      <c r="Q207" s="106"/>
      <c r="R207" s="61" t="s">
        <v>413</v>
      </c>
      <c r="S207" s="62" t="s">
        <v>517</v>
      </c>
      <c r="T207" s="62"/>
    </row>
    <row r="208" spans="1:20" s="79" customFormat="1" ht="21.75" customHeight="1">
      <c r="A208" s="93" t="s">
        <v>519</v>
      </c>
      <c r="B208" s="114" t="s">
        <v>235</v>
      </c>
      <c r="C208" s="94" t="str">
        <f t="shared" si="14"/>
        <v>H105025329</v>
      </c>
      <c r="D208" s="114" t="s">
        <v>237</v>
      </c>
      <c r="E208" s="114" t="s">
        <v>238</v>
      </c>
      <c r="F208" s="93" t="s">
        <v>236</v>
      </c>
      <c r="G208" s="153" t="str">
        <f t="shared" si="15"/>
        <v>KMH</v>
      </c>
      <c r="H208" s="63" t="s">
        <v>16</v>
      </c>
      <c r="I208" s="70" t="s">
        <v>18</v>
      </c>
      <c r="J208" s="70" t="s">
        <v>18</v>
      </c>
      <c r="K208" s="99">
        <v>12</v>
      </c>
      <c r="L208" s="72">
        <v>16.45</v>
      </c>
      <c r="M208" s="97">
        <f t="shared" si="13"/>
        <v>197.39999999999998</v>
      </c>
      <c r="N208" s="97">
        <v>1.1000000000000001</v>
      </c>
      <c r="O208" s="161">
        <f t="shared" si="16"/>
        <v>444561.25</v>
      </c>
      <c r="P208" s="106">
        <v>500000</v>
      </c>
      <c r="Q208" s="106"/>
      <c r="R208" s="61" t="s">
        <v>516</v>
      </c>
      <c r="S208" s="62" t="s">
        <v>517</v>
      </c>
      <c r="T208" s="62"/>
    </row>
    <row r="209" spans="1:20" s="79" customFormat="1" ht="21.75" customHeight="1">
      <c r="A209" s="93" t="s">
        <v>519</v>
      </c>
      <c r="B209" s="114" t="s">
        <v>520</v>
      </c>
      <c r="C209" s="94" t="str">
        <f t="shared" si="14"/>
        <v>9413610130</v>
      </c>
      <c r="D209" s="114">
        <v>9413610130</v>
      </c>
      <c r="E209" s="114" t="s">
        <v>654</v>
      </c>
      <c r="F209" s="93" t="s">
        <v>655</v>
      </c>
      <c r="G209" s="153" t="str">
        <f t="shared" si="15"/>
        <v>3YL</v>
      </c>
      <c r="H209" s="63" t="s">
        <v>250</v>
      </c>
      <c r="I209" s="63" t="s">
        <v>52</v>
      </c>
      <c r="J209" s="63" t="s">
        <v>52</v>
      </c>
      <c r="K209" s="99">
        <v>12</v>
      </c>
      <c r="L209" s="72">
        <v>16.38</v>
      </c>
      <c r="M209" s="97">
        <f t="shared" si="13"/>
        <v>196.56</v>
      </c>
      <c r="N209" s="97">
        <v>1.1000000000000001</v>
      </c>
      <c r="O209" s="161">
        <f t="shared" si="16"/>
        <v>442669.5</v>
      </c>
      <c r="P209" s="106">
        <v>480000</v>
      </c>
      <c r="Q209" s="106"/>
      <c r="R209" s="61" t="s">
        <v>516</v>
      </c>
      <c r="S209" s="62" t="s">
        <v>521</v>
      </c>
      <c r="T209" s="62"/>
    </row>
    <row r="210" spans="1:20" s="79" customFormat="1" ht="21.75" customHeight="1">
      <c r="A210" s="93" t="s">
        <v>519</v>
      </c>
      <c r="B210" s="154" t="s">
        <v>522</v>
      </c>
      <c r="C210" s="94" t="str">
        <f t="shared" si="14"/>
        <v>9443610220</v>
      </c>
      <c r="D210" s="154" t="s">
        <v>656</v>
      </c>
      <c r="E210" s="72" t="s">
        <v>657</v>
      </c>
      <c r="F210" s="105" t="s">
        <v>658</v>
      </c>
      <c r="G210" s="153" t="str">
        <f t="shared" si="15"/>
        <v>3YL</v>
      </c>
      <c r="H210" s="63" t="s">
        <v>250</v>
      </c>
      <c r="I210" s="63" t="s">
        <v>52</v>
      </c>
      <c r="J210" s="63" t="s">
        <v>52</v>
      </c>
      <c r="K210" s="99">
        <v>12</v>
      </c>
      <c r="L210" s="72">
        <v>19.62</v>
      </c>
      <c r="M210" s="97">
        <f t="shared" si="13"/>
        <v>235.44</v>
      </c>
      <c r="N210" s="97">
        <v>1.1000000000000001</v>
      </c>
      <c r="O210" s="161">
        <f t="shared" si="16"/>
        <v>530230.5</v>
      </c>
      <c r="P210" s="106">
        <v>665000</v>
      </c>
      <c r="Q210" s="106"/>
      <c r="R210" s="61" t="s">
        <v>516</v>
      </c>
      <c r="S210" s="62" t="s">
        <v>523</v>
      </c>
      <c r="T210" s="62"/>
    </row>
    <row r="211" spans="1:20" s="79" customFormat="1" ht="21.75" customHeight="1">
      <c r="A211" s="93" t="s">
        <v>519</v>
      </c>
      <c r="B211" s="99" t="s">
        <v>174</v>
      </c>
      <c r="C211" s="94" t="str">
        <f t="shared" si="14"/>
        <v>H105015869</v>
      </c>
      <c r="D211" s="94">
        <v>9432610266</v>
      </c>
      <c r="E211" s="99" t="s">
        <v>176</v>
      </c>
      <c r="F211" s="99" t="s">
        <v>175</v>
      </c>
      <c r="G211" s="153" t="str">
        <f t="shared" si="15"/>
        <v>KMH</v>
      </c>
      <c r="H211" s="63" t="s">
        <v>16</v>
      </c>
      <c r="I211" s="70" t="s">
        <v>18</v>
      </c>
      <c r="J211" s="70" t="s">
        <v>18</v>
      </c>
      <c r="K211" s="99">
        <v>24</v>
      </c>
      <c r="L211" s="72">
        <v>15.33</v>
      </c>
      <c r="M211" s="97">
        <f t="shared" si="13"/>
        <v>367.92</v>
      </c>
      <c r="N211" s="97">
        <v>1.1000000000000001</v>
      </c>
      <c r="O211" s="161">
        <f t="shared" si="16"/>
        <v>414293.25000000012</v>
      </c>
      <c r="P211" s="106">
        <v>570000</v>
      </c>
      <c r="Q211" s="106"/>
      <c r="R211" s="61" t="s">
        <v>516</v>
      </c>
      <c r="S211" s="62" t="s">
        <v>517</v>
      </c>
      <c r="T211" s="62"/>
    </row>
    <row r="212" spans="1:20" s="79" customFormat="1" ht="21.75" customHeight="1">
      <c r="A212" s="93" t="s">
        <v>519</v>
      </c>
      <c r="B212" s="100" t="s">
        <v>207</v>
      </c>
      <c r="C212" s="94" t="str">
        <f t="shared" si="14"/>
        <v>H105025029</v>
      </c>
      <c r="D212" s="94">
        <v>9432610450</v>
      </c>
      <c r="E212" s="100" t="s">
        <v>209</v>
      </c>
      <c r="F212" s="72" t="s">
        <v>208</v>
      </c>
      <c r="G212" s="153" t="str">
        <f t="shared" si="15"/>
        <v>KMH</v>
      </c>
      <c r="H212" s="63" t="s">
        <v>16</v>
      </c>
      <c r="I212" s="70" t="s">
        <v>18</v>
      </c>
      <c r="J212" s="70" t="s">
        <v>18</v>
      </c>
      <c r="K212" s="99">
        <v>36</v>
      </c>
      <c r="L212" s="72">
        <v>16.29</v>
      </c>
      <c r="M212" s="97">
        <f t="shared" si="13"/>
        <v>586.43999999999994</v>
      </c>
      <c r="N212" s="97">
        <v>1.1000000000000001</v>
      </c>
      <c r="O212" s="161">
        <f t="shared" si="16"/>
        <v>440237.25000000006</v>
      </c>
      <c r="P212" s="106">
        <v>620000</v>
      </c>
      <c r="Q212" s="106"/>
      <c r="R212" s="61" t="s">
        <v>516</v>
      </c>
      <c r="S212" s="62" t="s">
        <v>517</v>
      </c>
      <c r="T212" s="62"/>
    </row>
    <row r="213" spans="1:20" s="79" customFormat="1" ht="21.75" customHeight="1">
      <c r="A213" s="93" t="s">
        <v>519</v>
      </c>
      <c r="B213" s="94" t="s">
        <v>183</v>
      </c>
      <c r="C213" s="94" t="str">
        <f t="shared" si="14"/>
        <v>H105017010</v>
      </c>
      <c r="D213" s="94">
        <v>9432610078</v>
      </c>
      <c r="E213" s="100" t="s">
        <v>185</v>
      </c>
      <c r="F213" s="72" t="s">
        <v>184</v>
      </c>
      <c r="G213" s="153" t="str">
        <f t="shared" si="15"/>
        <v>KMH</v>
      </c>
      <c r="H213" s="63" t="s">
        <v>16</v>
      </c>
      <c r="I213" s="70" t="s">
        <v>18</v>
      </c>
      <c r="J213" s="70" t="s">
        <v>18</v>
      </c>
      <c r="K213" s="99">
        <v>48</v>
      </c>
      <c r="L213" s="72">
        <v>15.33</v>
      </c>
      <c r="M213" s="97">
        <f t="shared" si="13"/>
        <v>735.84</v>
      </c>
      <c r="N213" s="97">
        <v>1.1000000000000001</v>
      </c>
      <c r="O213" s="161">
        <f t="shared" si="16"/>
        <v>414293.25000000012</v>
      </c>
      <c r="P213" s="106">
        <v>530000</v>
      </c>
      <c r="Q213" s="106"/>
      <c r="R213" s="61" t="s">
        <v>516</v>
      </c>
      <c r="S213" s="62" t="s">
        <v>517</v>
      </c>
      <c r="T213" s="62"/>
    </row>
    <row r="214" spans="1:20" s="79" customFormat="1" ht="21.75" customHeight="1">
      <c r="A214" s="93" t="s">
        <v>519</v>
      </c>
      <c r="B214" s="99" t="s">
        <v>232</v>
      </c>
      <c r="C214" s="94" t="str">
        <f t="shared" si="14"/>
        <v>H105025327</v>
      </c>
      <c r="D214" s="94">
        <v>9432610772</v>
      </c>
      <c r="E214" s="100" t="s">
        <v>234</v>
      </c>
      <c r="F214" s="155" t="s">
        <v>233</v>
      </c>
      <c r="G214" s="153" t="str">
        <f t="shared" si="15"/>
        <v>KMH</v>
      </c>
      <c r="H214" s="63" t="s">
        <v>16</v>
      </c>
      <c r="I214" s="70" t="s">
        <v>18</v>
      </c>
      <c r="J214" s="70" t="s">
        <v>18</v>
      </c>
      <c r="K214" s="99">
        <v>12</v>
      </c>
      <c r="L214" s="72">
        <v>17.440000000000001</v>
      </c>
      <c r="M214" s="97">
        <f t="shared" si="13"/>
        <v>209.28000000000003</v>
      </c>
      <c r="N214" s="97">
        <v>1.1000000000000001</v>
      </c>
      <c r="O214" s="161">
        <f t="shared" si="16"/>
        <v>471316.00000000012</v>
      </c>
      <c r="P214" s="106">
        <v>640000</v>
      </c>
      <c r="Q214" s="106"/>
      <c r="R214" s="61" t="s">
        <v>516</v>
      </c>
      <c r="S214" s="62" t="s">
        <v>517</v>
      </c>
      <c r="T214" s="62"/>
    </row>
    <row r="215" spans="1:20" s="79" customFormat="1" ht="21.75" customHeight="1">
      <c r="A215" s="93" t="s">
        <v>519</v>
      </c>
      <c r="B215" s="99" t="s">
        <v>232</v>
      </c>
      <c r="C215" s="94" t="str">
        <f t="shared" ref="C215" si="17">LEFT(B215,10)</f>
        <v>H105025327</v>
      </c>
      <c r="D215" s="94">
        <v>9432610772</v>
      </c>
      <c r="E215" s="100" t="s">
        <v>234</v>
      </c>
      <c r="F215" s="155" t="s">
        <v>233</v>
      </c>
      <c r="G215" s="153" t="str">
        <f t="shared" si="15"/>
        <v>KMH</v>
      </c>
      <c r="H215" s="63" t="s">
        <v>16</v>
      </c>
      <c r="I215" s="70" t="s">
        <v>18</v>
      </c>
      <c r="J215" s="70" t="s">
        <v>18</v>
      </c>
      <c r="K215" s="99">
        <v>12</v>
      </c>
      <c r="L215" s="72">
        <v>17.7</v>
      </c>
      <c r="M215" s="97">
        <f t="shared" si="13"/>
        <v>212.39999999999998</v>
      </c>
      <c r="N215" s="97">
        <v>1.1000000000000001</v>
      </c>
      <c r="O215" s="161">
        <f t="shared" si="16"/>
        <v>478342.5</v>
      </c>
      <c r="P215" s="106">
        <v>610000</v>
      </c>
      <c r="Q215" s="106"/>
      <c r="R215" s="61" t="s">
        <v>516</v>
      </c>
      <c r="S215" s="62" t="s">
        <v>524</v>
      </c>
      <c r="T215" s="62"/>
    </row>
    <row r="216" spans="1:20" s="79" customFormat="1" ht="21.75" customHeight="1">
      <c r="A216" s="93" t="s">
        <v>519</v>
      </c>
      <c r="B216" s="72" t="s">
        <v>248</v>
      </c>
      <c r="C216" s="94" t="str">
        <f t="shared" si="14"/>
        <v>9443610074</v>
      </c>
      <c r="D216" s="94">
        <v>9443610074</v>
      </c>
      <c r="E216" s="100" t="s">
        <v>361</v>
      </c>
      <c r="F216" s="72" t="s">
        <v>249</v>
      </c>
      <c r="G216" s="153" t="str">
        <f t="shared" si="15"/>
        <v>3YL</v>
      </c>
      <c r="H216" s="63" t="s">
        <v>250</v>
      </c>
      <c r="I216" s="63" t="s">
        <v>52</v>
      </c>
      <c r="J216" s="63" t="s">
        <v>52</v>
      </c>
      <c r="K216" s="99">
        <v>24</v>
      </c>
      <c r="L216" s="72">
        <v>13.82</v>
      </c>
      <c r="M216" s="97">
        <f t="shared" si="13"/>
        <v>331.68</v>
      </c>
      <c r="N216" s="97">
        <v>1.1000000000000001</v>
      </c>
      <c r="O216" s="161">
        <f t="shared" si="16"/>
        <v>373485.50000000006</v>
      </c>
      <c r="P216" s="106">
        <v>470000</v>
      </c>
      <c r="Q216" s="106"/>
      <c r="R216" s="61" t="s">
        <v>516</v>
      </c>
      <c r="S216" s="62" t="s">
        <v>524</v>
      </c>
      <c r="T216" s="62"/>
    </row>
    <row r="217" spans="1:20" s="79" customFormat="1" ht="21.75" customHeight="1">
      <c r="A217" s="93" t="s">
        <v>519</v>
      </c>
      <c r="B217" s="128" t="s">
        <v>53</v>
      </c>
      <c r="C217" s="94" t="str">
        <f t="shared" si="14"/>
        <v>9413610135</v>
      </c>
      <c r="D217" s="100" t="s">
        <v>55</v>
      </c>
      <c r="E217" s="100" t="s">
        <v>56</v>
      </c>
      <c r="F217" s="99" t="s">
        <v>54</v>
      </c>
      <c r="G217" s="153" t="str">
        <f t="shared" si="15"/>
        <v>3YL</v>
      </c>
      <c r="H217" s="63" t="s">
        <v>250</v>
      </c>
      <c r="I217" s="63" t="s">
        <v>52</v>
      </c>
      <c r="J217" s="63" t="s">
        <v>52</v>
      </c>
      <c r="K217" s="99">
        <v>12</v>
      </c>
      <c r="L217" s="72">
        <v>13.76</v>
      </c>
      <c r="M217" s="97">
        <f t="shared" si="13"/>
        <v>165.12</v>
      </c>
      <c r="N217" s="97">
        <v>1.1000000000000001</v>
      </c>
      <c r="O217" s="161">
        <f t="shared" si="16"/>
        <v>371864.00000000006</v>
      </c>
      <c r="P217" s="106">
        <v>470000</v>
      </c>
      <c r="Q217" s="106"/>
      <c r="R217" s="61" t="s">
        <v>516</v>
      </c>
      <c r="S217" s="62" t="s">
        <v>517</v>
      </c>
      <c r="T217" s="62"/>
    </row>
    <row r="218" spans="1:20" s="79" customFormat="1" ht="21.75" customHeight="1">
      <c r="A218" s="93" t="s">
        <v>528</v>
      </c>
      <c r="B218" s="72" t="s">
        <v>268</v>
      </c>
      <c r="C218" s="94" t="str">
        <f t="shared" si="14"/>
        <v>0433171768</v>
      </c>
      <c r="D218" s="93" t="s">
        <v>354</v>
      </c>
      <c r="E218" s="72"/>
      <c r="F218" s="72" t="s">
        <v>269</v>
      </c>
      <c r="G218" s="153" t="str">
        <f t="shared" si="15"/>
        <v>8GA</v>
      </c>
      <c r="H218" s="156" t="s">
        <v>16</v>
      </c>
      <c r="I218" s="70" t="s">
        <v>18</v>
      </c>
      <c r="J218" s="70" t="s">
        <v>18</v>
      </c>
      <c r="K218" s="64">
        <v>12</v>
      </c>
      <c r="L218" s="72">
        <v>11.62</v>
      </c>
      <c r="M218" s="97">
        <f t="shared" si="13"/>
        <v>139.44</v>
      </c>
      <c r="N218" s="97">
        <v>1.1000000000000001</v>
      </c>
      <c r="O218" s="161">
        <f t="shared" si="16"/>
        <v>314030.50000000006</v>
      </c>
      <c r="P218" s="124">
        <v>450000</v>
      </c>
      <c r="Q218" s="106"/>
      <c r="R218" s="61" t="s">
        <v>503</v>
      </c>
      <c r="S218" s="62" t="s">
        <v>525</v>
      </c>
      <c r="T218" s="62"/>
    </row>
    <row r="219" spans="1:20" s="79" customFormat="1" ht="21.75" customHeight="1">
      <c r="A219" s="93" t="s">
        <v>528</v>
      </c>
      <c r="B219" s="72" t="s">
        <v>526</v>
      </c>
      <c r="C219" s="94" t="str">
        <f t="shared" si="14"/>
        <v>H105015871</v>
      </c>
      <c r="D219" s="93">
        <v>9432611219</v>
      </c>
      <c r="E219" s="72" t="s">
        <v>659</v>
      </c>
      <c r="F219" s="72" t="s">
        <v>660</v>
      </c>
      <c r="G219" s="153" t="str">
        <f t="shared" si="15"/>
        <v>KMH</v>
      </c>
      <c r="H219" s="156" t="s">
        <v>16</v>
      </c>
      <c r="I219" s="70" t="s">
        <v>18</v>
      </c>
      <c r="J219" s="70" t="s">
        <v>18</v>
      </c>
      <c r="K219" s="64">
        <v>12</v>
      </c>
      <c r="L219" s="72">
        <v>19.68</v>
      </c>
      <c r="M219" s="97">
        <f t="shared" si="13"/>
        <v>236.16</v>
      </c>
      <c r="N219" s="97">
        <v>1.1000000000000001</v>
      </c>
      <c r="O219" s="161">
        <f t="shared" si="16"/>
        <v>531852</v>
      </c>
      <c r="P219" s="124">
        <v>670000</v>
      </c>
      <c r="Q219" s="106"/>
      <c r="R219" s="61" t="s">
        <v>503</v>
      </c>
      <c r="S219" s="62" t="s">
        <v>527</v>
      </c>
      <c r="T219" s="62"/>
    </row>
    <row r="220" spans="1:20" s="79" customFormat="1" ht="21.75" customHeight="1">
      <c r="A220" s="93" t="s">
        <v>528</v>
      </c>
      <c r="B220" s="72" t="s">
        <v>529</v>
      </c>
      <c r="C220" s="94" t="str">
        <f t="shared" si="14"/>
        <v>H105017090</v>
      </c>
      <c r="D220" s="93">
        <v>9432610288</v>
      </c>
      <c r="E220" s="72" t="s">
        <v>661</v>
      </c>
      <c r="F220" s="72" t="s">
        <v>662</v>
      </c>
      <c r="G220" s="153" t="str">
        <f t="shared" si="15"/>
        <v>KMH</v>
      </c>
      <c r="H220" s="156" t="s">
        <v>16</v>
      </c>
      <c r="I220" s="70" t="s">
        <v>18</v>
      </c>
      <c r="J220" s="70" t="s">
        <v>18</v>
      </c>
      <c r="K220" s="64">
        <v>24</v>
      </c>
      <c r="L220" s="72">
        <v>19.739999999999998</v>
      </c>
      <c r="M220" s="97">
        <f t="shared" si="13"/>
        <v>473.76</v>
      </c>
      <c r="N220" s="97">
        <v>1.1000000000000001</v>
      </c>
      <c r="O220" s="161">
        <f t="shared" si="16"/>
        <v>533473.5</v>
      </c>
      <c r="P220" s="124">
        <v>690000</v>
      </c>
      <c r="Q220" s="106"/>
      <c r="R220" s="61" t="s">
        <v>503</v>
      </c>
      <c r="S220" s="62" t="s">
        <v>530</v>
      </c>
      <c r="T220" s="62"/>
    </row>
    <row r="221" spans="1:20" s="79" customFormat="1" ht="21.75" customHeight="1">
      <c r="A221" s="93" t="s">
        <v>528</v>
      </c>
      <c r="B221" s="72" t="s">
        <v>531</v>
      </c>
      <c r="C221" s="94" t="str">
        <f t="shared" si="14"/>
        <v>H105017118</v>
      </c>
      <c r="D221" s="93">
        <v>9430612727</v>
      </c>
      <c r="E221" s="72" t="s">
        <v>663</v>
      </c>
      <c r="F221" s="72" t="s">
        <v>664</v>
      </c>
      <c r="G221" s="153" t="str">
        <f t="shared" si="15"/>
        <v>KMH</v>
      </c>
      <c r="H221" s="156" t="s">
        <v>16</v>
      </c>
      <c r="I221" s="70" t="s">
        <v>18</v>
      </c>
      <c r="J221" s="70" t="s">
        <v>18</v>
      </c>
      <c r="K221" s="64">
        <v>24</v>
      </c>
      <c r="L221" s="72">
        <v>12.93</v>
      </c>
      <c r="M221" s="97">
        <f t="shared" si="13"/>
        <v>310.32</v>
      </c>
      <c r="N221" s="97">
        <v>1.1000000000000001</v>
      </c>
      <c r="O221" s="161">
        <f t="shared" si="16"/>
        <v>349433.25000000006</v>
      </c>
      <c r="P221" s="124">
        <v>450000</v>
      </c>
      <c r="Q221" s="106"/>
      <c r="R221" s="61" t="s">
        <v>503</v>
      </c>
      <c r="S221" s="62" t="s">
        <v>532</v>
      </c>
      <c r="T221" s="62"/>
    </row>
    <row r="222" spans="1:20" s="79" customFormat="1" ht="21.75" customHeight="1">
      <c r="A222" s="93" t="s">
        <v>528</v>
      </c>
      <c r="B222" s="72" t="s">
        <v>533</v>
      </c>
      <c r="C222" s="94" t="str">
        <f t="shared" si="14"/>
        <v>H105015564</v>
      </c>
      <c r="D222" s="93">
        <v>9432610318</v>
      </c>
      <c r="E222" s="72" t="s">
        <v>665</v>
      </c>
      <c r="F222" s="72" t="s">
        <v>666</v>
      </c>
      <c r="G222" s="153" t="str">
        <f t="shared" si="15"/>
        <v>KMH</v>
      </c>
      <c r="H222" s="156" t="s">
        <v>16</v>
      </c>
      <c r="I222" s="70" t="s">
        <v>18</v>
      </c>
      <c r="J222" s="70" t="s">
        <v>18</v>
      </c>
      <c r="K222" s="64">
        <v>24</v>
      </c>
      <c r="L222" s="72">
        <v>15.07</v>
      </c>
      <c r="M222" s="97">
        <f t="shared" si="13"/>
        <v>361.68</v>
      </c>
      <c r="N222" s="97">
        <v>1.1000000000000001</v>
      </c>
      <c r="O222" s="161">
        <f t="shared" si="16"/>
        <v>407266.75</v>
      </c>
      <c r="P222" s="124">
        <v>520000</v>
      </c>
      <c r="Q222" s="106"/>
      <c r="R222" s="61" t="s">
        <v>503</v>
      </c>
      <c r="S222" s="62" t="s">
        <v>534</v>
      </c>
      <c r="T222" s="62"/>
    </row>
    <row r="223" spans="1:20" s="79" customFormat="1" ht="21.75" customHeight="1">
      <c r="A223" s="93" t="s">
        <v>528</v>
      </c>
      <c r="B223" s="72" t="s">
        <v>535</v>
      </c>
      <c r="C223" s="94" t="str">
        <f t="shared" si="14"/>
        <v>H105015567</v>
      </c>
      <c r="D223" s="93">
        <v>9432610285</v>
      </c>
      <c r="E223" s="72" t="s">
        <v>667</v>
      </c>
      <c r="F223" s="72" t="s">
        <v>668</v>
      </c>
      <c r="G223" s="153" t="str">
        <f t="shared" si="15"/>
        <v>KMH</v>
      </c>
      <c r="H223" s="156" t="s">
        <v>16</v>
      </c>
      <c r="I223" s="70" t="s">
        <v>18</v>
      </c>
      <c r="J223" s="70" t="s">
        <v>18</v>
      </c>
      <c r="K223" s="64">
        <v>24</v>
      </c>
      <c r="L223" s="72">
        <v>12.54</v>
      </c>
      <c r="M223" s="97">
        <f t="shared" si="13"/>
        <v>300.95999999999998</v>
      </c>
      <c r="N223" s="97">
        <v>1.1000000000000001</v>
      </c>
      <c r="O223" s="161">
        <f t="shared" si="16"/>
        <v>338893.5</v>
      </c>
      <c r="P223" s="124">
        <v>430000</v>
      </c>
      <c r="Q223" s="106"/>
      <c r="R223" s="61" t="s">
        <v>503</v>
      </c>
      <c r="S223" s="62" t="s">
        <v>536</v>
      </c>
      <c r="T223" s="62"/>
    </row>
    <row r="224" spans="1:20" s="79" customFormat="1" ht="21.75" customHeight="1">
      <c r="A224" s="93" t="s">
        <v>528</v>
      </c>
      <c r="B224" s="72" t="s">
        <v>537</v>
      </c>
      <c r="C224" s="94" t="str">
        <f t="shared" si="14"/>
        <v>9443610717</v>
      </c>
      <c r="D224" s="93" t="s">
        <v>669</v>
      </c>
      <c r="E224" s="72" t="s">
        <v>670</v>
      </c>
      <c r="F224" s="72" t="s">
        <v>671</v>
      </c>
      <c r="G224" s="153" t="str">
        <f t="shared" si="15"/>
        <v>3YL</v>
      </c>
      <c r="H224" s="156" t="s">
        <v>250</v>
      </c>
      <c r="I224" s="63" t="s">
        <v>52</v>
      </c>
      <c r="J224" s="63" t="s">
        <v>52</v>
      </c>
      <c r="K224" s="64">
        <v>24</v>
      </c>
      <c r="L224" s="72">
        <v>13.86</v>
      </c>
      <c r="M224" s="97">
        <f t="shared" si="13"/>
        <v>332.64</v>
      </c>
      <c r="N224" s="97">
        <v>1.1000000000000001</v>
      </c>
      <c r="O224" s="161">
        <f t="shared" si="16"/>
        <v>374566.50000000006</v>
      </c>
      <c r="P224" s="124">
        <v>475000</v>
      </c>
      <c r="Q224" s="106"/>
      <c r="R224" s="61" t="s">
        <v>503</v>
      </c>
      <c r="S224" s="62" t="s">
        <v>538</v>
      </c>
      <c r="T224" s="62"/>
    </row>
    <row r="225" spans="1:20" s="79" customFormat="1" ht="21.75" customHeight="1">
      <c r="A225" s="93" t="s">
        <v>528</v>
      </c>
      <c r="B225" s="72" t="s">
        <v>539</v>
      </c>
      <c r="C225" s="94" t="str">
        <f t="shared" si="14"/>
        <v>9443611956</v>
      </c>
      <c r="D225" s="93" t="s">
        <v>672</v>
      </c>
      <c r="E225" s="72" t="s">
        <v>673</v>
      </c>
      <c r="F225" s="72" t="s">
        <v>674</v>
      </c>
      <c r="G225" s="153" t="str">
        <f t="shared" si="15"/>
        <v>3YL</v>
      </c>
      <c r="H225" s="156" t="s">
        <v>250</v>
      </c>
      <c r="I225" s="63" t="s">
        <v>52</v>
      </c>
      <c r="J225" s="63" t="s">
        <v>52</v>
      </c>
      <c r="K225" s="64">
        <v>24</v>
      </c>
      <c r="L225" s="72">
        <v>13.22</v>
      </c>
      <c r="M225" s="97">
        <f t="shared" si="13"/>
        <v>317.28000000000003</v>
      </c>
      <c r="N225" s="97">
        <v>1.1000000000000001</v>
      </c>
      <c r="O225" s="161">
        <f t="shared" si="16"/>
        <v>357270.50000000006</v>
      </c>
      <c r="P225" s="124">
        <v>455000</v>
      </c>
      <c r="Q225" s="106"/>
      <c r="R225" s="61" t="s">
        <v>503</v>
      </c>
      <c r="S225" s="62" t="s">
        <v>540</v>
      </c>
      <c r="T225" s="62"/>
    </row>
    <row r="226" spans="1:20" s="79" customFormat="1" ht="21.75" customHeight="1">
      <c r="A226" s="93" t="s">
        <v>528</v>
      </c>
      <c r="B226" s="72" t="s">
        <v>156</v>
      </c>
      <c r="C226" s="94" t="str">
        <f t="shared" si="14"/>
        <v>H105015569</v>
      </c>
      <c r="D226" s="93">
        <v>9432610899</v>
      </c>
      <c r="E226" s="72" t="s">
        <v>158</v>
      </c>
      <c r="F226" s="72" t="s">
        <v>157</v>
      </c>
      <c r="G226" s="153" t="str">
        <f t="shared" si="15"/>
        <v>KMH</v>
      </c>
      <c r="H226" s="156" t="s">
        <v>16</v>
      </c>
      <c r="I226" s="70" t="s">
        <v>18</v>
      </c>
      <c r="J226" s="70" t="s">
        <v>18</v>
      </c>
      <c r="K226" s="64">
        <v>12</v>
      </c>
      <c r="L226" s="72">
        <v>18.399999999999999</v>
      </c>
      <c r="M226" s="97">
        <f t="shared" si="13"/>
        <v>220.79999999999998</v>
      </c>
      <c r="N226" s="97">
        <v>1.1000000000000001</v>
      </c>
      <c r="O226" s="161">
        <f t="shared" si="16"/>
        <v>497260</v>
      </c>
      <c r="P226" s="124">
        <v>630000</v>
      </c>
      <c r="Q226" s="106"/>
      <c r="R226" s="61" t="s">
        <v>503</v>
      </c>
      <c r="S226" s="62" t="s">
        <v>541</v>
      </c>
      <c r="T226" s="62"/>
    </row>
    <row r="227" spans="1:20" s="79" customFormat="1" ht="21.75" customHeight="1">
      <c r="A227" s="93" t="s">
        <v>528</v>
      </c>
      <c r="B227" s="72" t="s">
        <v>165</v>
      </c>
      <c r="C227" s="94" t="str">
        <f t="shared" si="14"/>
        <v>H105015783</v>
      </c>
      <c r="D227" s="93">
        <v>9432611270</v>
      </c>
      <c r="E227" s="72" t="s">
        <v>167</v>
      </c>
      <c r="F227" s="72" t="s">
        <v>166</v>
      </c>
      <c r="G227" s="153" t="str">
        <f t="shared" si="15"/>
        <v>KMH</v>
      </c>
      <c r="H227" s="156" t="s">
        <v>16</v>
      </c>
      <c r="I227" s="70" t="s">
        <v>18</v>
      </c>
      <c r="J227" s="70" t="s">
        <v>18</v>
      </c>
      <c r="K227" s="64">
        <v>12</v>
      </c>
      <c r="L227" s="72">
        <v>20.32</v>
      </c>
      <c r="M227" s="97">
        <f t="shared" si="13"/>
        <v>243.84</v>
      </c>
      <c r="N227" s="97">
        <v>1.1000000000000001</v>
      </c>
      <c r="O227" s="161">
        <f t="shared" si="16"/>
        <v>549148</v>
      </c>
      <c r="P227" s="124">
        <v>690000</v>
      </c>
      <c r="Q227" s="106"/>
      <c r="R227" s="61" t="s">
        <v>503</v>
      </c>
      <c r="S227" s="62" t="s">
        <v>542</v>
      </c>
      <c r="T227" s="62"/>
    </row>
    <row r="228" spans="1:20" s="79" customFormat="1" ht="21.75" customHeight="1">
      <c r="A228" s="93" t="s">
        <v>528</v>
      </c>
      <c r="B228" s="72" t="s">
        <v>543</v>
      </c>
      <c r="C228" s="94" t="str">
        <f t="shared" si="14"/>
        <v>H105015474</v>
      </c>
      <c r="D228" s="93">
        <v>9432610025</v>
      </c>
      <c r="E228" s="72" t="s">
        <v>675</v>
      </c>
      <c r="F228" s="72" t="s">
        <v>676</v>
      </c>
      <c r="G228" s="153" t="str">
        <f t="shared" si="15"/>
        <v>KMH</v>
      </c>
      <c r="H228" s="156" t="s">
        <v>16</v>
      </c>
      <c r="I228" s="70" t="s">
        <v>18</v>
      </c>
      <c r="J228" s="70" t="s">
        <v>18</v>
      </c>
      <c r="K228" s="64">
        <v>24</v>
      </c>
      <c r="L228" s="74">
        <v>13.57</v>
      </c>
      <c r="M228" s="97">
        <f t="shared" si="13"/>
        <v>325.68</v>
      </c>
      <c r="N228" s="97">
        <v>1.1000000000000001</v>
      </c>
      <c r="O228" s="161">
        <f t="shared" si="16"/>
        <v>366729.25000000006</v>
      </c>
      <c r="P228" s="124">
        <v>460000</v>
      </c>
      <c r="Q228" s="106"/>
      <c r="R228" s="61" t="s">
        <v>503</v>
      </c>
      <c r="S228" s="62" t="s">
        <v>544</v>
      </c>
      <c r="T228" s="62"/>
    </row>
    <row r="229" spans="1:20" s="79" customFormat="1" ht="24" customHeight="1">
      <c r="A229" s="93" t="s">
        <v>545</v>
      </c>
      <c r="B229" s="72" t="s">
        <v>447</v>
      </c>
      <c r="C229" s="94" t="str">
        <f t="shared" si="14"/>
        <v>0460426385</v>
      </c>
      <c r="D229" s="93" t="s">
        <v>616</v>
      </c>
      <c r="E229" s="72"/>
      <c r="F229" s="72"/>
      <c r="G229" s="153" t="str">
        <f t="shared" si="15"/>
        <v>770</v>
      </c>
      <c r="H229" s="70" t="s">
        <v>448</v>
      </c>
      <c r="I229" s="65" t="s">
        <v>340</v>
      </c>
      <c r="J229" s="71" t="s">
        <v>298</v>
      </c>
      <c r="K229" s="72">
        <v>1</v>
      </c>
      <c r="L229" s="72">
        <v>791.01</v>
      </c>
      <c r="M229" s="97">
        <f t="shared" si="13"/>
        <v>791.01</v>
      </c>
      <c r="N229" s="97">
        <v>1.1299999999999999</v>
      </c>
      <c r="O229" s="161">
        <f t="shared" si="16"/>
        <v>21934707.300000001</v>
      </c>
      <c r="P229" s="106">
        <v>33000000</v>
      </c>
      <c r="Q229" s="106"/>
      <c r="R229" s="61" t="s">
        <v>450</v>
      </c>
      <c r="S229" s="67" t="s">
        <v>451</v>
      </c>
      <c r="T229" s="62"/>
    </row>
    <row r="230" spans="1:20" s="79" customFormat="1" ht="21.75" customHeight="1">
      <c r="A230" s="93" t="s">
        <v>546</v>
      </c>
      <c r="B230" s="72" t="s">
        <v>204</v>
      </c>
      <c r="C230" s="94" t="str">
        <f t="shared" si="14"/>
        <v>H105025021</v>
      </c>
      <c r="D230" s="119"/>
      <c r="E230" s="93" t="s">
        <v>206</v>
      </c>
      <c r="F230" s="72" t="s">
        <v>205</v>
      </c>
      <c r="G230" s="153" t="str">
        <f t="shared" si="15"/>
        <v>KMH</v>
      </c>
      <c r="H230" s="70" t="s">
        <v>24</v>
      </c>
      <c r="I230" s="70" t="s">
        <v>18</v>
      </c>
      <c r="J230" s="70" t="s">
        <v>18</v>
      </c>
      <c r="K230" s="61">
        <v>12</v>
      </c>
      <c r="L230" s="64">
        <v>18.399999999999999</v>
      </c>
      <c r="M230" s="97">
        <f t="shared" si="13"/>
        <v>220.79999999999998</v>
      </c>
      <c r="N230" s="97">
        <v>1.1000000000000001</v>
      </c>
      <c r="O230" s="161">
        <f t="shared" si="16"/>
        <v>497260</v>
      </c>
      <c r="P230" s="162">
        <v>650000</v>
      </c>
      <c r="Q230" s="106"/>
      <c r="R230" s="61" t="s">
        <v>547</v>
      </c>
      <c r="S230" s="62" t="s">
        <v>677</v>
      </c>
      <c r="T230" s="62"/>
    </row>
    <row r="231" spans="1:20" s="79" customFormat="1" ht="21.75" customHeight="1">
      <c r="A231" s="93" t="s">
        <v>546</v>
      </c>
      <c r="B231" s="105" t="s">
        <v>159</v>
      </c>
      <c r="C231" s="94" t="str">
        <f t="shared" si="14"/>
        <v>H105015595</v>
      </c>
      <c r="D231" s="119"/>
      <c r="E231" s="93" t="s">
        <v>161</v>
      </c>
      <c r="F231" s="72" t="s">
        <v>160</v>
      </c>
      <c r="G231" s="153" t="str">
        <f t="shared" si="15"/>
        <v>KMH</v>
      </c>
      <c r="H231" s="70" t="s">
        <v>24</v>
      </c>
      <c r="I231" s="70" t="s">
        <v>18</v>
      </c>
      <c r="J231" s="70" t="s">
        <v>18</v>
      </c>
      <c r="K231" s="61">
        <v>12</v>
      </c>
      <c r="L231" s="64">
        <v>12.93</v>
      </c>
      <c r="M231" s="97">
        <f t="shared" si="13"/>
        <v>155.16</v>
      </c>
      <c r="N231" s="97">
        <v>1.1000000000000001</v>
      </c>
      <c r="O231" s="161">
        <f t="shared" si="16"/>
        <v>349433.25000000006</v>
      </c>
      <c r="P231" s="162">
        <v>440000</v>
      </c>
      <c r="Q231" s="106"/>
      <c r="R231" s="61" t="s">
        <v>547</v>
      </c>
      <c r="S231" s="62" t="s">
        <v>678</v>
      </c>
      <c r="T231" s="62"/>
    </row>
    <row r="232" spans="1:20" ht="17.25" customHeight="1">
      <c r="A232" s="93" t="s">
        <v>546</v>
      </c>
      <c r="B232" s="72" t="s">
        <v>242</v>
      </c>
      <c r="C232" s="94" t="str">
        <f t="shared" si="14"/>
        <v>H105025400</v>
      </c>
      <c r="D232" s="119"/>
      <c r="E232" s="93" t="s">
        <v>244</v>
      </c>
      <c r="F232" s="72" t="s">
        <v>243</v>
      </c>
      <c r="G232" s="153" t="str">
        <f t="shared" si="15"/>
        <v>KMH</v>
      </c>
      <c r="H232" s="70" t="s">
        <v>24</v>
      </c>
      <c r="I232" s="70" t="s">
        <v>18</v>
      </c>
      <c r="J232" s="70" t="s">
        <v>18</v>
      </c>
      <c r="K232" s="61">
        <v>12</v>
      </c>
      <c r="L232" s="64">
        <v>14.53</v>
      </c>
      <c r="M232" s="97">
        <f t="shared" si="13"/>
        <v>174.35999999999999</v>
      </c>
      <c r="N232" s="97">
        <v>1.1000000000000001</v>
      </c>
      <c r="O232" s="161">
        <f t="shared" si="16"/>
        <v>392673.25000000006</v>
      </c>
      <c r="P232" s="162">
        <v>510000</v>
      </c>
      <c r="Q232" s="72"/>
      <c r="R232" s="61" t="s">
        <v>547</v>
      </c>
      <c r="S232" s="62" t="s">
        <v>679</v>
      </c>
      <c r="T232" s="151"/>
    </row>
    <row r="233" spans="1:20" ht="17.25" customHeight="1">
      <c r="A233" s="93" t="s">
        <v>546</v>
      </c>
      <c r="B233" s="72" t="s">
        <v>245</v>
      </c>
      <c r="C233" s="94" t="str">
        <f t="shared" si="14"/>
        <v>H105025420</v>
      </c>
      <c r="D233" s="119"/>
      <c r="E233" s="93" t="s">
        <v>247</v>
      </c>
      <c r="F233" s="72" t="s">
        <v>246</v>
      </c>
      <c r="G233" s="153" t="str">
        <f t="shared" si="15"/>
        <v>KMH</v>
      </c>
      <c r="H233" s="70" t="s">
        <v>24</v>
      </c>
      <c r="I233" s="70" t="s">
        <v>18</v>
      </c>
      <c r="J233" s="70" t="s">
        <v>18</v>
      </c>
      <c r="K233" s="61">
        <v>12</v>
      </c>
      <c r="L233" s="64">
        <v>17.82</v>
      </c>
      <c r="M233" s="97">
        <f t="shared" si="13"/>
        <v>213.84</v>
      </c>
      <c r="N233" s="97">
        <v>1.1000000000000001</v>
      </c>
      <c r="O233" s="161">
        <f t="shared" si="16"/>
        <v>481585.50000000006</v>
      </c>
      <c r="P233" s="162">
        <v>630000</v>
      </c>
      <c r="Q233" s="72"/>
      <c r="R233" s="61" t="s">
        <v>547</v>
      </c>
      <c r="S233" s="62" t="s">
        <v>680</v>
      </c>
      <c r="T233" s="151"/>
    </row>
    <row r="234" spans="1:20" ht="17.25" customHeight="1">
      <c r="A234" s="93" t="s">
        <v>546</v>
      </c>
      <c r="B234" s="72" t="s">
        <v>548</v>
      </c>
      <c r="C234" s="94" t="str">
        <f t="shared" si="14"/>
        <v>H105015989</v>
      </c>
      <c r="D234" s="119"/>
      <c r="E234" s="72" t="s">
        <v>681</v>
      </c>
      <c r="F234" s="93" t="s">
        <v>682</v>
      </c>
      <c r="G234" s="153" t="str">
        <f t="shared" si="15"/>
        <v>KMH</v>
      </c>
      <c r="H234" s="70" t="s">
        <v>24</v>
      </c>
      <c r="I234" s="70" t="s">
        <v>18</v>
      </c>
      <c r="J234" s="70" t="s">
        <v>18</v>
      </c>
      <c r="K234" s="61">
        <v>12</v>
      </c>
      <c r="L234" s="64">
        <v>18.399999999999999</v>
      </c>
      <c r="M234" s="97">
        <f t="shared" si="13"/>
        <v>220.79999999999998</v>
      </c>
      <c r="N234" s="97">
        <v>1.1000000000000001</v>
      </c>
      <c r="O234" s="161">
        <f t="shared" si="16"/>
        <v>497260</v>
      </c>
      <c r="P234" s="162">
        <v>630000</v>
      </c>
      <c r="Q234" s="72"/>
      <c r="R234" s="61" t="s">
        <v>547</v>
      </c>
      <c r="S234" s="62" t="s">
        <v>680</v>
      </c>
      <c r="T234" s="151"/>
    </row>
    <row r="235" spans="1:20" ht="17.25" customHeight="1">
      <c r="A235" s="93" t="s">
        <v>546</v>
      </c>
      <c r="B235" s="157" t="s">
        <v>57</v>
      </c>
      <c r="C235" s="94" t="str">
        <f t="shared" si="14"/>
        <v>9413614194</v>
      </c>
      <c r="D235" s="119"/>
      <c r="E235" s="157"/>
      <c r="F235" s="157" t="s">
        <v>58</v>
      </c>
      <c r="G235" s="153" t="str">
        <f t="shared" si="15"/>
        <v>3YL</v>
      </c>
      <c r="H235" s="70" t="s">
        <v>250</v>
      </c>
      <c r="I235" s="63" t="s">
        <v>52</v>
      </c>
      <c r="J235" s="63" t="s">
        <v>52</v>
      </c>
      <c r="K235" s="61">
        <v>12</v>
      </c>
      <c r="L235" s="64">
        <v>13.22</v>
      </c>
      <c r="M235" s="97">
        <f t="shared" si="13"/>
        <v>158.64000000000001</v>
      </c>
      <c r="N235" s="97">
        <v>1.1000000000000001</v>
      </c>
      <c r="O235" s="161">
        <f t="shared" si="16"/>
        <v>357270.50000000006</v>
      </c>
      <c r="P235" s="162">
        <v>450000</v>
      </c>
      <c r="Q235" s="72"/>
      <c r="R235" s="61" t="s">
        <v>547</v>
      </c>
      <c r="S235" s="62" t="s">
        <v>683</v>
      </c>
      <c r="T235" s="151"/>
    </row>
    <row r="236" spans="1:20" ht="17.25" customHeight="1">
      <c r="A236" s="93" t="s">
        <v>546</v>
      </c>
      <c r="B236" s="157" t="s">
        <v>148</v>
      </c>
      <c r="C236" s="94" t="str">
        <f t="shared" si="14"/>
        <v>H105015485</v>
      </c>
      <c r="D236" s="119"/>
      <c r="E236" s="157" t="s">
        <v>151</v>
      </c>
      <c r="F236" s="157" t="s">
        <v>149</v>
      </c>
      <c r="G236" s="153" t="str">
        <f t="shared" si="15"/>
        <v>KMH</v>
      </c>
      <c r="H236" s="70" t="s">
        <v>24</v>
      </c>
      <c r="I236" s="70" t="s">
        <v>18</v>
      </c>
      <c r="J236" s="70" t="s">
        <v>18</v>
      </c>
      <c r="K236" s="61">
        <v>12</v>
      </c>
      <c r="L236" s="64">
        <v>12.64</v>
      </c>
      <c r="M236" s="97">
        <f t="shared" si="13"/>
        <v>151.68</v>
      </c>
      <c r="N236" s="97">
        <v>1.1000000000000001</v>
      </c>
      <c r="O236" s="161">
        <f t="shared" si="16"/>
        <v>341596.00000000006</v>
      </c>
      <c r="P236" s="162">
        <v>420000</v>
      </c>
      <c r="Q236" s="72"/>
      <c r="R236" s="61" t="s">
        <v>547</v>
      </c>
      <c r="S236" s="62" t="s">
        <v>684</v>
      </c>
      <c r="T236" s="151"/>
    </row>
    <row r="237" spans="1:20" ht="17.25" customHeight="1">
      <c r="A237" s="93" t="s">
        <v>546</v>
      </c>
      <c r="B237" s="158">
        <v>1466111630770</v>
      </c>
      <c r="C237" s="94" t="str">
        <f t="shared" si="14"/>
        <v>1466111630</v>
      </c>
      <c r="D237" s="119"/>
      <c r="E237" s="72"/>
      <c r="F237" s="72"/>
      <c r="G237" s="153" t="str">
        <f t="shared" si="15"/>
        <v>770</v>
      </c>
      <c r="H237" s="70" t="s">
        <v>685</v>
      </c>
      <c r="I237" s="70" t="s">
        <v>549</v>
      </c>
      <c r="J237" s="70" t="s">
        <v>549</v>
      </c>
      <c r="K237" s="61">
        <v>10</v>
      </c>
      <c r="L237" s="64">
        <v>30.24</v>
      </c>
      <c r="M237" s="97">
        <f t="shared" si="13"/>
        <v>302.39999999999998</v>
      </c>
      <c r="N237" s="97">
        <v>1.1000000000000001</v>
      </c>
      <c r="O237" s="161">
        <f t="shared" si="16"/>
        <v>817236.00000000012</v>
      </c>
      <c r="P237" s="162">
        <v>1050000</v>
      </c>
      <c r="Q237" s="72"/>
      <c r="R237" s="61" t="s">
        <v>516</v>
      </c>
      <c r="S237" s="62" t="s">
        <v>686</v>
      </c>
      <c r="T237" s="151"/>
    </row>
    <row r="238" spans="1:20" ht="17.25" customHeight="1">
      <c r="A238" s="93" t="s">
        <v>546</v>
      </c>
      <c r="B238" s="157" t="s">
        <v>513</v>
      </c>
      <c r="C238" s="94" t="str">
        <f t="shared" si="14"/>
        <v>0433175449</v>
      </c>
      <c r="D238" s="119"/>
      <c r="E238" s="72"/>
      <c r="F238" s="157" t="s">
        <v>652</v>
      </c>
      <c r="G238" s="153" t="str">
        <f t="shared" si="15"/>
        <v>8GA</v>
      </c>
      <c r="H238" s="70" t="s">
        <v>24</v>
      </c>
      <c r="I238" s="70" t="s">
        <v>18</v>
      </c>
      <c r="J238" s="70" t="s">
        <v>18</v>
      </c>
      <c r="K238" s="61">
        <v>10</v>
      </c>
      <c r="L238" s="64">
        <v>27.42</v>
      </c>
      <c r="M238" s="97">
        <f t="shared" si="13"/>
        <v>274.20000000000005</v>
      </c>
      <c r="N238" s="97">
        <v>1.1000000000000001</v>
      </c>
      <c r="O238" s="161">
        <f t="shared" si="16"/>
        <v>741025.50000000012</v>
      </c>
      <c r="P238" s="162">
        <v>930000</v>
      </c>
      <c r="Q238" s="72"/>
      <c r="R238" s="61" t="s">
        <v>516</v>
      </c>
      <c r="S238" s="62" t="s">
        <v>687</v>
      </c>
      <c r="T238" s="151"/>
    </row>
    <row r="239" spans="1:20" s="73" customFormat="1" ht="17.25" customHeight="1">
      <c r="A239" s="93" t="s">
        <v>546</v>
      </c>
      <c r="B239" s="157" t="s">
        <v>399</v>
      </c>
      <c r="C239" s="94" t="str">
        <f t="shared" si="14"/>
        <v>F00RJ02130</v>
      </c>
      <c r="D239" s="94" t="str">
        <f t="shared" si="14"/>
        <v>F00RJ02130</v>
      </c>
      <c r="E239" s="72"/>
      <c r="F239" s="72"/>
      <c r="G239" s="153" t="str">
        <f t="shared" si="15"/>
        <v>751</v>
      </c>
      <c r="H239" s="70" t="s">
        <v>114</v>
      </c>
      <c r="I239" s="59" t="s">
        <v>338</v>
      </c>
      <c r="J239" s="59" t="s">
        <v>338</v>
      </c>
      <c r="K239" s="61">
        <v>10</v>
      </c>
      <c r="L239" s="64">
        <v>26.34</v>
      </c>
      <c r="M239" s="97">
        <f t="shared" si="13"/>
        <v>263.39999999999998</v>
      </c>
      <c r="N239" s="97">
        <v>1.1000000000000001</v>
      </c>
      <c r="O239" s="161">
        <f t="shared" si="16"/>
        <v>711838.50000000012</v>
      </c>
      <c r="P239" s="162">
        <v>1050000</v>
      </c>
      <c r="Q239" s="72"/>
      <c r="R239" s="61" t="s">
        <v>547</v>
      </c>
      <c r="S239" s="62" t="s">
        <v>686</v>
      </c>
      <c r="T239" s="151"/>
    </row>
    <row r="240" spans="1:20" s="73" customFormat="1" ht="17.25" customHeight="1">
      <c r="A240" s="93" t="s">
        <v>694</v>
      </c>
      <c r="B240" s="157" t="s">
        <v>548</v>
      </c>
      <c r="C240" s="94" t="s">
        <v>681</v>
      </c>
      <c r="D240" s="94">
        <v>9432610519</v>
      </c>
      <c r="E240" s="72" t="s">
        <v>681</v>
      </c>
      <c r="F240" s="72" t="s">
        <v>682</v>
      </c>
      <c r="G240" s="153" t="str">
        <f t="shared" si="15"/>
        <v>KMH</v>
      </c>
      <c r="H240" s="70" t="s">
        <v>24</v>
      </c>
      <c r="I240" s="59" t="s">
        <v>18</v>
      </c>
      <c r="J240" s="59" t="s">
        <v>18</v>
      </c>
      <c r="K240" s="61">
        <v>12</v>
      </c>
      <c r="L240" s="64">
        <v>18.399999999999999</v>
      </c>
      <c r="M240" s="97">
        <f t="shared" si="13"/>
        <v>220.79999999999998</v>
      </c>
      <c r="N240" s="97">
        <v>1.1000000000000001</v>
      </c>
      <c r="O240" s="161">
        <f t="shared" si="16"/>
        <v>497260</v>
      </c>
      <c r="P240" s="162">
        <v>630000</v>
      </c>
      <c r="Q240" s="72"/>
      <c r="R240" s="61" t="s">
        <v>547</v>
      </c>
      <c r="S240" s="215" t="s">
        <v>698</v>
      </c>
      <c r="T240" s="151"/>
    </row>
    <row r="241" spans="1:20" s="73" customFormat="1" ht="17.25" customHeight="1">
      <c r="A241" s="93" t="s">
        <v>694</v>
      </c>
      <c r="B241" s="157" t="s">
        <v>695</v>
      </c>
      <c r="C241" s="94" t="s">
        <v>696</v>
      </c>
      <c r="D241" s="94" t="s">
        <v>696</v>
      </c>
      <c r="E241" s="72"/>
      <c r="F241" s="72" t="s">
        <v>697</v>
      </c>
      <c r="G241" s="153" t="str">
        <f t="shared" si="15"/>
        <v>41N</v>
      </c>
      <c r="H241" s="70" t="s">
        <v>24</v>
      </c>
      <c r="I241" s="59" t="s">
        <v>18</v>
      </c>
      <c r="J241" s="59" t="s">
        <v>18</v>
      </c>
      <c r="K241" s="61">
        <v>24</v>
      </c>
      <c r="L241" s="64">
        <v>10.050000000000001</v>
      </c>
      <c r="M241" s="97">
        <f t="shared" si="13"/>
        <v>241.20000000000002</v>
      </c>
      <c r="N241" s="97">
        <v>1.1000000000000001</v>
      </c>
      <c r="O241" s="161">
        <f t="shared" si="16"/>
        <v>271601.25000000006</v>
      </c>
      <c r="P241" s="162">
        <v>390000</v>
      </c>
      <c r="Q241" s="72"/>
      <c r="R241" s="61" t="s">
        <v>516</v>
      </c>
      <c r="S241" s="215" t="s">
        <v>699</v>
      </c>
      <c r="T241" s="151"/>
    </row>
    <row r="242" spans="1:20" s="73" customFormat="1" ht="17.25" customHeight="1">
      <c r="A242" s="93" t="s">
        <v>694</v>
      </c>
      <c r="B242" s="157" t="s">
        <v>261</v>
      </c>
      <c r="C242" s="94" t="s">
        <v>350</v>
      </c>
      <c r="D242" s="94">
        <v>9432610213</v>
      </c>
      <c r="E242" s="72" t="s">
        <v>350</v>
      </c>
      <c r="F242" s="72" t="s">
        <v>262</v>
      </c>
      <c r="G242" s="153" t="str">
        <f t="shared" si="15"/>
        <v>KMH</v>
      </c>
      <c r="H242" s="70" t="s">
        <v>24</v>
      </c>
      <c r="I242" s="59" t="s">
        <v>18</v>
      </c>
      <c r="J242" s="59" t="s">
        <v>18</v>
      </c>
      <c r="K242" s="61">
        <v>12</v>
      </c>
      <c r="L242" s="64">
        <v>14.82</v>
      </c>
      <c r="M242" s="97">
        <f t="shared" si="13"/>
        <v>177.84</v>
      </c>
      <c r="N242" s="97">
        <v>1.1000000000000001</v>
      </c>
      <c r="O242" s="161">
        <f t="shared" si="16"/>
        <v>400510.50000000006</v>
      </c>
      <c r="P242" s="162">
        <v>510000</v>
      </c>
      <c r="Q242" s="72"/>
      <c r="R242" s="61" t="s">
        <v>547</v>
      </c>
      <c r="S242" s="215" t="s">
        <v>679</v>
      </c>
      <c r="T242" s="151"/>
    </row>
    <row r="243" spans="1:20" s="73" customFormat="1" ht="17.25" customHeight="1">
      <c r="A243" s="93" t="s">
        <v>694</v>
      </c>
      <c r="B243" s="157" t="s">
        <v>279</v>
      </c>
      <c r="C243" s="94" t="s">
        <v>357</v>
      </c>
      <c r="D243" s="94">
        <v>9432610177</v>
      </c>
      <c r="E243" s="72" t="s">
        <v>357</v>
      </c>
      <c r="F243" s="72" t="s">
        <v>280</v>
      </c>
      <c r="G243" s="153" t="str">
        <f t="shared" si="15"/>
        <v>KMH</v>
      </c>
      <c r="H243" s="70" t="s">
        <v>24</v>
      </c>
      <c r="I243" s="59" t="s">
        <v>18</v>
      </c>
      <c r="J243" s="59" t="s">
        <v>18</v>
      </c>
      <c r="K243" s="61">
        <v>12</v>
      </c>
      <c r="L243" s="64">
        <v>17.82</v>
      </c>
      <c r="M243" s="97">
        <f t="shared" si="13"/>
        <v>213.84</v>
      </c>
      <c r="N243" s="97">
        <v>1.1000000000000001</v>
      </c>
      <c r="O243" s="161">
        <f t="shared" si="16"/>
        <v>481585.50000000006</v>
      </c>
      <c r="P243" s="162">
        <v>380000</v>
      </c>
      <c r="Q243" s="72"/>
      <c r="R243" s="61" t="s">
        <v>547</v>
      </c>
      <c r="S243" s="215" t="s">
        <v>700</v>
      </c>
      <c r="T243" s="151"/>
    </row>
    <row r="244" spans="1:20" s="73" customFormat="1" ht="17.25" customHeight="1">
      <c r="A244" s="93" t="s">
        <v>694</v>
      </c>
      <c r="B244" s="157" t="s">
        <v>81</v>
      </c>
      <c r="C244" s="94" t="s">
        <v>83</v>
      </c>
      <c r="D244" s="94"/>
      <c r="E244" s="72" t="s">
        <v>84</v>
      </c>
      <c r="F244" s="72" t="s">
        <v>82</v>
      </c>
      <c r="G244" s="153" t="str">
        <f t="shared" si="15"/>
        <v>3YL</v>
      </c>
      <c r="H244" s="70" t="s">
        <v>250</v>
      </c>
      <c r="I244" s="59" t="s">
        <v>52</v>
      </c>
      <c r="J244" s="59" t="s">
        <v>52</v>
      </c>
      <c r="K244" s="61">
        <v>12</v>
      </c>
      <c r="L244" s="64">
        <v>17.82</v>
      </c>
      <c r="M244" s="97">
        <f t="shared" si="13"/>
        <v>213.84</v>
      </c>
      <c r="N244" s="97">
        <v>1.1000000000000001</v>
      </c>
      <c r="O244" s="161">
        <f t="shared" si="16"/>
        <v>481585.50000000006</v>
      </c>
      <c r="P244" s="162">
        <v>700000</v>
      </c>
      <c r="Q244" s="72"/>
      <c r="R244" s="61" t="s">
        <v>547</v>
      </c>
      <c r="S244" s="215" t="s">
        <v>701</v>
      </c>
      <c r="T244" s="151"/>
    </row>
    <row r="245" spans="1:20" s="73" customFormat="1" ht="17.25" customHeight="1">
      <c r="A245" s="93" t="s">
        <v>694</v>
      </c>
      <c r="B245" s="157" t="s">
        <v>251</v>
      </c>
      <c r="C245" s="94" t="s">
        <v>358</v>
      </c>
      <c r="D245" s="94">
        <v>9432612952</v>
      </c>
      <c r="E245" s="72" t="s">
        <v>358</v>
      </c>
      <c r="F245" s="72" t="s">
        <v>252</v>
      </c>
      <c r="G245" s="153" t="str">
        <f t="shared" si="15"/>
        <v>KMH</v>
      </c>
      <c r="H245" s="70" t="s">
        <v>24</v>
      </c>
      <c r="I245" s="59" t="s">
        <v>18</v>
      </c>
      <c r="J245" s="59" t="s">
        <v>18</v>
      </c>
      <c r="K245" s="61">
        <v>24</v>
      </c>
      <c r="L245" s="64">
        <v>12.03</v>
      </c>
      <c r="M245" s="97">
        <f t="shared" si="13"/>
        <v>288.71999999999997</v>
      </c>
      <c r="N245" s="97">
        <v>1.1000000000000001</v>
      </c>
      <c r="O245" s="161">
        <f t="shared" si="16"/>
        <v>325110.75</v>
      </c>
      <c r="P245" s="162">
        <v>406000</v>
      </c>
      <c r="Q245" s="72"/>
      <c r="R245" s="61" t="s">
        <v>704</v>
      </c>
      <c r="S245" s="215" t="s">
        <v>702</v>
      </c>
      <c r="T245" s="151" t="s">
        <v>705</v>
      </c>
    </row>
    <row r="246" spans="1:20" s="73" customFormat="1" ht="17.25" customHeight="1">
      <c r="A246" s="93" t="s">
        <v>694</v>
      </c>
      <c r="B246" s="157" t="s">
        <v>38</v>
      </c>
      <c r="C246" s="94" t="s">
        <v>40</v>
      </c>
      <c r="D246" s="94" t="s">
        <v>7</v>
      </c>
      <c r="E246" s="72"/>
      <c r="F246" s="72" t="s">
        <v>39</v>
      </c>
      <c r="G246" s="153" t="str">
        <f t="shared" si="15"/>
        <v>8GA</v>
      </c>
      <c r="H246" s="70" t="s">
        <v>24</v>
      </c>
      <c r="I246" s="59" t="s">
        <v>18</v>
      </c>
      <c r="J246" s="59" t="s">
        <v>18</v>
      </c>
      <c r="K246" s="61">
        <v>48</v>
      </c>
      <c r="L246" s="64">
        <v>21.79</v>
      </c>
      <c r="M246" s="97">
        <f t="shared" si="13"/>
        <v>1045.92</v>
      </c>
      <c r="N246" s="97">
        <v>1.1000000000000001</v>
      </c>
      <c r="O246" s="161">
        <f t="shared" si="16"/>
        <v>588874.75</v>
      </c>
      <c r="P246" s="162">
        <v>780000</v>
      </c>
      <c r="Q246" s="72"/>
      <c r="R246" s="61" t="s">
        <v>516</v>
      </c>
      <c r="S246" s="215" t="s">
        <v>703</v>
      </c>
      <c r="T246" s="151"/>
    </row>
  </sheetData>
  <autoFilter ref="A6:T239" xr:uid="{2F793BA1-D7F0-40D2-8D3B-CED77BBED12F}"/>
  <mergeCells count="17">
    <mergeCell ref="F4:F5"/>
    <mergeCell ref="A4:A5"/>
    <mergeCell ref="B4:B5"/>
    <mergeCell ref="C4:C5"/>
    <mergeCell ref="D4:D5"/>
    <mergeCell ref="E4:E5"/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tabSelected="1" topLeftCell="J1" workbookViewId="0">
      <pane ySplit="3" topLeftCell="A4" activePane="bottomLeft" state="frozen"/>
      <selection pane="bottomLeft" activeCell="O140" sqref="O140"/>
    </sheetView>
  </sheetViews>
  <sheetFormatPr defaultRowHeight="12.5"/>
  <cols>
    <col min="1" max="1" width="12.1796875" style="8" customWidth="1"/>
    <col min="2" max="2" width="13.1796875" style="8" bestFit="1" customWidth="1"/>
    <col min="3" max="3" width="12.54296875" style="41" customWidth="1"/>
    <col min="4" max="4" width="16.1796875" style="173" bestFit="1" customWidth="1"/>
    <col min="5" max="6" width="11.81640625" style="173" bestFit="1" customWidth="1"/>
    <col min="7" max="8" width="16.1796875" style="173" customWidth="1"/>
    <col min="9" max="10" width="22.1796875" style="42" bestFit="1" customWidth="1"/>
    <col min="11" max="11" width="15.1796875" style="42" customWidth="1"/>
    <col min="12" max="12" width="17.7265625" style="42" customWidth="1"/>
    <col min="13" max="13" width="14.7265625" style="8" bestFit="1" customWidth="1"/>
    <col min="14" max="14" width="8.81640625" style="54" bestFit="1" customWidth="1"/>
    <col min="15" max="15" width="12" style="42" customWidth="1"/>
    <col min="16" max="16" width="20.26953125" style="42" bestFit="1" customWidth="1"/>
    <col min="17" max="17" width="10.26953125" style="42" bestFit="1" customWidth="1"/>
    <col min="18" max="18" width="8.81640625" style="8" customWidth="1"/>
    <col min="19" max="19" width="9.26953125" style="8" customWidth="1"/>
    <col min="20" max="20" width="15.453125" style="8" customWidth="1"/>
    <col min="21" max="21" width="12.81640625" style="37" bestFit="1" customWidth="1"/>
    <col min="22" max="259" width="9.1796875" style="8"/>
    <col min="260" max="260" width="12.1796875" style="8" customWidth="1"/>
    <col min="261" max="261" width="13.1796875" style="8" bestFit="1" customWidth="1"/>
    <col min="262" max="262" width="12.54296875" style="8" customWidth="1"/>
    <col min="263" max="263" width="16.1796875" style="8" bestFit="1" customWidth="1"/>
    <col min="264" max="264" width="14.453125" style="8" bestFit="1" customWidth="1"/>
    <col min="265" max="265" width="9.81640625" style="8" customWidth="1"/>
    <col min="266" max="266" width="16.54296875" style="8" bestFit="1" customWidth="1"/>
    <col min="267" max="267" width="20.26953125" style="8" bestFit="1" customWidth="1"/>
    <col min="268" max="268" width="19.26953125" style="8" customWidth="1"/>
    <col min="269" max="269" width="10.26953125" style="8" bestFit="1" customWidth="1"/>
    <col min="270" max="270" width="8.81640625" style="8" customWidth="1"/>
    <col min="271" max="271" width="9.26953125" style="8" customWidth="1"/>
    <col min="272" max="272" width="17.7265625" style="8" customWidth="1"/>
    <col min="273" max="273" width="15.1796875" style="8" customWidth="1"/>
    <col min="274" max="274" width="14.7265625" style="8" bestFit="1" customWidth="1"/>
    <col min="275" max="275" width="15.453125" style="8" customWidth="1"/>
    <col min="276" max="276" width="9.1796875" style="8"/>
    <col min="277" max="277" width="12.81640625" style="8" bestFit="1" customWidth="1"/>
    <col min="278" max="515" width="9.1796875" style="8"/>
    <col min="516" max="516" width="12.1796875" style="8" customWidth="1"/>
    <col min="517" max="517" width="13.1796875" style="8" bestFit="1" customWidth="1"/>
    <col min="518" max="518" width="12.54296875" style="8" customWidth="1"/>
    <col min="519" max="519" width="16.1796875" style="8" bestFit="1" customWidth="1"/>
    <col min="520" max="520" width="14.453125" style="8" bestFit="1" customWidth="1"/>
    <col min="521" max="521" width="9.81640625" style="8" customWidth="1"/>
    <col min="522" max="522" width="16.54296875" style="8" bestFit="1" customWidth="1"/>
    <col min="523" max="523" width="20.26953125" style="8" bestFit="1" customWidth="1"/>
    <col min="524" max="524" width="19.26953125" style="8" customWidth="1"/>
    <col min="525" max="525" width="10.26953125" style="8" bestFit="1" customWidth="1"/>
    <col min="526" max="526" width="8.81640625" style="8" customWidth="1"/>
    <col min="527" max="527" width="9.26953125" style="8" customWidth="1"/>
    <col min="528" max="528" width="17.7265625" style="8" customWidth="1"/>
    <col min="529" max="529" width="15.1796875" style="8" customWidth="1"/>
    <col min="530" max="530" width="14.7265625" style="8" bestFit="1" customWidth="1"/>
    <col min="531" max="531" width="15.453125" style="8" customWidth="1"/>
    <col min="532" max="532" width="9.1796875" style="8"/>
    <col min="533" max="533" width="12.81640625" style="8" bestFit="1" customWidth="1"/>
    <col min="534" max="771" width="9.1796875" style="8"/>
    <col min="772" max="772" width="12.1796875" style="8" customWidth="1"/>
    <col min="773" max="773" width="13.1796875" style="8" bestFit="1" customWidth="1"/>
    <col min="774" max="774" width="12.54296875" style="8" customWidth="1"/>
    <col min="775" max="775" width="16.1796875" style="8" bestFit="1" customWidth="1"/>
    <col min="776" max="776" width="14.453125" style="8" bestFit="1" customWidth="1"/>
    <col min="777" max="777" width="9.81640625" style="8" customWidth="1"/>
    <col min="778" max="778" width="16.54296875" style="8" bestFit="1" customWidth="1"/>
    <col min="779" max="779" width="20.26953125" style="8" bestFit="1" customWidth="1"/>
    <col min="780" max="780" width="19.26953125" style="8" customWidth="1"/>
    <col min="781" max="781" width="10.26953125" style="8" bestFit="1" customWidth="1"/>
    <col min="782" max="782" width="8.81640625" style="8" customWidth="1"/>
    <col min="783" max="783" width="9.26953125" style="8" customWidth="1"/>
    <col min="784" max="784" width="17.7265625" style="8" customWidth="1"/>
    <col min="785" max="785" width="15.1796875" style="8" customWidth="1"/>
    <col min="786" max="786" width="14.7265625" style="8" bestFit="1" customWidth="1"/>
    <col min="787" max="787" width="15.453125" style="8" customWidth="1"/>
    <col min="788" max="788" width="9.1796875" style="8"/>
    <col min="789" max="789" width="12.81640625" style="8" bestFit="1" customWidth="1"/>
    <col min="790" max="1027" width="9.1796875" style="8"/>
    <col min="1028" max="1028" width="12.1796875" style="8" customWidth="1"/>
    <col min="1029" max="1029" width="13.1796875" style="8" bestFit="1" customWidth="1"/>
    <col min="1030" max="1030" width="12.54296875" style="8" customWidth="1"/>
    <col min="1031" max="1031" width="16.1796875" style="8" bestFit="1" customWidth="1"/>
    <col min="1032" max="1032" width="14.453125" style="8" bestFit="1" customWidth="1"/>
    <col min="1033" max="1033" width="9.81640625" style="8" customWidth="1"/>
    <col min="1034" max="1034" width="16.54296875" style="8" bestFit="1" customWidth="1"/>
    <col min="1035" max="1035" width="20.26953125" style="8" bestFit="1" customWidth="1"/>
    <col min="1036" max="1036" width="19.26953125" style="8" customWidth="1"/>
    <col min="1037" max="1037" width="10.26953125" style="8" bestFit="1" customWidth="1"/>
    <col min="1038" max="1038" width="8.81640625" style="8" customWidth="1"/>
    <col min="1039" max="1039" width="9.26953125" style="8" customWidth="1"/>
    <col min="1040" max="1040" width="17.7265625" style="8" customWidth="1"/>
    <col min="1041" max="1041" width="15.1796875" style="8" customWidth="1"/>
    <col min="1042" max="1042" width="14.7265625" style="8" bestFit="1" customWidth="1"/>
    <col min="1043" max="1043" width="15.453125" style="8" customWidth="1"/>
    <col min="1044" max="1044" width="9.1796875" style="8"/>
    <col min="1045" max="1045" width="12.81640625" style="8" bestFit="1" customWidth="1"/>
    <col min="1046" max="1283" width="9.1796875" style="8"/>
    <col min="1284" max="1284" width="12.1796875" style="8" customWidth="1"/>
    <col min="1285" max="1285" width="13.1796875" style="8" bestFit="1" customWidth="1"/>
    <col min="1286" max="1286" width="12.54296875" style="8" customWidth="1"/>
    <col min="1287" max="1287" width="16.1796875" style="8" bestFit="1" customWidth="1"/>
    <col min="1288" max="1288" width="14.453125" style="8" bestFit="1" customWidth="1"/>
    <col min="1289" max="1289" width="9.81640625" style="8" customWidth="1"/>
    <col min="1290" max="1290" width="16.54296875" style="8" bestFit="1" customWidth="1"/>
    <col min="1291" max="1291" width="20.26953125" style="8" bestFit="1" customWidth="1"/>
    <col min="1292" max="1292" width="19.26953125" style="8" customWidth="1"/>
    <col min="1293" max="1293" width="10.26953125" style="8" bestFit="1" customWidth="1"/>
    <col min="1294" max="1294" width="8.81640625" style="8" customWidth="1"/>
    <col min="1295" max="1295" width="9.26953125" style="8" customWidth="1"/>
    <col min="1296" max="1296" width="17.7265625" style="8" customWidth="1"/>
    <col min="1297" max="1297" width="15.1796875" style="8" customWidth="1"/>
    <col min="1298" max="1298" width="14.7265625" style="8" bestFit="1" customWidth="1"/>
    <col min="1299" max="1299" width="15.453125" style="8" customWidth="1"/>
    <col min="1300" max="1300" width="9.1796875" style="8"/>
    <col min="1301" max="1301" width="12.81640625" style="8" bestFit="1" customWidth="1"/>
    <col min="1302" max="1539" width="9.1796875" style="8"/>
    <col min="1540" max="1540" width="12.1796875" style="8" customWidth="1"/>
    <col min="1541" max="1541" width="13.1796875" style="8" bestFit="1" customWidth="1"/>
    <col min="1542" max="1542" width="12.54296875" style="8" customWidth="1"/>
    <col min="1543" max="1543" width="16.1796875" style="8" bestFit="1" customWidth="1"/>
    <col min="1544" max="1544" width="14.453125" style="8" bestFit="1" customWidth="1"/>
    <col min="1545" max="1545" width="9.81640625" style="8" customWidth="1"/>
    <col min="1546" max="1546" width="16.54296875" style="8" bestFit="1" customWidth="1"/>
    <col min="1547" max="1547" width="20.26953125" style="8" bestFit="1" customWidth="1"/>
    <col min="1548" max="1548" width="19.26953125" style="8" customWidth="1"/>
    <col min="1549" max="1549" width="10.26953125" style="8" bestFit="1" customWidth="1"/>
    <col min="1550" max="1550" width="8.81640625" style="8" customWidth="1"/>
    <col min="1551" max="1551" width="9.26953125" style="8" customWidth="1"/>
    <col min="1552" max="1552" width="17.7265625" style="8" customWidth="1"/>
    <col min="1553" max="1553" width="15.1796875" style="8" customWidth="1"/>
    <col min="1554" max="1554" width="14.7265625" style="8" bestFit="1" customWidth="1"/>
    <col min="1555" max="1555" width="15.453125" style="8" customWidth="1"/>
    <col min="1556" max="1556" width="9.1796875" style="8"/>
    <col min="1557" max="1557" width="12.81640625" style="8" bestFit="1" customWidth="1"/>
    <col min="1558" max="1795" width="9.1796875" style="8"/>
    <col min="1796" max="1796" width="12.1796875" style="8" customWidth="1"/>
    <col min="1797" max="1797" width="13.1796875" style="8" bestFit="1" customWidth="1"/>
    <col min="1798" max="1798" width="12.54296875" style="8" customWidth="1"/>
    <col min="1799" max="1799" width="16.1796875" style="8" bestFit="1" customWidth="1"/>
    <col min="1800" max="1800" width="14.453125" style="8" bestFit="1" customWidth="1"/>
    <col min="1801" max="1801" width="9.81640625" style="8" customWidth="1"/>
    <col min="1802" max="1802" width="16.54296875" style="8" bestFit="1" customWidth="1"/>
    <col min="1803" max="1803" width="20.26953125" style="8" bestFit="1" customWidth="1"/>
    <col min="1804" max="1804" width="19.26953125" style="8" customWidth="1"/>
    <col min="1805" max="1805" width="10.26953125" style="8" bestFit="1" customWidth="1"/>
    <col min="1806" max="1806" width="8.81640625" style="8" customWidth="1"/>
    <col min="1807" max="1807" width="9.26953125" style="8" customWidth="1"/>
    <col min="1808" max="1808" width="17.7265625" style="8" customWidth="1"/>
    <col min="1809" max="1809" width="15.1796875" style="8" customWidth="1"/>
    <col min="1810" max="1810" width="14.7265625" style="8" bestFit="1" customWidth="1"/>
    <col min="1811" max="1811" width="15.453125" style="8" customWidth="1"/>
    <col min="1812" max="1812" width="9.1796875" style="8"/>
    <col min="1813" max="1813" width="12.81640625" style="8" bestFit="1" customWidth="1"/>
    <col min="1814" max="2051" width="9.1796875" style="8"/>
    <col min="2052" max="2052" width="12.1796875" style="8" customWidth="1"/>
    <col min="2053" max="2053" width="13.1796875" style="8" bestFit="1" customWidth="1"/>
    <col min="2054" max="2054" width="12.54296875" style="8" customWidth="1"/>
    <col min="2055" max="2055" width="16.1796875" style="8" bestFit="1" customWidth="1"/>
    <col min="2056" max="2056" width="14.453125" style="8" bestFit="1" customWidth="1"/>
    <col min="2057" max="2057" width="9.81640625" style="8" customWidth="1"/>
    <col min="2058" max="2058" width="16.54296875" style="8" bestFit="1" customWidth="1"/>
    <col min="2059" max="2059" width="20.26953125" style="8" bestFit="1" customWidth="1"/>
    <col min="2060" max="2060" width="19.26953125" style="8" customWidth="1"/>
    <col min="2061" max="2061" width="10.26953125" style="8" bestFit="1" customWidth="1"/>
    <col min="2062" max="2062" width="8.81640625" style="8" customWidth="1"/>
    <col min="2063" max="2063" width="9.26953125" style="8" customWidth="1"/>
    <col min="2064" max="2064" width="17.7265625" style="8" customWidth="1"/>
    <col min="2065" max="2065" width="15.1796875" style="8" customWidth="1"/>
    <col min="2066" max="2066" width="14.7265625" style="8" bestFit="1" customWidth="1"/>
    <col min="2067" max="2067" width="15.453125" style="8" customWidth="1"/>
    <col min="2068" max="2068" width="9.1796875" style="8"/>
    <col min="2069" max="2069" width="12.81640625" style="8" bestFit="1" customWidth="1"/>
    <col min="2070" max="2307" width="9.1796875" style="8"/>
    <col min="2308" max="2308" width="12.1796875" style="8" customWidth="1"/>
    <col min="2309" max="2309" width="13.1796875" style="8" bestFit="1" customWidth="1"/>
    <col min="2310" max="2310" width="12.54296875" style="8" customWidth="1"/>
    <col min="2311" max="2311" width="16.1796875" style="8" bestFit="1" customWidth="1"/>
    <col min="2312" max="2312" width="14.453125" style="8" bestFit="1" customWidth="1"/>
    <col min="2313" max="2313" width="9.81640625" style="8" customWidth="1"/>
    <col min="2314" max="2314" width="16.54296875" style="8" bestFit="1" customWidth="1"/>
    <col min="2315" max="2315" width="20.26953125" style="8" bestFit="1" customWidth="1"/>
    <col min="2316" max="2316" width="19.26953125" style="8" customWidth="1"/>
    <col min="2317" max="2317" width="10.26953125" style="8" bestFit="1" customWidth="1"/>
    <col min="2318" max="2318" width="8.81640625" style="8" customWidth="1"/>
    <col min="2319" max="2319" width="9.26953125" style="8" customWidth="1"/>
    <col min="2320" max="2320" width="17.7265625" style="8" customWidth="1"/>
    <col min="2321" max="2321" width="15.1796875" style="8" customWidth="1"/>
    <col min="2322" max="2322" width="14.7265625" style="8" bestFit="1" customWidth="1"/>
    <col min="2323" max="2323" width="15.453125" style="8" customWidth="1"/>
    <col min="2324" max="2324" width="9.1796875" style="8"/>
    <col min="2325" max="2325" width="12.81640625" style="8" bestFit="1" customWidth="1"/>
    <col min="2326" max="2563" width="9.1796875" style="8"/>
    <col min="2564" max="2564" width="12.1796875" style="8" customWidth="1"/>
    <col min="2565" max="2565" width="13.1796875" style="8" bestFit="1" customWidth="1"/>
    <col min="2566" max="2566" width="12.54296875" style="8" customWidth="1"/>
    <col min="2567" max="2567" width="16.1796875" style="8" bestFit="1" customWidth="1"/>
    <col min="2568" max="2568" width="14.453125" style="8" bestFit="1" customWidth="1"/>
    <col min="2569" max="2569" width="9.81640625" style="8" customWidth="1"/>
    <col min="2570" max="2570" width="16.54296875" style="8" bestFit="1" customWidth="1"/>
    <col min="2571" max="2571" width="20.26953125" style="8" bestFit="1" customWidth="1"/>
    <col min="2572" max="2572" width="19.26953125" style="8" customWidth="1"/>
    <col min="2573" max="2573" width="10.26953125" style="8" bestFit="1" customWidth="1"/>
    <col min="2574" max="2574" width="8.81640625" style="8" customWidth="1"/>
    <col min="2575" max="2575" width="9.26953125" style="8" customWidth="1"/>
    <col min="2576" max="2576" width="17.7265625" style="8" customWidth="1"/>
    <col min="2577" max="2577" width="15.1796875" style="8" customWidth="1"/>
    <col min="2578" max="2578" width="14.7265625" style="8" bestFit="1" customWidth="1"/>
    <col min="2579" max="2579" width="15.453125" style="8" customWidth="1"/>
    <col min="2580" max="2580" width="9.1796875" style="8"/>
    <col min="2581" max="2581" width="12.81640625" style="8" bestFit="1" customWidth="1"/>
    <col min="2582" max="2819" width="9.1796875" style="8"/>
    <col min="2820" max="2820" width="12.1796875" style="8" customWidth="1"/>
    <col min="2821" max="2821" width="13.1796875" style="8" bestFit="1" customWidth="1"/>
    <col min="2822" max="2822" width="12.54296875" style="8" customWidth="1"/>
    <col min="2823" max="2823" width="16.1796875" style="8" bestFit="1" customWidth="1"/>
    <col min="2824" max="2824" width="14.453125" style="8" bestFit="1" customWidth="1"/>
    <col min="2825" max="2825" width="9.81640625" style="8" customWidth="1"/>
    <col min="2826" max="2826" width="16.54296875" style="8" bestFit="1" customWidth="1"/>
    <col min="2827" max="2827" width="20.26953125" style="8" bestFit="1" customWidth="1"/>
    <col min="2828" max="2828" width="19.26953125" style="8" customWidth="1"/>
    <col min="2829" max="2829" width="10.26953125" style="8" bestFit="1" customWidth="1"/>
    <col min="2830" max="2830" width="8.81640625" style="8" customWidth="1"/>
    <col min="2831" max="2831" width="9.26953125" style="8" customWidth="1"/>
    <col min="2832" max="2832" width="17.7265625" style="8" customWidth="1"/>
    <col min="2833" max="2833" width="15.1796875" style="8" customWidth="1"/>
    <col min="2834" max="2834" width="14.7265625" style="8" bestFit="1" customWidth="1"/>
    <col min="2835" max="2835" width="15.453125" style="8" customWidth="1"/>
    <col min="2836" max="2836" width="9.1796875" style="8"/>
    <col min="2837" max="2837" width="12.81640625" style="8" bestFit="1" customWidth="1"/>
    <col min="2838" max="3075" width="9.1796875" style="8"/>
    <col min="3076" max="3076" width="12.1796875" style="8" customWidth="1"/>
    <col min="3077" max="3077" width="13.1796875" style="8" bestFit="1" customWidth="1"/>
    <col min="3078" max="3078" width="12.54296875" style="8" customWidth="1"/>
    <col min="3079" max="3079" width="16.1796875" style="8" bestFit="1" customWidth="1"/>
    <col min="3080" max="3080" width="14.453125" style="8" bestFit="1" customWidth="1"/>
    <col min="3081" max="3081" width="9.81640625" style="8" customWidth="1"/>
    <col min="3082" max="3082" width="16.54296875" style="8" bestFit="1" customWidth="1"/>
    <col min="3083" max="3083" width="20.26953125" style="8" bestFit="1" customWidth="1"/>
    <col min="3084" max="3084" width="19.26953125" style="8" customWidth="1"/>
    <col min="3085" max="3085" width="10.26953125" style="8" bestFit="1" customWidth="1"/>
    <col min="3086" max="3086" width="8.81640625" style="8" customWidth="1"/>
    <col min="3087" max="3087" width="9.26953125" style="8" customWidth="1"/>
    <col min="3088" max="3088" width="17.7265625" style="8" customWidth="1"/>
    <col min="3089" max="3089" width="15.1796875" style="8" customWidth="1"/>
    <col min="3090" max="3090" width="14.7265625" style="8" bestFit="1" customWidth="1"/>
    <col min="3091" max="3091" width="15.453125" style="8" customWidth="1"/>
    <col min="3092" max="3092" width="9.1796875" style="8"/>
    <col min="3093" max="3093" width="12.81640625" style="8" bestFit="1" customWidth="1"/>
    <col min="3094" max="3331" width="9.1796875" style="8"/>
    <col min="3332" max="3332" width="12.1796875" style="8" customWidth="1"/>
    <col min="3333" max="3333" width="13.1796875" style="8" bestFit="1" customWidth="1"/>
    <col min="3334" max="3334" width="12.54296875" style="8" customWidth="1"/>
    <col min="3335" max="3335" width="16.1796875" style="8" bestFit="1" customWidth="1"/>
    <col min="3336" max="3336" width="14.453125" style="8" bestFit="1" customWidth="1"/>
    <col min="3337" max="3337" width="9.81640625" style="8" customWidth="1"/>
    <col min="3338" max="3338" width="16.54296875" style="8" bestFit="1" customWidth="1"/>
    <col min="3339" max="3339" width="20.26953125" style="8" bestFit="1" customWidth="1"/>
    <col min="3340" max="3340" width="19.26953125" style="8" customWidth="1"/>
    <col min="3341" max="3341" width="10.26953125" style="8" bestFit="1" customWidth="1"/>
    <col min="3342" max="3342" width="8.81640625" style="8" customWidth="1"/>
    <col min="3343" max="3343" width="9.26953125" style="8" customWidth="1"/>
    <col min="3344" max="3344" width="17.7265625" style="8" customWidth="1"/>
    <col min="3345" max="3345" width="15.1796875" style="8" customWidth="1"/>
    <col min="3346" max="3346" width="14.7265625" style="8" bestFit="1" customWidth="1"/>
    <col min="3347" max="3347" width="15.453125" style="8" customWidth="1"/>
    <col min="3348" max="3348" width="9.1796875" style="8"/>
    <col min="3349" max="3349" width="12.81640625" style="8" bestFit="1" customWidth="1"/>
    <col min="3350" max="3587" width="9.1796875" style="8"/>
    <col min="3588" max="3588" width="12.1796875" style="8" customWidth="1"/>
    <col min="3589" max="3589" width="13.1796875" style="8" bestFit="1" customWidth="1"/>
    <col min="3590" max="3590" width="12.54296875" style="8" customWidth="1"/>
    <col min="3591" max="3591" width="16.1796875" style="8" bestFit="1" customWidth="1"/>
    <col min="3592" max="3592" width="14.453125" style="8" bestFit="1" customWidth="1"/>
    <col min="3593" max="3593" width="9.81640625" style="8" customWidth="1"/>
    <col min="3594" max="3594" width="16.54296875" style="8" bestFit="1" customWidth="1"/>
    <col min="3595" max="3595" width="20.26953125" style="8" bestFit="1" customWidth="1"/>
    <col min="3596" max="3596" width="19.26953125" style="8" customWidth="1"/>
    <col min="3597" max="3597" width="10.26953125" style="8" bestFit="1" customWidth="1"/>
    <col min="3598" max="3598" width="8.81640625" style="8" customWidth="1"/>
    <col min="3599" max="3599" width="9.26953125" style="8" customWidth="1"/>
    <col min="3600" max="3600" width="17.7265625" style="8" customWidth="1"/>
    <col min="3601" max="3601" width="15.1796875" style="8" customWidth="1"/>
    <col min="3602" max="3602" width="14.7265625" style="8" bestFit="1" customWidth="1"/>
    <col min="3603" max="3603" width="15.453125" style="8" customWidth="1"/>
    <col min="3604" max="3604" width="9.1796875" style="8"/>
    <col min="3605" max="3605" width="12.81640625" style="8" bestFit="1" customWidth="1"/>
    <col min="3606" max="3843" width="9.1796875" style="8"/>
    <col min="3844" max="3844" width="12.1796875" style="8" customWidth="1"/>
    <col min="3845" max="3845" width="13.1796875" style="8" bestFit="1" customWidth="1"/>
    <col min="3846" max="3846" width="12.54296875" style="8" customWidth="1"/>
    <col min="3847" max="3847" width="16.1796875" style="8" bestFit="1" customWidth="1"/>
    <col min="3848" max="3848" width="14.453125" style="8" bestFit="1" customWidth="1"/>
    <col min="3849" max="3849" width="9.81640625" style="8" customWidth="1"/>
    <col min="3850" max="3850" width="16.54296875" style="8" bestFit="1" customWidth="1"/>
    <col min="3851" max="3851" width="20.26953125" style="8" bestFit="1" customWidth="1"/>
    <col min="3852" max="3852" width="19.26953125" style="8" customWidth="1"/>
    <col min="3853" max="3853" width="10.26953125" style="8" bestFit="1" customWidth="1"/>
    <col min="3854" max="3854" width="8.81640625" style="8" customWidth="1"/>
    <col min="3855" max="3855" width="9.26953125" style="8" customWidth="1"/>
    <col min="3856" max="3856" width="17.7265625" style="8" customWidth="1"/>
    <col min="3857" max="3857" width="15.1796875" style="8" customWidth="1"/>
    <col min="3858" max="3858" width="14.7265625" style="8" bestFit="1" customWidth="1"/>
    <col min="3859" max="3859" width="15.453125" style="8" customWidth="1"/>
    <col min="3860" max="3860" width="9.1796875" style="8"/>
    <col min="3861" max="3861" width="12.81640625" style="8" bestFit="1" customWidth="1"/>
    <col min="3862" max="4099" width="9.1796875" style="8"/>
    <col min="4100" max="4100" width="12.1796875" style="8" customWidth="1"/>
    <col min="4101" max="4101" width="13.1796875" style="8" bestFit="1" customWidth="1"/>
    <col min="4102" max="4102" width="12.54296875" style="8" customWidth="1"/>
    <col min="4103" max="4103" width="16.1796875" style="8" bestFit="1" customWidth="1"/>
    <col min="4104" max="4104" width="14.453125" style="8" bestFit="1" customWidth="1"/>
    <col min="4105" max="4105" width="9.81640625" style="8" customWidth="1"/>
    <col min="4106" max="4106" width="16.54296875" style="8" bestFit="1" customWidth="1"/>
    <col min="4107" max="4107" width="20.26953125" style="8" bestFit="1" customWidth="1"/>
    <col min="4108" max="4108" width="19.26953125" style="8" customWidth="1"/>
    <col min="4109" max="4109" width="10.26953125" style="8" bestFit="1" customWidth="1"/>
    <col min="4110" max="4110" width="8.81640625" style="8" customWidth="1"/>
    <col min="4111" max="4111" width="9.26953125" style="8" customWidth="1"/>
    <col min="4112" max="4112" width="17.7265625" style="8" customWidth="1"/>
    <col min="4113" max="4113" width="15.1796875" style="8" customWidth="1"/>
    <col min="4114" max="4114" width="14.7265625" style="8" bestFit="1" customWidth="1"/>
    <col min="4115" max="4115" width="15.453125" style="8" customWidth="1"/>
    <col min="4116" max="4116" width="9.1796875" style="8"/>
    <col min="4117" max="4117" width="12.81640625" style="8" bestFit="1" customWidth="1"/>
    <col min="4118" max="4355" width="9.1796875" style="8"/>
    <col min="4356" max="4356" width="12.1796875" style="8" customWidth="1"/>
    <col min="4357" max="4357" width="13.1796875" style="8" bestFit="1" customWidth="1"/>
    <col min="4358" max="4358" width="12.54296875" style="8" customWidth="1"/>
    <col min="4359" max="4359" width="16.1796875" style="8" bestFit="1" customWidth="1"/>
    <col min="4360" max="4360" width="14.453125" style="8" bestFit="1" customWidth="1"/>
    <col min="4361" max="4361" width="9.81640625" style="8" customWidth="1"/>
    <col min="4362" max="4362" width="16.54296875" style="8" bestFit="1" customWidth="1"/>
    <col min="4363" max="4363" width="20.26953125" style="8" bestFit="1" customWidth="1"/>
    <col min="4364" max="4364" width="19.26953125" style="8" customWidth="1"/>
    <col min="4365" max="4365" width="10.26953125" style="8" bestFit="1" customWidth="1"/>
    <col min="4366" max="4366" width="8.81640625" style="8" customWidth="1"/>
    <col min="4367" max="4367" width="9.26953125" style="8" customWidth="1"/>
    <col min="4368" max="4368" width="17.7265625" style="8" customWidth="1"/>
    <col min="4369" max="4369" width="15.1796875" style="8" customWidth="1"/>
    <col min="4370" max="4370" width="14.7265625" style="8" bestFit="1" customWidth="1"/>
    <col min="4371" max="4371" width="15.453125" style="8" customWidth="1"/>
    <col min="4372" max="4372" width="9.1796875" style="8"/>
    <col min="4373" max="4373" width="12.81640625" style="8" bestFit="1" customWidth="1"/>
    <col min="4374" max="4611" width="9.1796875" style="8"/>
    <col min="4612" max="4612" width="12.1796875" style="8" customWidth="1"/>
    <col min="4613" max="4613" width="13.1796875" style="8" bestFit="1" customWidth="1"/>
    <col min="4614" max="4614" width="12.54296875" style="8" customWidth="1"/>
    <col min="4615" max="4615" width="16.1796875" style="8" bestFit="1" customWidth="1"/>
    <col min="4616" max="4616" width="14.453125" style="8" bestFit="1" customWidth="1"/>
    <col min="4617" max="4617" width="9.81640625" style="8" customWidth="1"/>
    <col min="4618" max="4618" width="16.54296875" style="8" bestFit="1" customWidth="1"/>
    <col min="4619" max="4619" width="20.26953125" style="8" bestFit="1" customWidth="1"/>
    <col min="4620" max="4620" width="19.26953125" style="8" customWidth="1"/>
    <col min="4621" max="4621" width="10.26953125" style="8" bestFit="1" customWidth="1"/>
    <col min="4622" max="4622" width="8.81640625" style="8" customWidth="1"/>
    <col min="4623" max="4623" width="9.26953125" style="8" customWidth="1"/>
    <col min="4624" max="4624" width="17.7265625" style="8" customWidth="1"/>
    <col min="4625" max="4625" width="15.1796875" style="8" customWidth="1"/>
    <col min="4626" max="4626" width="14.7265625" style="8" bestFit="1" customWidth="1"/>
    <col min="4627" max="4627" width="15.453125" style="8" customWidth="1"/>
    <col min="4628" max="4628" width="9.1796875" style="8"/>
    <col min="4629" max="4629" width="12.81640625" style="8" bestFit="1" customWidth="1"/>
    <col min="4630" max="4867" width="9.1796875" style="8"/>
    <col min="4868" max="4868" width="12.1796875" style="8" customWidth="1"/>
    <col min="4869" max="4869" width="13.1796875" style="8" bestFit="1" customWidth="1"/>
    <col min="4870" max="4870" width="12.54296875" style="8" customWidth="1"/>
    <col min="4871" max="4871" width="16.1796875" style="8" bestFit="1" customWidth="1"/>
    <col min="4872" max="4872" width="14.453125" style="8" bestFit="1" customWidth="1"/>
    <col min="4873" max="4873" width="9.81640625" style="8" customWidth="1"/>
    <col min="4874" max="4874" width="16.54296875" style="8" bestFit="1" customWidth="1"/>
    <col min="4875" max="4875" width="20.26953125" style="8" bestFit="1" customWidth="1"/>
    <col min="4876" max="4876" width="19.26953125" style="8" customWidth="1"/>
    <col min="4877" max="4877" width="10.26953125" style="8" bestFit="1" customWidth="1"/>
    <col min="4878" max="4878" width="8.81640625" style="8" customWidth="1"/>
    <col min="4879" max="4879" width="9.26953125" style="8" customWidth="1"/>
    <col min="4880" max="4880" width="17.7265625" style="8" customWidth="1"/>
    <col min="4881" max="4881" width="15.1796875" style="8" customWidth="1"/>
    <col min="4882" max="4882" width="14.7265625" style="8" bestFit="1" customWidth="1"/>
    <col min="4883" max="4883" width="15.453125" style="8" customWidth="1"/>
    <col min="4884" max="4884" width="9.1796875" style="8"/>
    <col min="4885" max="4885" width="12.81640625" style="8" bestFit="1" customWidth="1"/>
    <col min="4886" max="5123" width="9.1796875" style="8"/>
    <col min="5124" max="5124" width="12.1796875" style="8" customWidth="1"/>
    <col min="5125" max="5125" width="13.1796875" style="8" bestFit="1" customWidth="1"/>
    <col min="5126" max="5126" width="12.54296875" style="8" customWidth="1"/>
    <col min="5127" max="5127" width="16.1796875" style="8" bestFit="1" customWidth="1"/>
    <col min="5128" max="5128" width="14.453125" style="8" bestFit="1" customWidth="1"/>
    <col min="5129" max="5129" width="9.81640625" style="8" customWidth="1"/>
    <col min="5130" max="5130" width="16.54296875" style="8" bestFit="1" customWidth="1"/>
    <col min="5131" max="5131" width="20.26953125" style="8" bestFit="1" customWidth="1"/>
    <col min="5132" max="5132" width="19.26953125" style="8" customWidth="1"/>
    <col min="5133" max="5133" width="10.26953125" style="8" bestFit="1" customWidth="1"/>
    <col min="5134" max="5134" width="8.81640625" style="8" customWidth="1"/>
    <col min="5135" max="5135" width="9.26953125" style="8" customWidth="1"/>
    <col min="5136" max="5136" width="17.7265625" style="8" customWidth="1"/>
    <col min="5137" max="5137" width="15.1796875" style="8" customWidth="1"/>
    <col min="5138" max="5138" width="14.7265625" style="8" bestFit="1" customWidth="1"/>
    <col min="5139" max="5139" width="15.453125" style="8" customWidth="1"/>
    <col min="5140" max="5140" width="9.1796875" style="8"/>
    <col min="5141" max="5141" width="12.81640625" style="8" bestFit="1" customWidth="1"/>
    <col min="5142" max="5379" width="9.1796875" style="8"/>
    <col min="5380" max="5380" width="12.1796875" style="8" customWidth="1"/>
    <col min="5381" max="5381" width="13.1796875" style="8" bestFit="1" customWidth="1"/>
    <col min="5382" max="5382" width="12.54296875" style="8" customWidth="1"/>
    <col min="5383" max="5383" width="16.1796875" style="8" bestFit="1" customWidth="1"/>
    <col min="5384" max="5384" width="14.453125" style="8" bestFit="1" customWidth="1"/>
    <col min="5385" max="5385" width="9.81640625" style="8" customWidth="1"/>
    <col min="5386" max="5386" width="16.54296875" style="8" bestFit="1" customWidth="1"/>
    <col min="5387" max="5387" width="20.26953125" style="8" bestFit="1" customWidth="1"/>
    <col min="5388" max="5388" width="19.26953125" style="8" customWidth="1"/>
    <col min="5389" max="5389" width="10.26953125" style="8" bestFit="1" customWidth="1"/>
    <col min="5390" max="5390" width="8.81640625" style="8" customWidth="1"/>
    <col min="5391" max="5391" width="9.26953125" style="8" customWidth="1"/>
    <col min="5392" max="5392" width="17.7265625" style="8" customWidth="1"/>
    <col min="5393" max="5393" width="15.1796875" style="8" customWidth="1"/>
    <col min="5394" max="5394" width="14.7265625" style="8" bestFit="1" customWidth="1"/>
    <col min="5395" max="5395" width="15.453125" style="8" customWidth="1"/>
    <col min="5396" max="5396" width="9.1796875" style="8"/>
    <col min="5397" max="5397" width="12.81640625" style="8" bestFit="1" customWidth="1"/>
    <col min="5398" max="5635" width="9.1796875" style="8"/>
    <col min="5636" max="5636" width="12.1796875" style="8" customWidth="1"/>
    <col min="5637" max="5637" width="13.1796875" style="8" bestFit="1" customWidth="1"/>
    <col min="5638" max="5638" width="12.54296875" style="8" customWidth="1"/>
    <col min="5639" max="5639" width="16.1796875" style="8" bestFit="1" customWidth="1"/>
    <col min="5640" max="5640" width="14.453125" style="8" bestFit="1" customWidth="1"/>
    <col min="5641" max="5641" width="9.81640625" style="8" customWidth="1"/>
    <col min="5642" max="5642" width="16.54296875" style="8" bestFit="1" customWidth="1"/>
    <col min="5643" max="5643" width="20.26953125" style="8" bestFit="1" customWidth="1"/>
    <col min="5644" max="5644" width="19.26953125" style="8" customWidth="1"/>
    <col min="5645" max="5645" width="10.26953125" style="8" bestFit="1" customWidth="1"/>
    <col min="5646" max="5646" width="8.81640625" style="8" customWidth="1"/>
    <col min="5647" max="5647" width="9.26953125" style="8" customWidth="1"/>
    <col min="5648" max="5648" width="17.7265625" style="8" customWidth="1"/>
    <col min="5649" max="5649" width="15.1796875" style="8" customWidth="1"/>
    <col min="5650" max="5650" width="14.7265625" style="8" bestFit="1" customWidth="1"/>
    <col min="5651" max="5651" width="15.453125" style="8" customWidth="1"/>
    <col min="5652" max="5652" width="9.1796875" style="8"/>
    <col min="5653" max="5653" width="12.81640625" style="8" bestFit="1" customWidth="1"/>
    <col min="5654" max="5891" width="9.1796875" style="8"/>
    <col min="5892" max="5892" width="12.1796875" style="8" customWidth="1"/>
    <col min="5893" max="5893" width="13.1796875" style="8" bestFit="1" customWidth="1"/>
    <col min="5894" max="5894" width="12.54296875" style="8" customWidth="1"/>
    <col min="5895" max="5895" width="16.1796875" style="8" bestFit="1" customWidth="1"/>
    <col min="5896" max="5896" width="14.453125" style="8" bestFit="1" customWidth="1"/>
    <col min="5897" max="5897" width="9.81640625" style="8" customWidth="1"/>
    <col min="5898" max="5898" width="16.54296875" style="8" bestFit="1" customWidth="1"/>
    <col min="5899" max="5899" width="20.26953125" style="8" bestFit="1" customWidth="1"/>
    <col min="5900" max="5900" width="19.26953125" style="8" customWidth="1"/>
    <col min="5901" max="5901" width="10.26953125" style="8" bestFit="1" customWidth="1"/>
    <col min="5902" max="5902" width="8.81640625" style="8" customWidth="1"/>
    <col min="5903" max="5903" width="9.26953125" style="8" customWidth="1"/>
    <col min="5904" max="5904" width="17.7265625" style="8" customWidth="1"/>
    <col min="5905" max="5905" width="15.1796875" style="8" customWidth="1"/>
    <col min="5906" max="5906" width="14.7265625" style="8" bestFit="1" customWidth="1"/>
    <col min="5907" max="5907" width="15.453125" style="8" customWidth="1"/>
    <col min="5908" max="5908" width="9.1796875" style="8"/>
    <col min="5909" max="5909" width="12.81640625" style="8" bestFit="1" customWidth="1"/>
    <col min="5910" max="6147" width="9.1796875" style="8"/>
    <col min="6148" max="6148" width="12.1796875" style="8" customWidth="1"/>
    <col min="6149" max="6149" width="13.1796875" style="8" bestFit="1" customWidth="1"/>
    <col min="6150" max="6150" width="12.54296875" style="8" customWidth="1"/>
    <col min="6151" max="6151" width="16.1796875" style="8" bestFit="1" customWidth="1"/>
    <col min="6152" max="6152" width="14.453125" style="8" bestFit="1" customWidth="1"/>
    <col min="6153" max="6153" width="9.81640625" style="8" customWidth="1"/>
    <col min="6154" max="6154" width="16.54296875" style="8" bestFit="1" customWidth="1"/>
    <col min="6155" max="6155" width="20.26953125" style="8" bestFit="1" customWidth="1"/>
    <col min="6156" max="6156" width="19.26953125" style="8" customWidth="1"/>
    <col min="6157" max="6157" width="10.26953125" style="8" bestFit="1" customWidth="1"/>
    <col min="6158" max="6158" width="8.81640625" style="8" customWidth="1"/>
    <col min="6159" max="6159" width="9.26953125" style="8" customWidth="1"/>
    <col min="6160" max="6160" width="17.7265625" style="8" customWidth="1"/>
    <col min="6161" max="6161" width="15.1796875" style="8" customWidth="1"/>
    <col min="6162" max="6162" width="14.7265625" style="8" bestFit="1" customWidth="1"/>
    <col min="6163" max="6163" width="15.453125" style="8" customWidth="1"/>
    <col min="6164" max="6164" width="9.1796875" style="8"/>
    <col min="6165" max="6165" width="12.81640625" style="8" bestFit="1" customWidth="1"/>
    <col min="6166" max="6403" width="9.1796875" style="8"/>
    <col min="6404" max="6404" width="12.1796875" style="8" customWidth="1"/>
    <col min="6405" max="6405" width="13.1796875" style="8" bestFit="1" customWidth="1"/>
    <col min="6406" max="6406" width="12.54296875" style="8" customWidth="1"/>
    <col min="6407" max="6407" width="16.1796875" style="8" bestFit="1" customWidth="1"/>
    <col min="6408" max="6408" width="14.453125" style="8" bestFit="1" customWidth="1"/>
    <col min="6409" max="6409" width="9.81640625" style="8" customWidth="1"/>
    <col min="6410" max="6410" width="16.54296875" style="8" bestFit="1" customWidth="1"/>
    <col min="6411" max="6411" width="20.26953125" style="8" bestFit="1" customWidth="1"/>
    <col min="6412" max="6412" width="19.26953125" style="8" customWidth="1"/>
    <col min="6413" max="6413" width="10.26953125" style="8" bestFit="1" customWidth="1"/>
    <col min="6414" max="6414" width="8.81640625" style="8" customWidth="1"/>
    <col min="6415" max="6415" width="9.26953125" style="8" customWidth="1"/>
    <col min="6416" max="6416" width="17.7265625" style="8" customWidth="1"/>
    <col min="6417" max="6417" width="15.1796875" style="8" customWidth="1"/>
    <col min="6418" max="6418" width="14.7265625" style="8" bestFit="1" customWidth="1"/>
    <col min="6419" max="6419" width="15.453125" style="8" customWidth="1"/>
    <col min="6420" max="6420" width="9.1796875" style="8"/>
    <col min="6421" max="6421" width="12.81640625" style="8" bestFit="1" customWidth="1"/>
    <col min="6422" max="6659" width="9.1796875" style="8"/>
    <col min="6660" max="6660" width="12.1796875" style="8" customWidth="1"/>
    <col min="6661" max="6661" width="13.1796875" style="8" bestFit="1" customWidth="1"/>
    <col min="6662" max="6662" width="12.54296875" style="8" customWidth="1"/>
    <col min="6663" max="6663" width="16.1796875" style="8" bestFit="1" customWidth="1"/>
    <col min="6664" max="6664" width="14.453125" style="8" bestFit="1" customWidth="1"/>
    <col min="6665" max="6665" width="9.81640625" style="8" customWidth="1"/>
    <col min="6666" max="6666" width="16.54296875" style="8" bestFit="1" customWidth="1"/>
    <col min="6667" max="6667" width="20.26953125" style="8" bestFit="1" customWidth="1"/>
    <col min="6668" max="6668" width="19.26953125" style="8" customWidth="1"/>
    <col min="6669" max="6669" width="10.26953125" style="8" bestFit="1" customWidth="1"/>
    <col min="6670" max="6670" width="8.81640625" style="8" customWidth="1"/>
    <col min="6671" max="6671" width="9.26953125" style="8" customWidth="1"/>
    <col min="6672" max="6672" width="17.7265625" style="8" customWidth="1"/>
    <col min="6673" max="6673" width="15.1796875" style="8" customWidth="1"/>
    <col min="6674" max="6674" width="14.7265625" style="8" bestFit="1" customWidth="1"/>
    <col min="6675" max="6675" width="15.453125" style="8" customWidth="1"/>
    <col min="6676" max="6676" width="9.1796875" style="8"/>
    <col min="6677" max="6677" width="12.81640625" style="8" bestFit="1" customWidth="1"/>
    <col min="6678" max="6915" width="9.1796875" style="8"/>
    <col min="6916" max="6916" width="12.1796875" style="8" customWidth="1"/>
    <col min="6917" max="6917" width="13.1796875" style="8" bestFit="1" customWidth="1"/>
    <col min="6918" max="6918" width="12.54296875" style="8" customWidth="1"/>
    <col min="6919" max="6919" width="16.1796875" style="8" bestFit="1" customWidth="1"/>
    <col min="6920" max="6920" width="14.453125" style="8" bestFit="1" customWidth="1"/>
    <col min="6921" max="6921" width="9.81640625" style="8" customWidth="1"/>
    <col min="6922" max="6922" width="16.54296875" style="8" bestFit="1" customWidth="1"/>
    <col min="6923" max="6923" width="20.26953125" style="8" bestFit="1" customWidth="1"/>
    <col min="6924" max="6924" width="19.26953125" style="8" customWidth="1"/>
    <col min="6925" max="6925" width="10.26953125" style="8" bestFit="1" customWidth="1"/>
    <col min="6926" max="6926" width="8.81640625" style="8" customWidth="1"/>
    <col min="6927" max="6927" width="9.26953125" style="8" customWidth="1"/>
    <col min="6928" max="6928" width="17.7265625" style="8" customWidth="1"/>
    <col min="6929" max="6929" width="15.1796875" style="8" customWidth="1"/>
    <col min="6930" max="6930" width="14.7265625" style="8" bestFit="1" customWidth="1"/>
    <col min="6931" max="6931" width="15.453125" style="8" customWidth="1"/>
    <col min="6932" max="6932" width="9.1796875" style="8"/>
    <col min="6933" max="6933" width="12.81640625" style="8" bestFit="1" customWidth="1"/>
    <col min="6934" max="7171" width="9.1796875" style="8"/>
    <col min="7172" max="7172" width="12.1796875" style="8" customWidth="1"/>
    <col min="7173" max="7173" width="13.1796875" style="8" bestFit="1" customWidth="1"/>
    <col min="7174" max="7174" width="12.54296875" style="8" customWidth="1"/>
    <col min="7175" max="7175" width="16.1796875" style="8" bestFit="1" customWidth="1"/>
    <col min="7176" max="7176" width="14.453125" style="8" bestFit="1" customWidth="1"/>
    <col min="7177" max="7177" width="9.81640625" style="8" customWidth="1"/>
    <col min="7178" max="7178" width="16.54296875" style="8" bestFit="1" customWidth="1"/>
    <col min="7179" max="7179" width="20.26953125" style="8" bestFit="1" customWidth="1"/>
    <col min="7180" max="7180" width="19.26953125" style="8" customWidth="1"/>
    <col min="7181" max="7181" width="10.26953125" style="8" bestFit="1" customWidth="1"/>
    <col min="7182" max="7182" width="8.81640625" style="8" customWidth="1"/>
    <col min="7183" max="7183" width="9.26953125" style="8" customWidth="1"/>
    <col min="7184" max="7184" width="17.7265625" style="8" customWidth="1"/>
    <col min="7185" max="7185" width="15.1796875" style="8" customWidth="1"/>
    <col min="7186" max="7186" width="14.7265625" style="8" bestFit="1" customWidth="1"/>
    <col min="7187" max="7187" width="15.453125" style="8" customWidth="1"/>
    <col min="7188" max="7188" width="9.1796875" style="8"/>
    <col min="7189" max="7189" width="12.81640625" style="8" bestFit="1" customWidth="1"/>
    <col min="7190" max="7427" width="9.1796875" style="8"/>
    <col min="7428" max="7428" width="12.1796875" style="8" customWidth="1"/>
    <col min="7429" max="7429" width="13.1796875" style="8" bestFit="1" customWidth="1"/>
    <col min="7430" max="7430" width="12.54296875" style="8" customWidth="1"/>
    <col min="7431" max="7431" width="16.1796875" style="8" bestFit="1" customWidth="1"/>
    <col min="7432" max="7432" width="14.453125" style="8" bestFit="1" customWidth="1"/>
    <col min="7433" max="7433" width="9.81640625" style="8" customWidth="1"/>
    <col min="7434" max="7434" width="16.54296875" style="8" bestFit="1" customWidth="1"/>
    <col min="7435" max="7435" width="20.26953125" style="8" bestFit="1" customWidth="1"/>
    <col min="7436" max="7436" width="19.26953125" style="8" customWidth="1"/>
    <col min="7437" max="7437" width="10.26953125" style="8" bestFit="1" customWidth="1"/>
    <col min="7438" max="7438" width="8.81640625" style="8" customWidth="1"/>
    <col min="7439" max="7439" width="9.26953125" style="8" customWidth="1"/>
    <col min="7440" max="7440" width="17.7265625" style="8" customWidth="1"/>
    <col min="7441" max="7441" width="15.1796875" style="8" customWidth="1"/>
    <col min="7442" max="7442" width="14.7265625" style="8" bestFit="1" customWidth="1"/>
    <col min="7443" max="7443" width="15.453125" style="8" customWidth="1"/>
    <col min="7444" max="7444" width="9.1796875" style="8"/>
    <col min="7445" max="7445" width="12.81640625" style="8" bestFit="1" customWidth="1"/>
    <col min="7446" max="7683" width="9.1796875" style="8"/>
    <col min="7684" max="7684" width="12.1796875" style="8" customWidth="1"/>
    <col min="7685" max="7685" width="13.1796875" style="8" bestFit="1" customWidth="1"/>
    <col min="7686" max="7686" width="12.54296875" style="8" customWidth="1"/>
    <col min="7687" max="7687" width="16.1796875" style="8" bestFit="1" customWidth="1"/>
    <col min="7688" max="7688" width="14.453125" style="8" bestFit="1" customWidth="1"/>
    <col min="7689" max="7689" width="9.81640625" style="8" customWidth="1"/>
    <col min="7690" max="7690" width="16.54296875" style="8" bestFit="1" customWidth="1"/>
    <col min="7691" max="7691" width="20.26953125" style="8" bestFit="1" customWidth="1"/>
    <col min="7692" max="7692" width="19.26953125" style="8" customWidth="1"/>
    <col min="7693" max="7693" width="10.26953125" style="8" bestFit="1" customWidth="1"/>
    <col min="7694" max="7694" width="8.81640625" style="8" customWidth="1"/>
    <col min="7695" max="7695" width="9.26953125" style="8" customWidth="1"/>
    <col min="7696" max="7696" width="17.7265625" style="8" customWidth="1"/>
    <col min="7697" max="7697" width="15.1796875" style="8" customWidth="1"/>
    <col min="7698" max="7698" width="14.7265625" style="8" bestFit="1" customWidth="1"/>
    <col min="7699" max="7699" width="15.453125" style="8" customWidth="1"/>
    <col min="7700" max="7700" width="9.1796875" style="8"/>
    <col min="7701" max="7701" width="12.81640625" style="8" bestFit="1" customWidth="1"/>
    <col min="7702" max="7939" width="9.1796875" style="8"/>
    <col min="7940" max="7940" width="12.1796875" style="8" customWidth="1"/>
    <col min="7941" max="7941" width="13.1796875" style="8" bestFit="1" customWidth="1"/>
    <col min="7942" max="7942" width="12.54296875" style="8" customWidth="1"/>
    <col min="7943" max="7943" width="16.1796875" style="8" bestFit="1" customWidth="1"/>
    <col min="7944" max="7944" width="14.453125" style="8" bestFit="1" customWidth="1"/>
    <col min="7945" max="7945" width="9.81640625" style="8" customWidth="1"/>
    <col min="7946" max="7946" width="16.54296875" style="8" bestFit="1" customWidth="1"/>
    <col min="7947" max="7947" width="20.26953125" style="8" bestFit="1" customWidth="1"/>
    <col min="7948" max="7948" width="19.26953125" style="8" customWidth="1"/>
    <col min="7949" max="7949" width="10.26953125" style="8" bestFit="1" customWidth="1"/>
    <col min="7950" max="7950" width="8.81640625" style="8" customWidth="1"/>
    <col min="7951" max="7951" width="9.26953125" style="8" customWidth="1"/>
    <col min="7952" max="7952" width="17.7265625" style="8" customWidth="1"/>
    <col min="7953" max="7953" width="15.1796875" style="8" customWidth="1"/>
    <col min="7954" max="7954" width="14.7265625" style="8" bestFit="1" customWidth="1"/>
    <col min="7955" max="7955" width="15.453125" style="8" customWidth="1"/>
    <col min="7956" max="7956" width="9.1796875" style="8"/>
    <col min="7957" max="7957" width="12.81640625" style="8" bestFit="1" customWidth="1"/>
    <col min="7958" max="8195" width="9.1796875" style="8"/>
    <col min="8196" max="8196" width="12.1796875" style="8" customWidth="1"/>
    <col min="8197" max="8197" width="13.1796875" style="8" bestFit="1" customWidth="1"/>
    <col min="8198" max="8198" width="12.54296875" style="8" customWidth="1"/>
    <col min="8199" max="8199" width="16.1796875" style="8" bestFit="1" customWidth="1"/>
    <col min="8200" max="8200" width="14.453125" style="8" bestFit="1" customWidth="1"/>
    <col min="8201" max="8201" width="9.81640625" style="8" customWidth="1"/>
    <col min="8202" max="8202" width="16.54296875" style="8" bestFit="1" customWidth="1"/>
    <col min="8203" max="8203" width="20.26953125" style="8" bestFit="1" customWidth="1"/>
    <col min="8204" max="8204" width="19.26953125" style="8" customWidth="1"/>
    <col min="8205" max="8205" width="10.26953125" style="8" bestFit="1" customWidth="1"/>
    <col min="8206" max="8206" width="8.81640625" style="8" customWidth="1"/>
    <col min="8207" max="8207" width="9.26953125" style="8" customWidth="1"/>
    <col min="8208" max="8208" width="17.7265625" style="8" customWidth="1"/>
    <col min="8209" max="8209" width="15.1796875" style="8" customWidth="1"/>
    <col min="8210" max="8210" width="14.7265625" style="8" bestFit="1" customWidth="1"/>
    <col min="8211" max="8211" width="15.453125" style="8" customWidth="1"/>
    <col min="8212" max="8212" width="9.1796875" style="8"/>
    <col min="8213" max="8213" width="12.81640625" style="8" bestFit="1" customWidth="1"/>
    <col min="8214" max="8451" width="9.1796875" style="8"/>
    <col min="8452" max="8452" width="12.1796875" style="8" customWidth="1"/>
    <col min="8453" max="8453" width="13.1796875" style="8" bestFit="1" customWidth="1"/>
    <col min="8454" max="8454" width="12.54296875" style="8" customWidth="1"/>
    <col min="8455" max="8455" width="16.1796875" style="8" bestFit="1" customWidth="1"/>
    <col min="8456" max="8456" width="14.453125" style="8" bestFit="1" customWidth="1"/>
    <col min="8457" max="8457" width="9.81640625" style="8" customWidth="1"/>
    <col min="8458" max="8458" width="16.54296875" style="8" bestFit="1" customWidth="1"/>
    <col min="8459" max="8459" width="20.26953125" style="8" bestFit="1" customWidth="1"/>
    <col min="8460" max="8460" width="19.26953125" style="8" customWidth="1"/>
    <col min="8461" max="8461" width="10.26953125" style="8" bestFit="1" customWidth="1"/>
    <col min="8462" max="8462" width="8.81640625" style="8" customWidth="1"/>
    <col min="8463" max="8463" width="9.26953125" style="8" customWidth="1"/>
    <col min="8464" max="8464" width="17.7265625" style="8" customWidth="1"/>
    <col min="8465" max="8465" width="15.1796875" style="8" customWidth="1"/>
    <col min="8466" max="8466" width="14.7265625" style="8" bestFit="1" customWidth="1"/>
    <col min="8467" max="8467" width="15.453125" style="8" customWidth="1"/>
    <col min="8468" max="8468" width="9.1796875" style="8"/>
    <col min="8469" max="8469" width="12.81640625" style="8" bestFit="1" customWidth="1"/>
    <col min="8470" max="8707" width="9.1796875" style="8"/>
    <col min="8708" max="8708" width="12.1796875" style="8" customWidth="1"/>
    <col min="8709" max="8709" width="13.1796875" style="8" bestFit="1" customWidth="1"/>
    <col min="8710" max="8710" width="12.54296875" style="8" customWidth="1"/>
    <col min="8711" max="8711" width="16.1796875" style="8" bestFit="1" customWidth="1"/>
    <col min="8712" max="8712" width="14.453125" style="8" bestFit="1" customWidth="1"/>
    <col min="8713" max="8713" width="9.81640625" style="8" customWidth="1"/>
    <col min="8714" max="8714" width="16.54296875" style="8" bestFit="1" customWidth="1"/>
    <col min="8715" max="8715" width="20.26953125" style="8" bestFit="1" customWidth="1"/>
    <col min="8716" max="8716" width="19.26953125" style="8" customWidth="1"/>
    <col min="8717" max="8717" width="10.26953125" style="8" bestFit="1" customWidth="1"/>
    <col min="8718" max="8718" width="8.81640625" style="8" customWidth="1"/>
    <col min="8719" max="8719" width="9.26953125" style="8" customWidth="1"/>
    <col min="8720" max="8720" width="17.7265625" style="8" customWidth="1"/>
    <col min="8721" max="8721" width="15.1796875" style="8" customWidth="1"/>
    <col min="8722" max="8722" width="14.7265625" style="8" bestFit="1" customWidth="1"/>
    <col min="8723" max="8723" width="15.453125" style="8" customWidth="1"/>
    <col min="8724" max="8724" width="9.1796875" style="8"/>
    <col min="8725" max="8725" width="12.81640625" style="8" bestFit="1" customWidth="1"/>
    <col min="8726" max="8963" width="9.1796875" style="8"/>
    <col min="8964" max="8964" width="12.1796875" style="8" customWidth="1"/>
    <col min="8965" max="8965" width="13.1796875" style="8" bestFit="1" customWidth="1"/>
    <col min="8966" max="8966" width="12.54296875" style="8" customWidth="1"/>
    <col min="8967" max="8967" width="16.1796875" style="8" bestFit="1" customWidth="1"/>
    <col min="8968" max="8968" width="14.453125" style="8" bestFit="1" customWidth="1"/>
    <col min="8969" max="8969" width="9.81640625" style="8" customWidth="1"/>
    <col min="8970" max="8970" width="16.54296875" style="8" bestFit="1" customWidth="1"/>
    <col min="8971" max="8971" width="20.26953125" style="8" bestFit="1" customWidth="1"/>
    <col min="8972" max="8972" width="19.26953125" style="8" customWidth="1"/>
    <col min="8973" max="8973" width="10.26953125" style="8" bestFit="1" customWidth="1"/>
    <col min="8974" max="8974" width="8.81640625" style="8" customWidth="1"/>
    <col min="8975" max="8975" width="9.26953125" style="8" customWidth="1"/>
    <col min="8976" max="8976" width="17.7265625" style="8" customWidth="1"/>
    <col min="8977" max="8977" width="15.1796875" style="8" customWidth="1"/>
    <col min="8978" max="8978" width="14.7265625" style="8" bestFit="1" customWidth="1"/>
    <col min="8979" max="8979" width="15.453125" style="8" customWidth="1"/>
    <col min="8980" max="8980" width="9.1796875" style="8"/>
    <col min="8981" max="8981" width="12.81640625" style="8" bestFit="1" customWidth="1"/>
    <col min="8982" max="9219" width="9.1796875" style="8"/>
    <col min="9220" max="9220" width="12.1796875" style="8" customWidth="1"/>
    <col min="9221" max="9221" width="13.1796875" style="8" bestFit="1" customWidth="1"/>
    <col min="9222" max="9222" width="12.54296875" style="8" customWidth="1"/>
    <col min="9223" max="9223" width="16.1796875" style="8" bestFit="1" customWidth="1"/>
    <col min="9224" max="9224" width="14.453125" style="8" bestFit="1" customWidth="1"/>
    <col min="9225" max="9225" width="9.81640625" style="8" customWidth="1"/>
    <col min="9226" max="9226" width="16.54296875" style="8" bestFit="1" customWidth="1"/>
    <col min="9227" max="9227" width="20.26953125" style="8" bestFit="1" customWidth="1"/>
    <col min="9228" max="9228" width="19.26953125" style="8" customWidth="1"/>
    <col min="9229" max="9229" width="10.26953125" style="8" bestFit="1" customWidth="1"/>
    <col min="9230" max="9230" width="8.81640625" style="8" customWidth="1"/>
    <col min="9231" max="9231" width="9.26953125" style="8" customWidth="1"/>
    <col min="9232" max="9232" width="17.7265625" style="8" customWidth="1"/>
    <col min="9233" max="9233" width="15.1796875" style="8" customWidth="1"/>
    <col min="9234" max="9234" width="14.7265625" style="8" bestFit="1" customWidth="1"/>
    <col min="9235" max="9235" width="15.453125" style="8" customWidth="1"/>
    <col min="9236" max="9236" width="9.1796875" style="8"/>
    <col min="9237" max="9237" width="12.81640625" style="8" bestFit="1" customWidth="1"/>
    <col min="9238" max="9475" width="9.1796875" style="8"/>
    <col min="9476" max="9476" width="12.1796875" style="8" customWidth="1"/>
    <col min="9477" max="9477" width="13.1796875" style="8" bestFit="1" customWidth="1"/>
    <col min="9478" max="9478" width="12.54296875" style="8" customWidth="1"/>
    <col min="9479" max="9479" width="16.1796875" style="8" bestFit="1" customWidth="1"/>
    <col min="9480" max="9480" width="14.453125" style="8" bestFit="1" customWidth="1"/>
    <col min="9481" max="9481" width="9.81640625" style="8" customWidth="1"/>
    <col min="9482" max="9482" width="16.54296875" style="8" bestFit="1" customWidth="1"/>
    <col min="9483" max="9483" width="20.26953125" style="8" bestFit="1" customWidth="1"/>
    <col min="9484" max="9484" width="19.26953125" style="8" customWidth="1"/>
    <col min="9485" max="9485" width="10.26953125" style="8" bestFit="1" customWidth="1"/>
    <col min="9486" max="9486" width="8.81640625" style="8" customWidth="1"/>
    <col min="9487" max="9487" width="9.26953125" style="8" customWidth="1"/>
    <col min="9488" max="9488" width="17.7265625" style="8" customWidth="1"/>
    <col min="9489" max="9489" width="15.1796875" style="8" customWidth="1"/>
    <col min="9490" max="9490" width="14.7265625" style="8" bestFit="1" customWidth="1"/>
    <col min="9491" max="9491" width="15.453125" style="8" customWidth="1"/>
    <col min="9492" max="9492" width="9.1796875" style="8"/>
    <col min="9493" max="9493" width="12.81640625" style="8" bestFit="1" customWidth="1"/>
    <col min="9494" max="9731" width="9.1796875" style="8"/>
    <col min="9732" max="9732" width="12.1796875" style="8" customWidth="1"/>
    <col min="9733" max="9733" width="13.1796875" style="8" bestFit="1" customWidth="1"/>
    <col min="9734" max="9734" width="12.54296875" style="8" customWidth="1"/>
    <col min="9735" max="9735" width="16.1796875" style="8" bestFit="1" customWidth="1"/>
    <col min="9736" max="9736" width="14.453125" style="8" bestFit="1" customWidth="1"/>
    <col min="9737" max="9737" width="9.81640625" style="8" customWidth="1"/>
    <col min="9738" max="9738" width="16.54296875" style="8" bestFit="1" customWidth="1"/>
    <col min="9739" max="9739" width="20.26953125" style="8" bestFit="1" customWidth="1"/>
    <col min="9740" max="9740" width="19.26953125" style="8" customWidth="1"/>
    <col min="9741" max="9741" width="10.26953125" style="8" bestFit="1" customWidth="1"/>
    <col min="9742" max="9742" width="8.81640625" style="8" customWidth="1"/>
    <col min="9743" max="9743" width="9.26953125" style="8" customWidth="1"/>
    <col min="9744" max="9744" width="17.7265625" style="8" customWidth="1"/>
    <col min="9745" max="9745" width="15.1796875" style="8" customWidth="1"/>
    <col min="9746" max="9746" width="14.7265625" style="8" bestFit="1" customWidth="1"/>
    <col min="9747" max="9747" width="15.453125" style="8" customWidth="1"/>
    <col min="9748" max="9748" width="9.1796875" style="8"/>
    <col min="9749" max="9749" width="12.81640625" style="8" bestFit="1" customWidth="1"/>
    <col min="9750" max="9987" width="9.1796875" style="8"/>
    <col min="9988" max="9988" width="12.1796875" style="8" customWidth="1"/>
    <col min="9989" max="9989" width="13.1796875" style="8" bestFit="1" customWidth="1"/>
    <col min="9990" max="9990" width="12.54296875" style="8" customWidth="1"/>
    <col min="9991" max="9991" width="16.1796875" style="8" bestFit="1" customWidth="1"/>
    <col min="9992" max="9992" width="14.453125" style="8" bestFit="1" customWidth="1"/>
    <col min="9993" max="9993" width="9.81640625" style="8" customWidth="1"/>
    <col min="9994" max="9994" width="16.54296875" style="8" bestFit="1" customWidth="1"/>
    <col min="9995" max="9995" width="20.26953125" style="8" bestFit="1" customWidth="1"/>
    <col min="9996" max="9996" width="19.26953125" style="8" customWidth="1"/>
    <col min="9997" max="9997" width="10.26953125" style="8" bestFit="1" customWidth="1"/>
    <col min="9998" max="9998" width="8.81640625" style="8" customWidth="1"/>
    <col min="9999" max="9999" width="9.26953125" style="8" customWidth="1"/>
    <col min="10000" max="10000" width="17.7265625" style="8" customWidth="1"/>
    <col min="10001" max="10001" width="15.1796875" style="8" customWidth="1"/>
    <col min="10002" max="10002" width="14.7265625" style="8" bestFit="1" customWidth="1"/>
    <col min="10003" max="10003" width="15.453125" style="8" customWidth="1"/>
    <col min="10004" max="10004" width="9.1796875" style="8"/>
    <col min="10005" max="10005" width="12.81640625" style="8" bestFit="1" customWidth="1"/>
    <col min="10006" max="10243" width="9.1796875" style="8"/>
    <col min="10244" max="10244" width="12.1796875" style="8" customWidth="1"/>
    <col min="10245" max="10245" width="13.1796875" style="8" bestFit="1" customWidth="1"/>
    <col min="10246" max="10246" width="12.54296875" style="8" customWidth="1"/>
    <col min="10247" max="10247" width="16.1796875" style="8" bestFit="1" customWidth="1"/>
    <col min="10248" max="10248" width="14.453125" style="8" bestFit="1" customWidth="1"/>
    <col min="10249" max="10249" width="9.81640625" style="8" customWidth="1"/>
    <col min="10250" max="10250" width="16.54296875" style="8" bestFit="1" customWidth="1"/>
    <col min="10251" max="10251" width="20.26953125" style="8" bestFit="1" customWidth="1"/>
    <col min="10252" max="10252" width="19.26953125" style="8" customWidth="1"/>
    <col min="10253" max="10253" width="10.26953125" style="8" bestFit="1" customWidth="1"/>
    <col min="10254" max="10254" width="8.81640625" style="8" customWidth="1"/>
    <col min="10255" max="10255" width="9.26953125" style="8" customWidth="1"/>
    <col min="10256" max="10256" width="17.7265625" style="8" customWidth="1"/>
    <col min="10257" max="10257" width="15.1796875" style="8" customWidth="1"/>
    <col min="10258" max="10258" width="14.7265625" style="8" bestFit="1" customWidth="1"/>
    <col min="10259" max="10259" width="15.453125" style="8" customWidth="1"/>
    <col min="10260" max="10260" width="9.1796875" style="8"/>
    <col min="10261" max="10261" width="12.81640625" style="8" bestFit="1" customWidth="1"/>
    <col min="10262" max="10499" width="9.1796875" style="8"/>
    <col min="10500" max="10500" width="12.1796875" style="8" customWidth="1"/>
    <col min="10501" max="10501" width="13.1796875" style="8" bestFit="1" customWidth="1"/>
    <col min="10502" max="10502" width="12.54296875" style="8" customWidth="1"/>
    <col min="10503" max="10503" width="16.1796875" style="8" bestFit="1" customWidth="1"/>
    <col min="10504" max="10504" width="14.453125" style="8" bestFit="1" customWidth="1"/>
    <col min="10505" max="10505" width="9.81640625" style="8" customWidth="1"/>
    <col min="10506" max="10506" width="16.54296875" style="8" bestFit="1" customWidth="1"/>
    <col min="10507" max="10507" width="20.26953125" style="8" bestFit="1" customWidth="1"/>
    <col min="10508" max="10508" width="19.26953125" style="8" customWidth="1"/>
    <col min="10509" max="10509" width="10.26953125" style="8" bestFit="1" customWidth="1"/>
    <col min="10510" max="10510" width="8.81640625" style="8" customWidth="1"/>
    <col min="10511" max="10511" width="9.26953125" style="8" customWidth="1"/>
    <col min="10512" max="10512" width="17.7265625" style="8" customWidth="1"/>
    <col min="10513" max="10513" width="15.1796875" style="8" customWidth="1"/>
    <col min="10514" max="10514" width="14.7265625" style="8" bestFit="1" customWidth="1"/>
    <col min="10515" max="10515" width="15.453125" style="8" customWidth="1"/>
    <col min="10516" max="10516" width="9.1796875" style="8"/>
    <col min="10517" max="10517" width="12.81640625" style="8" bestFit="1" customWidth="1"/>
    <col min="10518" max="10755" width="9.1796875" style="8"/>
    <col min="10756" max="10756" width="12.1796875" style="8" customWidth="1"/>
    <col min="10757" max="10757" width="13.1796875" style="8" bestFit="1" customWidth="1"/>
    <col min="10758" max="10758" width="12.54296875" style="8" customWidth="1"/>
    <col min="10759" max="10759" width="16.1796875" style="8" bestFit="1" customWidth="1"/>
    <col min="10760" max="10760" width="14.453125" style="8" bestFit="1" customWidth="1"/>
    <col min="10761" max="10761" width="9.81640625" style="8" customWidth="1"/>
    <col min="10762" max="10762" width="16.54296875" style="8" bestFit="1" customWidth="1"/>
    <col min="10763" max="10763" width="20.26953125" style="8" bestFit="1" customWidth="1"/>
    <col min="10764" max="10764" width="19.26953125" style="8" customWidth="1"/>
    <col min="10765" max="10765" width="10.26953125" style="8" bestFit="1" customWidth="1"/>
    <col min="10766" max="10766" width="8.81640625" style="8" customWidth="1"/>
    <col min="10767" max="10767" width="9.26953125" style="8" customWidth="1"/>
    <col min="10768" max="10768" width="17.7265625" style="8" customWidth="1"/>
    <col min="10769" max="10769" width="15.1796875" style="8" customWidth="1"/>
    <col min="10770" max="10770" width="14.7265625" style="8" bestFit="1" customWidth="1"/>
    <col min="10771" max="10771" width="15.453125" style="8" customWidth="1"/>
    <col min="10772" max="10772" width="9.1796875" style="8"/>
    <col min="10773" max="10773" width="12.81640625" style="8" bestFit="1" customWidth="1"/>
    <col min="10774" max="11011" width="9.1796875" style="8"/>
    <col min="11012" max="11012" width="12.1796875" style="8" customWidth="1"/>
    <col min="11013" max="11013" width="13.1796875" style="8" bestFit="1" customWidth="1"/>
    <col min="11014" max="11014" width="12.54296875" style="8" customWidth="1"/>
    <col min="11015" max="11015" width="16.1796875" style="8" bestFit="1" customWidth="1"/>
    <col min="11016" max="11016" width="14.453125" style="8" bestFit="1" customWidth="1"/>
    <col min="11017" max="11017" width="9.81640625" style="8" customWidth="1"/>
    <col min="11018" max="11018" width="16.54296875" style="8" bestFit="1" customWidth="1"/>
    <col min="11019" max="11019" width="20.26953125" style="8" bestFit="1" customWidth="1"/>
    <col min="11020" max="11020" width="19.26953125" style="8" customWidth="1"/>
    <col min="11021" max="11021" width="10.26953125" style="8" bestFit="1" customWidth="1"/>
    <col min="11022" max="11022" width="8.81640625" style="8" customWidth="1"/>
    <col min="11023" max="11023" width="9.26953125" style="8" customWidth="1"/>
    <col min="11024" max="11024" width="17.7265625" style="8" customWidth="1"/>
    <col min="11025" max="11025" width="15.1796875" style="8" customWidth="1"/>
    <col min="11026" max="11026" width="14.7265625" style="8" bestFit="1" customWidth="1"/>
    <col min="11027" max="11027" width="15.453125" style="8" customWidth="1"/>
    <col min="11028" max="11028" width="9.1796875" style="8"/>
    <col min="11029" max="11029" width="12.81640625" style="8" bestFit="1" customWidth="1"/>
    <col min="11030" max="11267" width="9.1796875" style="8"/>
    <col min="11268" max="11268" width="12.1796875" style="8" customWidth="1"/>
    <col min="11269" max="11269" width="13.1796875" style="8" bestFit="1" customWidth="1"/>
    <col min="11270" max="11270" width="12.54296875" style="8" customWidth="1"/>
    <col min="11271" max="11271" width="16.1796875" style="8" bestFit="1" customWidth="1"/>
    <col min="11272" max="11272" width="14.453125" style="8" bestFit="1" customWidth="1"/>
    <col min="11273" max="11273" width="9.81640625" style="8" customWidth="1"/>
    <col min="11274" max="11274" width="16.54296875" style="8" bestFit="1" customWidth="1"/>
    <col min="11275" max="11275" width="20.26953125" style="8" bestFit="1" customWidth="1"/>
    <col min="11276" max="11276" width="19.26953125" style="8" customWidth="1"/>
    <col min="11277" max="11277" width="10.26953125" style="8" bestFit="1" customWidth="1"/>
    <col min="11278" max="11278" width="8.81640625" style="8" customWidth="1"/>
    <col min="11279" max="11279" width="9.26953125" style="8" customWidth="1"/>
    <col min="11280" max="11280" width="17.7265625" style="8" customWidth="1"/>
    <col min="11281" max="11281" width="15.1796875" style="8" customWidth="1"/>
    <col min="11282" max="11282" width="14.7265625" style="8" bestFit="1" customWidth="1"/>
    <col min="11283" max="11283" width="15.453125" style="8" customWidth="1"/>
    <col min="11284" max="11284" width="9.1796875" style="8"/>
    <col min="11285" max="11285" width="12.81640625" style="8" bestFit="1" customWidth="1"/>
    <col min="11286" max="11523" width="9.1796875" style="8"/>
    <col min="11524" max="11524" width="12.1796875" style="8" customWidth="1"/>
    <col min="11525" max="11525" width="13.1796875" style="8" bestFit="1" customWidth="1"/>
    <col min="11526" max="11526" width="12.54296875" style="8" customWidth="1"/>
    <col min="11527" max="11527" width="16.1796875" style="8" bestFit="1" customWidth="1"/>
    <col min="11528" max="11528" width="14.453125" style="8" bestFit="1" customWidth="1"/>
    <col min="11529" max="11529" width="9.81640625" style="8" customWidth="1"/>
    <col min="11530" max="11530" width="16.54296875" style="8" bestFit="1" customWidth="1"/>
    <col min="11531" max="11531" width="20.26953125" style="8" bestFit="1" customWidth="1"/>
    <col min="11532" max="11532" width="19.26953125" style="8" customWidth="1"/>
    <col min="11533" max="11533" width="10.26953125" style="8" bestFit="1" customWidth="1"/>
    <col min="11534" max="11534" width="8.81640625" style="8" customWidth="1"/>
    <col min="11535" max="11535" width="9.26953125" style="8" customWidth="1"/>
    <col min="11536" max="11536" width="17.7265625" style="8" customWidth="1"/>
    <col min="11537" max="11537" width="15.1796875" style="8" customWidth="1"/>
    <col min="11538" max="11538" width="14.7265625" style="8" bestFit="1" customWidth="1"/>
    <col min="11539" max="11539" width="15.453125" style="8" customWidth="1"/>
    <col min="11540" max="11540" width="9.1796875" style="8"/>
    <col min="11541" max="11541" width="12.81640625" style="8" bestFit="1" customWidth="1"/>
    <col min="11542" max="11779" width="9.1796875" style="8"/>
    <col min="11780" max="11780" width="12.1796875" style="8" customWidth="1"/>
    <col min="11781" max="11781" width="13.1796875" style="8" bestFit="1" customWidth="1"/>
    <col min="11782" max="11782" width="12.54296875" style="8" customWidth="1"/>
    <col min="11783" max="11783" width="16.1796875" style="8" bestFit="1" customWidth="1"/>
    <col min="11784" max="11784" width="14.453125" style="8" bestFit="1" customWidth="1"/>
    <col min="11785" max="11785" width="9.81640625" style="8" customWidth="1"/>
    <col min="11786" max="11786" width="16.54296875" style="8" bestFit="1" customWidth="1"/>
    <col min="11787" max="11787" width="20.26953125" style="8" bestFit="1" customWidth="1"/>
    <col min="11788" max="11788" width="19.26953125" style="8" customWidth="1"/>
    <col min="11789" max="11789" width="10.26953125" style="8" bestFit="1" customWidth="1"/>
    <col min="11790" max="11790" width="8.81640625" style="8" customWidth="1"/>
    <col min="11791" max="11791" width="9.26953125" style="8" customWidth="1"/>
    <col min="11792" max="11792" width="17.7265625" style="8" customWidth="1"/>
    <col min="11793" max="11793" width="15.1796875" style="8" customWidth="1"/>
    <col min="11794" max="11794" width="14.7265625" style="8" bestFit="1" customWidth="1"/>
    <col min="11795" max="11795" width="15.453125" style="8" customWidth="1"/>
    <col min="11796" max="11796" width="9.1796875" style="8"/>
    <col min="11797" max="11797" width="12.81640625" style="8" bestFit="1" customWidth="1"/>
    <col min="11798" max="12035" width="9.1796875" style="8"/>
    <col min="12036" max="12036" width="12.1796875" style="8" customWidth="1"/>
    <col min="12037" max="12037" width="13.1796875" style="8" bestFit="1" customWidth="1"/>
    <col min="12038" max="12038" width="12.54296875" style="8" customWidth="1"/>
    <col min="12039" max="12039" width="16.1796875" style="8" bestFit="1" customWidth="1"/>
    <col min="12040" max="12040" width="14.453125" style="8" bestFit="1" customWidth="1"/>
    <col min="12041" max="12041" width="9.81640625" style="8" customWidth="1"/>
    <col min="12042" max="12042" width="16.54296875" style="8" bestFit="1" customWidth="1"/>
    <col min="12043" max="12043" width="20.26953125" style="8" bestFit="1" customWidth="1"/>
    <col min="12044" max="12044" width="19.26953125" style="8" customWidth="1"/>
    <col min="12045" max="12045" width="10.26953125" style="8" bestFit="1" customWidth="1"/>
    <col min="12046" max="12046" width="8.81640625" style="8" customWidth="1"/>
    <col min="12047" max="12047" width="9.26953125" style="8" customWidth="1"/>
    <col min="12048" max="12048" width="17.7265625" style="8" customWidth="1"/>
    <col min="12049" max="12049" width="15.1796875" style="8" customWidth="1"/>
    <col min="12050" max="12050" width="14.7265625" style="8" bestFit="1" customWidth="1"/>
    <col min="12051" max="12051" width="15.453125" style="8" customWidth="1"/>
    <col min="12052" max="12052" width="9.1796875" style="8"/>
    <col min="12053" max="12053" width="12.81640625" style="8" bestFit="1" customWidth="1"/>
    <col min="12054" max="12291" width="9.1796875" style="8"/>
    <col min="12292" max="12292" width="12.1796875" style="8" customWidth="1"/>
    <col min="12293" max="12293" width="13.1796875" style="8" bestFit="1" customWidth="1"/>
    <col min="12294" max="12294" width="12.54296875" style="8" customWidth="1"/>
    <col min="12295" max="12295" width="16.1796875" style="8" bestFit="1" customWidth="1"/>
    <col min="12296" max="12296" width="14.453125" style="8" bestFit="1" customWidth="1"/>
    <col min="12297" max="12297" width="9.81640625" style="8" customWidth="1"/>
    <col min="12298" max="12298" width="16.54296875" style="8" bestFit="1" customWidth="1"/>
    <col min="12299" max="12299" width="20.26953125" style="8" bestFit="1" customWidth="1"/>
    <col min="12300" max="12300" width="19.26953125" style="8" customWidth="1"/>
    <col min="12301" max="12301" width="10.26953125" style="8" bestFit="1" customWidth="1"/>
    <col min="12302" max="12302" width="8.81640625" style="8" customWidth="1"/>
    <col min="12303" max="12303" width="9.26953125" style="8" customWidth="1"/>
    <col min="12304" max="12304" width="17.7265625" style="8" customWidth="1"/>
    <col min="12305" max="12305" width="15.1796875" style="8" customWidth="1"/>
    <col min="12306" max="12306" width="14.7265625" style="8" bestFit="1" customWidth="1"/>
    <col min="12307" max="12307" width="15.453125" style="8" customWidth="1"/>
    <col min="12308" max="12308" width="9.1796875" style="8"/>
    <col min="12309" max="12309" width="12.81640625" style="8" bestFit="1" customWidth="1"/>
    <col min="12310" max="12547" width="9.1796875" style="8"/>
    <col min="12548" max="12548" width="12.1796875" style="8" customWidth="1"/>
    <col min="12549" max="12549" width="13.1796875" style="8" bestFit="1" customWidth="1"/>
    <col min="12550" max="12550" width="12.54296875" style="8" customWidth="1"/>
    <col min="12551" max="12551" width="16.1796875" style="8" bestFit="1" customWidth="1"/>
    <col min="12552" max="12552" width="14.453125" style="8" bestFit="1" customWidth="1"/>
    <col min="12553" max="12553" width="9.81640625" style="8" customWidth="1"/>
    <col min="12554" max="12554" width="16.54296875" style="8" bestFit="1" customWidth="1"/>
    <col min="12555" max="12555" width="20.26953125" style="8" bestFit="1" customWidth="1"/>
    <col min="12556" max="12556" width="19.26953125" style="8" customWidth="1"/>
    <col min="12557" max="12557" width="10.26953125" style="8" bestFit="1" customWidth="1"/>
    <col min="12558" max="12558" width="8.81640625" style="8" customWidth="1"/>
    <col min="12559" max="12559" width="9.26953125" style="8" customWidth="1"/>
    <col min="12560" max="12560" width="17.7265625" style="8" customWidth="1"/>
    <col min="12561" max="12561" width="15.1796875" style="8" customWidth="1"/>
    <col min="12562" max="12562" width="14.7265625" style="8" bestFit="1" customWidth="1"/>
    <col min="12563" max="12563" width="15.453125" style="8" customWidth="1"/>
    <col min="12564" max="12564" width="9.1796875" style="8"/>
    <col min="12565" max="12565" width="12.81640625" style="8" bestFit="1" customWidth="1"/>
    <col min="12566" max="12803" width="9.1796875" style="8"/>
    <col min="12804" max="12804" width="12.1796875" style="8" customWidth="1"/>
    <col min="12805" max="12805" width="13.1796875" style="8" bestFit="1" customWidth="1"/>
    <col min="12806" max="12806" width="12.54296875" style="8" customWidth="1"/>
    <col min="12807" max="12807" width="16.1796875" style="8" bestFit="1" customWidth="1"/>
    <col min="12808" max="12808" width="14.453125" style="8" bestFit="1" customWidth="1"/>
    <col min="12809" max="12809" width="9.81640625" style="8" customWidth="1"/>
    <col min="12810" max="12810" width="16.54296875" style="8" bestFit="1" customWidth="1"/>
    <col min="12811" max="12811" width="20.26953125" style="8" bestFit="1" customWidth="1"/>
    <col min="12812" max="12812" width="19.26953125" style="8" customWidth="1"/>
    <col min="12813" max="12813" width="10.26953125" style="8" bestFit="1" customWidth="1"/>
    <col min="12814" max="12814" width="8.81640625" style="8" customWidth="1"/>
    <col min="12815" max="12815" width="9.26953125" style="8" customWidth="1"/>
    <col min="12816" max="12816" width="17.7265625" style="8" customWidth="1"/>
    <col min="12817" max="12817" width="15.1796875" style="8" customWidth="1"/>
    <col min="12818" max="12818" width="14.7265625" style="8" bestFit="1" customWidth="1"/>
    <col min="12819" max="12819" width="15.453125" style="8" customWidth="1"/>
    <col min="12820" max="12820" width="9.1796875" style="8"/>
    <col min="12821" max="12821" width="12.81640625" style="8" bestFit="1" customWidth="1"/>
    <col min="12822" max="13059" width="9.1796875" style="8"/>
    <col min="13060" max="13060" width="12.1796875" style="8" customWidth="1"/>
    <col min="13061" max="13061" width="13.1796875" style="8" bestFit="1" customWidth="1"/>
    <col min="13062" max="13062" width="12.54296875" style="8" customWidth="1"/>
    <col min="13063" max="13063" width="16.1796875" style="8" bestFit="1" customWidth="1"/>
    <col min="13064" max="13064" width="14.453125" style="8" bestFit="1" customWidth="1"/>
    <col min="13065" max="13065" width="9.81640625" style="8" customWidth="1"/>
    <col min="13066" max="13066" width="16.54296875" style="8" bestFit="1" customWidth="1"/>
    <col min="13067" max="13067" width="20.26953125" style="8" bestFit="1" customWidth="1"/>
    <col min="13068" max="13068" width="19.26953125" style="8" customWidth="1"/>
    <col min="13069" max="13069" width="10.26953125" style="8" bestFit="1" customWidth="1"/>
    <col min="13070" max="13070" width="8.81640625" style="8" customWidth="1"/>
    <col min="13071" max="13071" width="9.26953125" style="8" customWidth="1"/>
    <col min="13072" max="13072" width="17.7265625" style="8" customWidth="1"/>
    <col min="13073" max="13073" width="15.1796875" style="8" customWidth="1"/>
    <col min="13074" max="13074" width="14.7265625" style="8" bestFit="1" customWidth="1"/>
    <col min="13075" max="13075" width="15.453125" style="8" customWidth="1"/>
    <col min="13076" max="13076" width="9.1796875" style="8"/>
    <col min="13077" max="13077" width="12.81640625" style="8" bestFit="1" customWidth="1"/>
    <col min="13078" max="13315" width="9.1796875" style="8"/>
    <col min="13316" max="13316" width="12.1796875" style="8" customWidth="1"/>
    <col min="13317" max="13317" width="13.1796875" style="8" bestFit="1" customWidth="1"/>
    <col min="13318" max="13318" width="12.54296875" style="8" customWidth="1"/>
    <col min="13319" max="13319" width="16.1796875" style="8" bestFit="1" customWidth="1"/>
    <col min="13320" max="13320" width="14.453125" style="8" bestFit="1" customWidth="1"/>
    <col min="13321" max="13321" width="9.81640625" style="8" customWidth="1"/>
    <col min="13322" max="13322" width="16.54296875" style="8" bestFit="1" customWidth="1"/>
    <col min="13323" max="13323" width="20.26953125" style="8" bestFit="1" customWidth="1"/>
    <col min="13324" max="13324" width="19.26953125" style="8" customWidth="1"/>
    <col min="13325" max="13325" width="10.26953125" style="8" bestFit="1" customWidth="1"/>
    <col min="13326" max="13326" width="8.81640625" style="8" customWidth="1"/>
    <col min="13327" max="13327" width="9.26953125" style="8" customWidth="1"/>
    <col min="13328" max="13328" width="17.7265625" style="8" customWidth="1"/>
    <col min="13329" max="13329" width="15.1796875" style="8" customWidth="1"/>
    <col min="13330" max="13330" width="14.7265625" style="8" bestFit="1" customWidth="1"/>
    <col min="13331" max="13331" width="15.453125" style="8" customWidth="1"/>
    <col min="13332" max="13332" width="9.1796875" style="8"/>
    <col min="13333" max="13333" width="12.81640625" style="8" bestFit="1" customWidth="1"/>
    <col min="13334" max="13571" width="9.1796875" style="8"/>
    <col min="13572" max="13572" width="12.1796875" style="8" customWidth="1"/>
    <col min="13573" max="13573" width="13.1796875" style="8" bestFit="1" customWidth="1"/>
    <col min="13574" max="13574" width="12.54296875" style="8" customWidth="1"/>
    <col min="13575" max="13575" width="16.1796875" style="8" bestFit="1" customWidth="1"/>
    <col min="13576" max="13576" width="14.453125" style="8" bestFit="1" customWidth="1"/>
    <col min="13577" max="13577" width="9.81640625" style="8" customWidth="1"/>
    <col min="13578" max="13578" width="16.54296875" style="8" bestFit="1" customWidth="1"/>
    <col min="13579" max="13579" width="20.26953125" style="8" bestFit="1" customWidth="1"/>
    <col min="13580" max="13580" width="19.26953125" style="8" customWidth="1"/>
    <col min="13581" max="13581" width="10.26953125" style="8" bestFit="1" customWidth="1"/>
    <col min="13582" max="13582" width="8.81640625" style="8" customWidth="1"/>
    <col min="13583" max="13583" width="9.26953125" style="8" customWidth="1"/>
    <col min="13584" max="13584" width="17.7265625" style="8" customWidth="1"/>
    <col min="13585" max="13585" width="15.1796875" style="8" customWidth="1"/>
    <col min="13586" max="13586" width="14.7265625" style="8" bestFit="1" customWidth="1"/>
    <col min="13587" max="13587" width="15.453125" style="8" customWidth="1"/>
    <col min="13588" max="13588" width="9.1796875" style="8"/>
    <col min="13589" max="13589" width="12.81640625" style="8" bestFit="1" customWidth="1"/>
    <col min="13590" max="13827" width="9.1796875" style="8"/>
    <col min="13828" max="13828" width="12.1796875" style="8" customWidth="1"/>
    <col min="13829" max="13829" width="13.1796875" style="8" bestFit="1" customWidth="1"/>
    <col min="13830" max="13830" width="12.54296875" style="8" customWidth="1"/>
    <col min="13831" max="13831" width="16.1796875" style="8" bestFit="1" customWidth="1"/>
    <col min="13832" max="13832" width="14.453125" style="8" bestFit="1" customWidth="1"/>
    <col min="13833" max="13833" width="9.81640625" style="8" customWidth="1"/>
    <col min="13834" max="13834" width="16.54296875" style="8" bestFit="1" customWidth="1"/>
    <col min="13835" max="13835" width="20.26953125" style="8" bestFit="1" customWidth="1"/>
    <col min="13836" max="13836" width="19.26953125" style="8" customWidth="1"/>
    <col min="13837" max="13837" width="10.26953125" style="8" bestFit="1" customWidth="1"/>
    <col min="13838" max="13838" width="8.81640625" style="8" customWidth="1"/>
    <col min="13839" max="13839" width="9.26953125" style="8" customWidth="1"/>
    <col min="13840" max="13840" width="17.7265625" style="8" customWidth="1"/>
    <col min="13841" max="13841" width="15.1796875" style="8" customWidth="1"/>
    <col min="13842" max="13842" width="14.7265625" style="8" bestFit="1" customWidth="1"/>
    <col min="13843" max="13843" width="15.453125" style="8" customWidth="1"/>
    <col min="13844" max="13844" width="9.1796875" style="8"/>
    <col min="13845" max="13845" width="12.81640625" style="8" bestFit="1" customWidth="1"/>
    <col min="13846" max="14083" width="9.1796875" style="8"/>
    <col min="14084" max="14084" width="12.1796875" style="8" customWidth="1"/>
    <col min="14085" max="14085" width="13.1796875" style="8" bestFit="1" customWidth="1"/>
    <col min="14086" max="14086" width="12.54296875" style="8" customWidth="1"/>
    <col min="14087" max="14087" width="16.1796875" style="8" bestFit="1" customWidth="1"/>
    <col min="14088" max="14088" width="14.453125" style="8" bestFit="1" customWidth="1"/>
    <col min="14089" max="14089" width="9.81640625" style="8" customWidth="1"/>
    <col min="14090" max="14090" width="16.54296875" style="8" bestFit="1" customWidth="1"/>
    <col min="14091" max="14091" width="20.26953125" style="8" bestFit="1" customWidth="1"/>
    <col min="14092" max="14092" width="19.26953125" style="8" customWidth="1"/>
    <col min="14093" max="14093" width="10.26953125" style="8" bestFit="1" customWidth="1"/>
    <col min="14094" max="14094" width="8.81640625" style="8" customWidth="1"/>
    <col min="14095" max="14095" width="9.26953125" style="8" customWidth="1"/>
    <col min="14096" max="14096" width="17.7265625" style="8" customWidth="1"/>
    <col min="14097" max="14097" width="15.1796875" style="8" customWidth="1"/>
    <col min="14098" max="14098" width="14.7265625" style="8" bestFit="1" customWidth="1"/>
    <col min="14099" max="14099" width="15.453125" style="8" customWidth="1"/>
    <col min="14100" max="14100" width="9.1796875" style="8"/>
    <col min="14101" max="14101" width="12.81640625" style="8" bestFit="1" customWidth="1"/>
    <col min="14102" max="14339" width="9.1796875" style="8"/>
    <col min="14340" max="14340" width="12.1796875" style="8" customWidth="1"/>
    <col min="14341" max="14341" width="13.1796875" style="8" bestFit="1" customWidth="1"/>
    <col min="14342" max="14342" width="12.54296875" style="8" customWidth="1"/>
    <col min="14343" max="14343" width="16.1796875" style="8" bestFit="1" customWidth="1"/>
    <col min="14344" max="14344" width="14.453125" style="8" bestFit="1" customWidth="1"/>
    <col min="14345" max="14345" width="9.81640625" style="8" customWidth="1"/>
    <col min="14346" max="14346" width="16.54296875" style="8" bestFit="1" customWidth="1"/>
    <col min="14347" max="14347" width="20.26953125" style="8" bestFit="1" customWidth="1"/>
    <col min="14348" max="14348" width="19.26953125" style="8" customWidth="1"/>
    <col min="14349" max="14349" width="10.26953125" style="8" bestFit="1" customWidth="1"/>
    <col min="14350" max="14350" width="8.81640625" style="8" customWidth="1"/>
    <col min="14351" max="14351" width="9.26953125" style="8" customWidth="1"/>
    <col min="14352" max="14352" width="17.7265625" style="8" customWidth="1"/>
    <col min="14353" max="14353" width="15.1796875" style="8" customWidth="1"/>
    <col min="14354" max="14354" width="14.7265625" style="8" bestFit="1" customWidth="1"/>
    <col min="14355" max="14355" width="15.453125" style="8" customWidth="1"/>
    <col min="14356" max="14356" width="9.1796875" style="8"/>
    <col min="14357" max="14357" width="12.81640625" style="8" bestFit="1" customWidth="1"/>
    <col min="14358" max="14595" width="9.1796875" style="8"/>
    <col min="14596" max="14596" width="12.1796875" style="8" customWidth="1"/>
    <col min="14597" max="14597" width="13.1796875" style="8" bestFit="1" customWidth="1"/>
    <col min="14598" max="14598" width="12.54296875" style="8" customWidth="1"/>
    <col min="14599" max="14599" width="16.1796875" style="8" bestFit="1" customWidth="1"/>
    <col min="14600" max="14600" width="14.453125" style="8" bestFit="1" customWidth="1"/>
    <col min="14601" max="14601" width="9.81640625" style="8" customWidth="1"/>
    <col min="14602" max="14602" width="16.54296875" style="8" bestFit="1" customWidth="1"/>
    <col min="14603" max="14603" width="20.26953125" style="8" bestFit="1" customWidth="1"/>
    <col min="14604" max="14604" width="19.26953125" style="8" customWidth="1"/>
    <col min="14605" max="14605" width="10.26953125" style="8" bestFit="1" customWidth="1"/>
    <col min="14606" max="14606" width="8.81640625" style="8" customWidth="1"/>
    <col min="14607" max="14607" width="9.26953125" style="8" customWidth="1"/>
    <col min="14608" max="14608" width="17.7265625" style="8" customWidth="1"/>
    <col min="14609" max="14609" width="15.1796875" style="8" customWidth="1"/>
    <col min="14610" max="14610" width="14.7265625" style="8" bestFit="1" customWidth="1"/>
    <col min="14611" max="14611" width="15.453125" style="8" customWidth="1"/>
    <col min="14612" max="14612" width="9.1796875" style="8"/>
    <col min="14613" max="14613" width="12.81640625" style="8" bestFit="1" customWidth="1"/>
    <col min="14614" max="14851" width="9.1796875" style="8"/>
    <col min="14852" max="14852" width="12.1796875" style="8" customWidth="1"/>
    <col min="14853" max="14853" width="13.1796875" style="8" bestFit="1" customWidth="1"/>
    <col min="14854" max="14854" width="12.54296875" style="8" customWidth="1"/>
    <col min="14855" max="14855" width="16.1796875" style="8" bestFit="1" customWidth="1"/>
    <col min="14856" max="14856" width="14.453125" style="8" bestFit="1" customWidth="1"/>
    <col min="14857" max="14857" width="9.81640625" style="8" customWidth="1"/>
    <col min="14858" max="14858" width="16.54296875" style="8" bestFit="1" customWidth="1"/>
    <col min="14859" max="14859" width="20.26953125" style="8" bestFit="1" customWidth="1"/>
    <col min="14860" max="14860" width="19.26953125" style="8" customWidth="1"/>
    <col min="14861" max="14861" width="10.26953125" style="8" bestFit="1" customWidth="1"/>
    <col min="14862" max="14862" width="8.81640625" style="8" customWidth="1"/>
    <col min="14863" max="14863" width="9.26953125" style="8" customWidth="1"/>
    <col min="14864" max="14864" width="17.7265625" style="8" customWidth="1"/>
    <col min="14865" max="14865" width="15.1796875" style="8" customWidth="1"/>
    <col min="14866" max="14866" width="14.7265625" style="8" bestFit="1" customWidth="1"/>
    <col min="14867" max="14867" width="15.453125" style="8" customWidth="1"/>
    <col min="14868" max="14868" width="9.1796875" style="8"/>
    <col min="14869" max="14869" width="12.81640625" style="8" bestFit="1" customWidth="1"/>
    <col min="14870" max="15107" width="9.1796875" style="8"/>
    <col min="15108" max="15108" width="12.1796875" style="8" customWidth="1"/>
    <col min="15109" max="15109" width="13.1796875" style="8" bestFit="1" customWidth="1"/>
    <col min="15110" max="15110" width="12.54296875" style="8" customWidth="1"/>
    <col min="15111" max="15111" width="16.1796875" style="8" bestFit="1" customWidth="1"/>
    <col min="15112" max="15112" width="14.453125" style="8" bestFit="1" customWidth="1"/>
    <col min="15113" max="15113" width="9.81640625" style="8" customWidth="1"/>
    <col min="15114" max="15114" width="16.54296875" style="8" bestFit="1" customWidth="1"/>
    <col min="15115" max="15115" width="20.26953125" style="8" bestFit="1" customWidth="1"/>
    <col min="15116" max="15116" width="19.26953125" style="8" customWidth="1"/>
    <col min="15117" max="15117" width="10.26953125" style="8" bestFit="1" customWidth="1"/>
    <col min="15118" max="15118" width="8.81640625" style="8" customWidth="1"/>
    <col min="15119" max="15119" width="9.26953125" style="8" customWidth="1"/>
    <col min="15120" max="15120" width="17.7265625" style="8" customWidth="1"/>
    <col min="15121" max="15121" width="15.1796875" style="8" customWidth="1"/>
    <col min="15122" max="15122" width="14.7265625" style="8" bestFit="1" customWidth="1"/>
    <col min="15123" max="15123" width="15.453125" style="8" customWidth="1"/>
    <col min="15124" max="15124" width="9.1796875" style="8"/>
    <col min="15125" max="15125" width="12.81640625" style="8" bestFit="1" customWidth="1"/>
    <col min="15126" max="15363" width="9.1796875" style="8"/>
    <col min="15364" max="15364" width="12.1796875" style="8" customWidth="1"/>
    <col min="15365" max="15365" width="13.1796875" style="8" bestFit="1" customWidth="1"/>
    <col min="15366" max="15366" width="12.54296875" style="8" customWidth="1"/>
    <col min="15367" max="15367" width="16.1796875" style="8" bestFit="1" customWidth="1"/>
    <col min="15368" max="15368" width="14.453125" style="8" bestFit="1" customWidth="1"/>
    <col min="15369" max="15369" width="9.81640625" style="8" customWidth="1"/>
    <col min="15370" max="15370" width="16.54296875" style="8" bestFit="1" customWidth="1"/>
    <col min="15371" max="15371" width="20.26953125" style="8" bestFit="1" customWidth="1"/>
    <col min="15372" max="15372" width="19.26953125" style="8" customWidth="1"/>
    <col min="15373" max="15373" width="10.26953125" style="8" bestFit="1" customWidth="1"/>
    <col min="15374" max="15374" width="8.81640625" style="8" customWidth="1"/>
    <col min="15375" max="15375" width="9.26953125" style="8" customWidth="1"/>
    <col min="15376" max="15376" width="17.7265625" style="8" customWidth="1"/>
    <col min="15377" max="15377" width="15.1796875" style="8" customWidth="1"/>
    <col min="15378" max="15378" width="14.7265625" style="8" bestFit="1" customWidth="1"/>
    <col min="15379" max="15379" width="15.453125" style="8" customWidth="1"/>
    <col min="15380" max="15380" width="9.1796875" style="8"/>
    <col min="15381" max="15381" width="12.81640625" style="8" bestFit="1" customWidth="1"/>
    <col min="15382" max="15619" width="9.1796875" style="8"/>
    <col min="15620" max="15620" width="12.1796875" style="8" customWidth="1"/>
    <col min="15621" max="15621" width="13.1796875" style="8" bestFit="1" customWidth="1"/>
    <col min="15622" max="15622" width="12.54296875" style="8" customWidth="1"/>
    <col min="15623" max="15623" width="16.1796875" style="8" bestFit="1" customWidth="1"/>
    <col min="15624" max="15624" width="14.453125" style="8" bestFit="1" customWidth="1"/>
    <col min="15625" max="15625" width="9.81640625" style="8" customWidth="1"/>
    <col min="15626" max="15626" width="16.54296875" style="8" bestFit="1" customWidth="1"/>
    <col min="15627" max="15627" width="20.26953125" style="8" bestFit="1" customWidth="1"/>
    <col min="15628" max="15628" width="19.26953125" style="8" customWidth="1"/>
    <col min="15629" max="15629" width="10.26953125" style="8" bestFit="1" customWidth="1"/>
    <col min="15630" max="15630" width="8.81640625" style="8" customWidth="1"/>
    <col min="15631" max="15631" width="9.26953125" style="8" customWidth="1"/>
    <col min="15632" max="15632" width="17.7265625" style="8" customWidth="1"/>
    <col min="15633" max="15633" width="15.1796875" style="8" customWidth="1"/>
    <col min="15634" max="15634" width="14.7265625" style="8" bestFit="1" customWidth="1"/>
    <col min="15635" max="15635" width="15.453125" style="8" customWidth="1"/>
    <col min="15636" max="15636" width="9.1796875" style="8"/>
    <col min="15637" max="15637" width="12.81640625" style="8" bestFit="1" customWidth="1"/>
    <col min="15638" max="15875" width="9.1796875" style="8"/>
    <col min="15876" max="15876" width="12.1796875" style="8" customWidth="1"/>
    <col min="15877" max="15877" width="13.1796875" style="8" bestFit="1" customWidth="1"/>
    <col min="15878" max="15878" width="12.54296875" style="8" customWidth="1"/>
    <col min="15879" max="15879" width="16.1796875" style="8" bestFit="1" customWidth="1"/>
    <col min="15880" max="15880" width="14.453125" style="8" bestFit="1" customWidth="1"/>
    <col min="15881" max="15881" width="9.81640625" style="8" customWidth="1"/>
    <col min="15882" max="15882" width="16.54296875" style="8" bestFit="1" customWidth="1"/>
    <col min="15883" max="15883" width="20.26953125" style="8" bestFit="1" customWidth="1"/>
    <col min="15884" max="15884" width="19.26953125" style="8" customWidth="1"/>
    <col min="15885" max="15885" width="10.26953125" style="8" bestFit="1" customWidth="1"/>
    <col min="15886" max="15886" width="8.81640625" style="8" customWidth="1"/>
    <col min="15887" max="15887" width="9.26953125" style="8" customWidth="1"/>
    <col min="15888" max="15888" width="17.7265625" style="8" customWidth="1"/>
    <col min="15889" max="15889" width="15.1796875" style="8" customWidth="1"/>
    <col min="15890" max="15890" width="14.7265625" style="8" bestFit="1" customWidth="1"/>
    <col min="15891" max="15891" width="15.453125" style="8" customWidth="1"/>
    <col min="15892" max="15892" width="9.1796875" style="8"/>
    <col min="15893" max="15893" width="12.81640625" style="8" bestFit="1" customWidth="1"/>
    <col min="15894" max="16131" width="9.1796875" style="8"/>
    <col min="16132" max="16132" width="12.1796875" style="8" customWidth="1"/>
    <col min="16133" max="16133" width="13.1796875" style="8" bestFit="1" customWidth="1"/>
    <col min="16134" max="16134" width="12.54296875" style="8" customWidth="1"/>
    <col min="16135" max="16135" width="16.1796875" style="8" bestFit="1" customWidth="1"/>
    <col min="16136" max="16136" width="14.453125" style="8" bestFit="1" customWidth="1"/>
    <col min="16137" max="16137" width="9.81640625" style="8" customWidth="1"/>
    <col min="16138" max="16138" width="16.54296875" style="8" bestFit="1" customWidth="1"/>
    <col min="16139" max="16139" width="20.26953125" style="8" bestFit="1" customWidth="1"/>
    <col min="16140" max="16140" width="19.26953125" style="8" customWidth="1"/>
    <col min="16141" max="16141" width="10.26953125" style="8" bestFit="1" customWidth="1"/>
    <col min="16142" max="16142" width="8.81640625" style="8" customWidth="1"/>
    <col min="16143" max="16143" width="9.26953125" style="8" customWidth="1"/>
    <col min="16144" max="16144" width="17.7265625" style="8" customWidth="1"/>
    <col min="16145" max="16145" width="15.1796875" style="8" customWidth="1"/>
    <col min="16146" max="16146" width="14.7265625" style="8" bestFit="1" customWidth="1"/>
    <col min="16147" max="16147" width="15.453125" style="8" customWidth="1"/>
    <col min="16148" max="16148" width="9.1796875" style="8"/>
    <col min="16149" max="16149" width="12.81640625" style="8" bestFit="1" customWidth="1"/>
    <col min="16150" max="16384" width="9.1796875" style="8"/>
  </cols>
  <sheetData>
    <row r="1" spans="1:21" ht="26.25" customHeight="1">
      <c r="I1" s="6" t="s">
        <v>688</v>
      </c>
      <c r="J1" s="197">
        <f>SUM(J4:J138)</f>
        <v>0</v>
      </c>
      <c r="P1" s="197">
        <f>SUM(P4:P500)</f>
        <v>96485.109999999957</v>
      </c>
      <c r="Q1" s="56" t="s">
        <v>693</v>
      </c>
    </row>
    <row r="2" spans="1:21" s="15" customFormat="1" ht="29.25" customHeight="1">
      <c r="A2" s="13" t="s">
        <v>299</v>
      </c>
      <c r="B2" s="13" t="s">
        <v>300</v>
      </c>
      <c r="C2" s="14" t="s">
        <v>301</v>
      </c>
      <c r="D2" s="13" t="s">
        <v>297</v>
      </c>
      <c r="E2" s="175" t="s">
        <v>552</v>
      </c>
      <c r="F2" s="175" t="s">
        <v>553</v>
      </c>
      <c r="G2" s="175" t="s">
        <v>554</v>
      </c>
      <c r="H2" s="174" t="s">
        <v>4</v>
      </c>
      <c r="I2" s="14" t="s">
        <v>336</v>
      </c>
      <c r="J2" s="14" t="s">
        <v>305</v>
      </c>
      <c r="K2" s="14" t="s">
        <v>309</v>
      </c>
      <c r="L2" s="14" t="s">
        <v>337</v>
      </c>
      <c r="M2" s="13" t="s">
        <v>310</v>
      </c>
      <c r="N2" s="13" t="s">
        <v>302</v>
      </c>
      <c r="O2" s="14" t="s">
        <v>303</v>
      </c>
      <c r="P2" s="14" t="s">
        <v>304</v>
      </c>
      <c r="Q2" s="13" t="s">
        <v>306</v>
      </c>
      <c r="R2" s="14" t="s">
        <v>307</v>
      </c>
      <c r="S2" s="14" t="s">
        <v>308</v>
      </c>
      <c r="T2" s="13" t="s">
        <v>311</v>
      </c>
      <c r="U2" s="16"/>
    </row>
    <row r="3" spans="1:21" s="15" customFormat="1">
      <c r="A3" s="13"/>
      <c r="B3" s="13"/>
      <c r="C3" s="14"/>
      <c r="D3" s="17"/>
      <c r="E3" s="176"/>
      <c r="F3" s="176"/>
      <c r="G3" s="176"/>
      <c r="H3" s="177"/>
      <c r="I3" s="14"/>
      <c r="J3" s="14"/>
      <c r="K3" s="14"/>
      <c r="L3" s="13"/>
      <c r="M3" s="13"/>
      <c r="N3" s="18"/>
      <c r="O3" s="13"/>
      <c r="P3" s="14"/>
      <c r="Q3" s="13"/>
      <c r="R3" s="14"/>
      <c r="S3" s="14"/>
      <c r="T3" s="13"/>
      <c r="U3" s="16"/>
    </row>
    <row r="4" spans="1:21" s="28" customFormat="1" ht="15.75" customHeight="1">
      <c r="A4" s="19">
        <v>44347</v>
      </c>
      <c r="B4" s="20">
        <v>104058017230</v>
      </c>
      <c r="C4" s="21" t="s">
        <v>312</v>
      </c>
      <c r="D4" s="105" t="s">
        <v>6</v>
      </c>
      <c r="E4" s="94" t="str">
        <f>LEFT(D4,10)</f>
        <v>0281002942</v>
      </c>
      <c r="F4" s="18" t="s">
        <v>9</v>
      </c>
      <c r="G4" s="18"/>
      <c r="H4" s="18"/>
      <c r="I4" s="43" t="s">
        <v>706</v>
      </c>
      <c r="J4" s="43" t="s">
        <v>706</v>
      </c>
      <c r="K4" s="22">
        <f t="shared" ref="K4:K35" si="0">ROUNDUP(O4*R4*1.05*23500,-3)</f>
        <v>601000</v>
      </c>
      <c r="L4" s="57">
        <v>800000</v>
      </c>
      <c r="M4" s="26">
        <f>1.1*L4</f>
        <v>880000.00000000012</v>
      </c>
      <c r="N4" s="50">
        <v>5</v>
      </c>
      <c r="O4" s="45">
        <v>22.11</v>
      </c>
      <c r="P4" s="43">
        <f t="shared" ref="P4:P35" si="1">N4*O4</f>
        <v>110.55</v>
      </c>
      <c r="Q4" s="44">
        <v>23160</v>
      </c>
      <c r="R4" s="24" t="s">
        <v>313</v>
      </c>
      <c r="S4" s="25" t="s">
        <v>314</v>
      </c>
      <c r="T4" s="27" t="s">
        <v>315</v>
      </c>
      <c r="U4" s="29"/>
    </row>
    <row r="5" spans="1:21" s="28" customFormat="1" ht="15.75" customHeight="1">
      <c r="A5" s="19">
        <v>44321</v>
      </c>
      <c r="B5" s="20">
        <v>104001089400</v>
      </c>
      <c r="C5" s="21" t="s">
        <v>312</v>
      </c>
      <c r="D5" s="163" t="s">
        <v>6</v>
      </c>
      <c r="E5" s="94" t="str">
        <f t="shared" ref="E5:F68" si="2">LEFT(D5,10)</f>
        <v>0281002942</v>
      </c>
      <c r="F5" s="18" t="s">
        <v>9</v>
      </c>
      <c r="G5" s="18"/>
      <c r="H5" s="18"/>
      <c r="I5" s="43"/>
      <c r="J5" s="55"/>
      <c r="K5" s="22">
        <f t="shared" si="0"/>
        <v>601000</v>
      </c>
      <c r="L5" s="57">
        <v>800000</v>
      </c>
      <c r="M5" s="26">
        <f t="shared" ref="M5:M68" si="3">1.1*L5</f>
        <v>880000.00000000012</v>
      </c>
      <c r="N5" s="50">
        <v>5</v>
      </c>
      <c r="O5" s="45">
        <v>22.11</v>
      </c>
      <c r="P5" s="43">
        <f t="shared" si="1"/>
        <v>110.55</v>
      </c>
      <c r="Q5" s="44">
        <v>22960</v>
      </c>
      <c r="R5" s="24" t="s">
        <v>313</v>
      </c>
      <c r="S5" s="25" t="s">
        <v>314</v>
      </c>
      <c r="T5" s="27" t="s">
        <v>316</v>
      </c>
      <c r="U5" s="29"/>
    </row>
    <row r="6" spans="1:21" s="28" customFormat="1" ht="14.5">
      <c r="A6" s="19">
        <v>44347</v>
      </c>
      <c r="B6" s="20">
        <v>104058017230</v>
      </c>
      <c r="C6" s="21" t="s">
        <v>312</v>
      </c>
      <c r="D6" s="164" t="s">
        <v>11</v>
      </c>
      <c r="E6" s="94" t="str">
        <f t="shared" si="2"/>
        <v>0281006117</v>
      </c>
      <c r="F6" s="18" t="s">
        <v>12</v>
      </c>
      <c r="G6" s="18"/>
      <c r="H6" s="18"/>
      <c r="I6" s="43"/>
      <c r="J6" s="55"/>
      <c r="K6" s="22">
        <f t="shared" si="0"/>
        <v>570000</v>
      </c>
      <c r="L6" s="57">
        <v>1000000</v>
      </c>
      <c r="M6" s="26">
        <f t="shared" si="3"/>
        <v>1100000</v>
      </c>
      <c r="N6" s="50">
        <v>20</v>
      </c>
      <c r="O6" s="45">
        <v>21</v>
      </c>
      <c r="P6" s="43">
        <f t="shared" si="1"/>
        <v>420</v>
      </c>
      <c r="Q6" s="44">
        <v>23160</v>
      </c>
      <c r="R6" s="24" t="s">
        <v>313</v>
      </c>
      <c r="S6" s="25" t="s">
        <v>314</v>
      </c>
      <c r="T6" s="27" t="s">
        <v>315</v>
      </c>
      <c r="U6" s="29"/>
    </row>
    <row r="7" spans="1:21" s="28" customFormat="1" ht="14.5">
      <c r="A7" s="19">
        <v>44379</v>
      </c>
      <c r="B7" s="20">
        <v>104125903010</v>
      </c>
      <c r="C7" s="21" t="s">
        <v>312</v>
      </c>
      <c r="D7" s="165" t="s">
        <v>44</v>
      </c>
      <c r="E7" s="94" t="str">
        <f t="shared" si="2"/>
        <v>0445020126</v>
      </c>
      <c r="F7" s="18" t="str">
        <f t="shared" si="2"/>
        <v>0445020126</v>
      </c>
      <c r="G7" s="18"/>
      <c r="H7" s="179"/>
      <c r="I7" s="43"/>
      <c r="J7" s="55"/>
      <c r="K7" s="22">
        <f>ROUNDUP(O7*R7*1.05*23500,-3)</f>
        <v>33545000</v>
      </c>
      <c r="L7" s="57">
        <v>38500000</v>
      </c>
      <c r="M7" s="26">
        <f t="shared" si="3"/>
        <v>42350000</v>
      </c>
      <c r="N7" s="51">
        <v>10</v>
      </c>
      <c r="O7" s="46">
        <v>1203.04</v>
      </c>
      <c r="P7" s="43">
        <f t="shared" si="1"/>
        <v>12030.4</v>
      </c>
      <c r="Q7" s="44">
        <v>22900</v>
      </c>
      <c r="R7" s="30" t="s">
        <v>317</v>
      </c>
      <c r="S7" s="25" t="s">
        <v>314</v>
      </c>
      <c r="T7" s="23" t="s">
        <v>318</v>
      </c>
      <c r="U7" s="29"/>
    </row>
    <row r="8" spans="1:21" s="28" customFormat="1" ht="14.5">
      <c r="A8" s="19">
        <v>44321</v>
      </c>
      <c r="B8" s="20">
        <v>104001089400</v>
      </c>
      <c r="C8" s="21" t="s">
        <v>312</v>
      </c>
      <c r="D8" s="166" t="s">
        <v>44</v>
      </c>
      <c r="E8" s="94" t="str">
        <f t="shared" si="2"/>
        <v>0445020126</v>
      </c>
      <c r="F8" s="18" t="str">
        <f t="shared" si="2"/>
        <v>0445020126</v>
      </c>
      <c r="G8" s="18"/>
      <c r="H8" s="180"/>
      <c r="I8" s="43"/>
      <c r="J8" s="55"/>
      <c r="K8" s="22">
        <f t="shared" si="0"/>
        <v>25653000</v>
      </c>
      <c r="L8" s="57">
        <v>38500000</v>
      </c>
      <c r="M8" s="26">
        <f t="shared" si="3"/>
        <v>42350000</v>
      </c>
      <c r="N8" s="51">
        <v>18</v>
      </c>
      <c r="O8" s="47">
        <v>920</v>
      </c>
      <c r="P8" s="43">
        <f t="shared" si="1"/>
        <v>16560</v>
      </c>
      <c r="Q8" s="44">
        <v>22960</v>
      </c>
      <c r="R8" s="30" t="s">
        <v>317</v>
      </c>
      <c r="S8" s="25" t="s">
        <v>314</v>
      </c>
      <c r="T8" s="31" t="s">
        <v>319</v>
      </c>
      <c r="U8" s="29"/>
    </row>
    <row r="9" spans="1:21" s="28" customFormat="1" ht="14.5">
      <c r="A9" s="19">
        <v>44421</v>
      </c>
      <c r="B9" s="20">
        <v>104202082130</v>
      </c>
      <c r="C9" s="21" t="s">
        <v>312</v>
      </c>
      <c r="D9" s="167" t="s">
        <v>281</v>
      </c>
      <c r="E9" s="94" t="str">
        <f t="shared" si="2"/>
        <v>0460426367</v>
      </c>
      <c r="F9" s="18" t="str">
        <f t="shared" si="2"/>
        <v>0460426367</v>
      </c>
      <c r="G9" s="18"/>
      <c r="H9" s="178"/>
      <c r="I9" s="43"/>
      <c r="J9" s="55"/>
      <c r="K9" s="22">
        <f t="shared" si="0"/>
        <v>23686000</v>
      </c>
      <c r="L9" s="57">
        <v>35200000</v>
      </c>
      <c r="M9" s="26">
        <f t="shared" si="3"/>
        <v>38720000</v>
      </c>
      <c r="N9" s="52">
        <v>1</v>
      </c>
      <c r="O9" s="48">
        <v>849.47</v>
      </c>
      <c r="P9" s="43">
        <f t="shared" si="1"/>
        <v>849.47</v>
      </c>
      <c r="Q9" s="44">
        <v>23090</v>
      </c>
      <c r="R9" s="24">
        <v>1.1299999999999999</v>
      </c>
      <c r="S9" s="25" t="s">
        <v>314</v>
      </c>
      <c r="T9" s="7"/>
      <c r="U9" s="29"/>
    </row>
    <row r="10" spans="1:21" s="28" customFormat="1" ht="14.5">
      <c r="A10" s="19">
        <v>44421</v>
      </c>
      <c r="B10" s="20">
        <v>104202082130</v>
      </c>
      <c r="C10" s="21" t="s">
        <v>312</v>
      </c>
      <c r="D10" s="168" t="s">
        <v>278</v>
      </c>
      <c r="E10" s="94" t="str">
        <f t="shared" si="2"/>
        <v>2434614020</v>
      </c>
      <c r="F10" s="18" t="str">
        <f t="shared" si="2"/>
        <v>2434614020</v>
      </c>
      <c r="G10" s="18"/>
      <c r="H10" s="179"/>
      <c r="I10" s="43"/>
      <c r="J10" s="55"/>
      <c r="K10" s="22">
        <f t="shared" si="0"/>
        <v>9000</v>
      </c>
      <c r="L10" s="57">
        <v>10000</v>
      </c>
      <c r="M10" s="26">
        <f t="shared" si="3"/>
        <v>11000</v>
      </c>
      <c r="N10" s="52">
        <v>30</v>
      </c>
      <c r="O10" s="48">
        <v>0.32</v>
      </c>
      <c r="P10" s="43">
        <f t="shared" si="1"/>
        <v>9.6</v>
      </c>
      <c r="Q10" s="44">
        <v>23090</v>
      </c>
      <c r="R10" s="24" t="s">
        <v>313</v>
      </c>
      <c r="S10" s="25" t="s">
        <v>314</v>
      </c>
      <c r="T10" s="7"/>
      <c r="U10" s="29"/>
    </row>
    <row r="11" spans="1:21" s="28" customFormat="1" ht="14.5">
      <c r="A11" s="19">
        <v>44321</v>
      </c>
      <c r="B11" s="20">
        <v>104001089400</v>
      </c>
      <c r="C11" s="21" t="s">
        <v>312</v>
      </c>
      <c r="D11" s="169" t="s">
        <v>14</v>
      </c>
      <c r="E11" s="94" t="str">
        <f t="shared" si="2"/>
        <v>0433171329</v>
      </c>
      <c r="F11" s="18" t="s">
        <v>17</v>
      </c>
      <c r="G11" s="18"/>
      <c r="H11" s="18" t="s">
        <v>15</v>
      </c>
      <c r="I11" s="43"/>
      <c r="J11" s="55"/>
      <c r="K11" s="22">
        <f t="shared" si="0"/>
        <v>527000</v>
      </c>
      <c r="L11" s="57">
        <v>680000</v>
      </c>
      <c r="M11" s="26">
        <f>1.1*L11</f>
        <v>748000.00000000012</v>
      </c>
      <c r="N11" s="53">
        <v>12</v>
      </c>
      <c r="O11" s="47">
        <v>19.39</v>
      </c>
      <c r="P11" s="43">
        <f t="shared" si="1"/>
        <v>232.68</v>
      </c>
      <c r="Q11" s="44">
        <v>22960</v>
      </c>
      <c r="R11" s="24" t="s">
        <v>313</v>
      </c>
      <c r="S11" s="25" t="s">
        <v>314</v>
      </c>
      <c r="T11" s="31" t="s">
        <v>320</v>
      </c>
      <c r="U11" s="29"/>
    </row>
    <row r="12" spans="1:21" s="28" customFormat="1" ht="14.5">
      <c r="A12" s="19">
        <v>44421</v>
      </c>
      <c r="B12" s="20">
        <v>104202082130</v>
      </c>
      <c r="C12" s="21" t="s">
        <v>312</v>
      </c>
      <c r="D12" s="168" t="s">
        <v>265</v>
      </c>
      <c r="E12" s="94" t="str">
        <f t="shared" si="2"/>
        <v>0433171444</v>
      </c>
      <c r="F12" s="18" t="s">
        <v>351</v>
      </c>
      <c r="G12" s="18"/>
      <c r="H12" s="18" t="s">
        <v>266</v>
      </c>
      <c r="I12" s="43"/>
      <c r="J12" s="55"/>
      <c r="K12" s="22">
        <f t="shared" si="0"/>
        <v>513000</v>
      </c>
      <c r="L12" s="57">
        <v>610000</v>
      </c>
      <c r="M12" s="26">
        <f t="shared" si="3"/>
        <v>671000</v>
      </c>
      <c r="N12" s="52">
        <v>12</v>
      </c>
      <c r="O12" s="48">
        <v>18.88</v>
      </c>
      <c r="P12" s="43">
        <f t="shared" si="1"/>
        <v>226.56</v>
      </c>
      <c r="Q12" s="44">
        <v>23090</v>
      </c>
      <c r="R12" s="24" t="s">
        <v>313</v>
      </c>
      <c r="S12" s="25" t="s">
        <v>314</v>
      </c>
      <c r="T12" s="7"/>
      <c r="U12" s="29"/>
    </row>
    <row r="13" spans="1:21" s="28" customFormat="1" ht="14.5">
      <c r="A13" s="19">
        <v>44421</v>
      </c>
      <c r="B13" s="20">
        <v>104202082130</v>
      </c>
      <c r="C13" s="21" t="s">
        <v>312</v>
      </c>
      <c r="D13" s="168" t="s">
        <v>270</v>
      </c>
      <c r="E13" s="94" t="str">
        <f t="shared" si="2"/>
        <v>0433171478</v>
      </c>
      <c r="F13" s="18" t="s">
        <v>353</v>
      </c>
      <c r="G13" s="18"/>
      <c r="H13" s="18" t="s">
        <v>271</v>
      </c>
      <c r="I13" s="43"/>
      <c r="J13" s="55"/>
      <c r="K13" s="22">
        <f t="shared" si="0"/>
        <v>358000</v>
      </c>
      <c r="L13" s="57">
        <v>460000</v>
      </c>
      <c r="M13" s="26">
        <f t="shared" si="3"/>
        <v>506000.00000000006</v>
      </c>
      <c r="N13" s="52">
        <v>12</v>
      </c>
      <c r="O13" s="48">
        <v>13.159999999999998</v>
      </c>
      <c r="P13" s="43">
        <f t="shared" si="1"/>
        <v>157.91999999999999</v>
      </c>
      <c r="Q13" s="44">
        <v>23090</v>
      </c>
      <c r="R13" s="24" t="s">
        <v>313</v>
      </c>
      <c r="S13" s="25" t="s">
        <v>314</v>
      </c>
      <c r="T13" s="7"/>
      <c r="U13" s="29"/>
    </row>
    <row r="14" spans="1:21" s="28" customFormat="1" ht="14.5">
      <c r="A14" s="19">
        <v>44379</v>
      </c>
      <c r="B14" s="20">
        <v>104125903010</v>
      </c>
      <c r="C14" s="21" t="s">
        <v>312</v>
      </c>
      <c r="D14" s="165" t="s">
        <v>19</v>
      </c>
      <c r="E14" s="94" t="str">
        <f t="shared" si="2"/>
        <v>0433171529</v>
      </c>
      <c r="F14" s="18" t="s">
        <v>21</v>
      </c>
      <c r="G14" s="18"/>
      <c r="H14" s="18" t="s">
        <v>20</v>
      </c>
      <c r="I14" s="43"/>
      <c r="J14" s="55"/>
      <c r="K14" s="22">
        <f t="shared" si="0"/>
        <v>317000</v>
      </c>
      <c r="L14" s="57">
        <v>410000</v>
      </c>
      <c r="M14" s="26">
        <f t="shared" si="3"/>
        <v>451000.00000000006</v>
      </c>
      <c r="N14" s="52">
        <v>12</v>
      </c>
      <c r="O14" s="46">
        <v>11.659999999999998</v>
      </c>
      <c r="P14" s="43">
        <f t="shared" si="1"/>
        <v>139.91999999999999</v>
      </c>
      <c r="Q14" s="44">
        <v>22900</v>
      </c>
      <c r="R14" s="24" t="s">
        <v>313</v>
      </c>
      <c r="S14" s="25" t="s">
        <v>314</v>
      </c>
      <c r="T14" s="23" t="s">
        <v>320</v>
      </c>
      <c r="U14" s="29"/>
    </row>
    <row r="15" spans="1:21" s="28" customFormat="1" ht="14.5">
      <c r="A15" s="19">
        <v>44321</v>
      </c>
      <c r="B15" s="20">
        <v>104001089400</v>
      </c>
      <c r="C15" s="21" t="s">
        <v>312</v>
      </c>
      <c r="D15" s="169" t="s">
        <v>22</v>
      </c>
      <c r="E15" s="94" t="str">
        <f t="shared" si="2"/>
        <v>0433171743</v>
      </c>
      <c r="F15" s="18" t="s">
        <v>25</v>
      </c>
      <c r="G15" s="18"/>
      <c r="H15" s="18" t="s">
        <v>23</v>
      </c>
      <c r="I15" s="43"/>
      <c r="J15" s="55"/>
      <c r="K15" s="22">
        <f t="shared" si="0"/>
        <v>485000</v>
      </c>
      <c r="L15" s="57">
        <v>640000</v>
      </c>
      <c r="M15" s="26">
        <f t="shared" si="3"/>
        <v>704000</v>
      </c>
      <c r="N15" s="53">
        <v>36</v>
      </c>
      <c r="O15" s="47">
        <v>17.86</v>
      </c>
      <c r="P15" s="43">
        <f t="shared" si="1"/>
        <v>642.96</v>
      </c>
      <c r="Q15" s="44">
        <v>22960</v>
      </c>
      <c r="R15" s="24" t="s">
        <v>313</v>
      </c>
      <c r="S15" s="25" t="s">
        <v>314</v>
      </c>
      <c r="T15" s="31" t="s">
        <v>321</v>
      </c>
      <c r="U15" s="29"/>
    </row>
    <row r="16" spans="1:21" s="28" customFormat="1" ht="14.5">
      <c r="A16" s="19">
        <v>44421</v>
      </c>
      <c r="B16" s="20">
        <v>104202082130</v>
      </c>
      <c r="C16" s="21" t="s">
        <v>312</v>
      </c>
      <c r="D16" s="168" t="s">
        <v>268</v>
      </c>
      <c r="E16" s="94" t="str">
        <f t="shared" si="2"/>
        <v>0433171768</v>
      </c>
      <c r="F16" s="18" t="s">
        <v>354</v>
      </c>
      <c r="G16" s="18"/>
      <c r="H16" s="18" t="s">
        <v>269</v>
      </c>
      <c r="I16" s="43"/>
      <c r="J16" s="55"/>
      <c r="K16" s="22">
        <f t="shared" si="0"/>
        <v>316000</v>
      </c>
      <c r="L16" s="57">
        <v>450000</v>
      </c>
      <c r="M16" s="26">
        <f t="shared" si="3"/>
        <v>495000.00000000006</v>
      </c>
      <c r="N16" s="52">
        <v>12</v>
      </c>
      <c r="O16" s="48">
        <v>11.62</v>
      </c>
      <c r="P16" s="43">
        <f t="shared" si="1"/>
        <v>139.44</v>
      </c>
      <c r="Q16" s="44">
        <v>23090</v>
      </c>
      <c r="R16" s="24" t="s">
        <v>313</v>
      </c>
      <c r="S16" s="25" t="s">
        <v>314</v>
      </c>
      <c r="T16" s="7"/>
      <c r="U16" s="29"/>
    </row>
    <row r="17" spans="1:21" s="28" customFormat="1" ht="14.5">
      <c r="A17" s="19">
        <v>44379</v>
      </c>
      <c r="B17" s="20">
        <v>104125903010</v>
      </c>
      <c r="C17" s="21" t="s">
        <v>312</v>
      </c>
      <c r="D17" s="165" t="s">
        <v>26</v>
      </c>
      <c r="E17" s="94" t="str">
        <f t="shared" si="2"/>
        <v>0433171806</v>
      </c>
      <c r="F17" s="18" t="s">
        <v>28</v>
      </c>
      <c r="G17" s="18"/>
      <c r="H17" s="18" t="s">
        <v>27</v>
      </c>
      <c r="I17" s="43"/>
      <c r="J17" s="55"/>
      <c r="K17" s="22">
        <f t="shared" si="0"/>
        <v>251000</v>
      </c>
      <c r="L17" s="57">
        <v>350000</v>
      </c>
      <c r="M17" s="26">
        <f t="shared" si="3"/>
        <v>385000.00000000006</v>
      </c>
      <c r="N17" s="52">
        <v>24</v>
      </c>
      <c r="O17" s="46">
        <v>9.2200000000000006</v>
      </c>
      <c r="P17" s="43">
        <f t="shared" si="1"/>
        <v>221.28000000000003</v>
      </c>
      <c r="Q17" s="44">
        <v>22900</v>
      </c>
      <c r="R17" s="24" t="s">
        <v>313</v>
      </c>
      <c r="S17" s="25" t="s">
        <v>314</v>
      </c>
      <c r="T17" s="23" t="s">
        <v>316</v>
      </c>
      <c r="U17" s="29"/>
    </row>
    <row r="18" spans="1:21" s="28" customFormat="1" ht="14.5">
      <c r="A18" s="19">
        <v>44379</v>
      </c>
      <c r="B18" s="20">
        <v>104125903010</v>
      </c>
      <c r="C18" s="21" t="s">
        <v>312</v>
      </c>
      <c r="D18" s="165" t="s">
        <v>26</v>
      </c>
      <c r="E18" s="94" t="str">
        <f t="shared" si="2"/>
        <v>0433171806</v>
      </c>
      <c r="F18" s="18" t="s">
        <v>28</v>
      </c>
      <c r="G18" s="18"/>
      <c r="H18" s="18" t="s">
        <v>27</v>
      </c>
      <c r="I18" s="43"/>
      <c r="J18" s="55"/>
      <c r="K18" s="22">
        <f t="shared" si="0"/>
        <v>251000</v>
      </c>
      <c r="L18" s="57">
        <v>350000</v>
      </c>
      <c r="M18" s="26">
        <f t="shared" si="3"/>
        <v>385000.00000000006</v>
      </c>
      <c r="N18" s="52">
        <v>66</v>
      </c>
      <c r="O18" s="46">
        <v>9.2199999999999989</v>
      </c>
      <c r="P18" s="43">
        <f t="shared" si="1"/>
        <v>608.52</v>
      </c>
      <c r="Q18" s="44">
        <v>22900</v>
      </c>
      <c r="R18" s="24" t="s">
        <v>313</v>
      </c>
      <c r="S18" s="25" t="s">
        <v>314</v>
      </c>
      <c r="T18" s="23" t="s">
        <v>316</v>
      </c>
      <c r="U18" s="29"/>
    </row>
    <row r="19" spans="1:21" s="28" customFormat="1" ht="14.5">
      <c r="A19" s="19">
        <v>44421</v>
      </c>
      <c r="B19" s="20">
        <v>104202082130</v>
      </c>
      <c r="C19" s="21" t="s">
        <v>312</v>
      </c>
      <c r="D19" s="168" t="s">
        <v>276</v>
      </c>
      <c r="E19" s="94" t="str">
        <f t="shared" si="2"/>
        <v>0433171843</v>
      </c>
      <c r="F19" s="18" t="s">
        <v>356</v>
      </c>
      <c r="G19" s="18"/>
      <c r="H19" s="18" t="s">
        <v>277</v>
      </c>
      <c r="I19" s="43"/>
      <c r="J19" s="55"/>
      <c r="K19" s="22">
        <f t="shared" si="0"/>
        <v>774000</v>
      </c>
      <c r="L19" s="57">
        <v>960000</v>
      </c>
      <c r="M19" s="26">
        <f t="shared" si="3"/>
        <v>1056000</v>
      </c>
      <c r="N19" s="52">
        <v>12</v>
      </c>
      <c r="O19" s="48">
        <v>28.5</v>
      </c>
      <c r="P19" s="43">
        <f t="shared" si="1"/>
        <v>342</v>
      </c>
      <c r="Q19" s="44">
        <v>23090</v>
      </c>
      <c r="R19" s="24" t="s">
        <v>313</v>
      </c>
      <c r="S19" s="25" t="s">
        <v>314</v>
      </c>
      <c r="T19" s="7"/>
      <c r="U19" s="29"/>
    </row>
    <row r="20" spans="1:21" s="28" customFormat="1" ht="14.5">
      <c r="A20" s="19">
        <v>44379</v>
      </c>
      <c r="B20" s="20">
        <v>104125903010</v>
      </c>
      <c r="C20" s="21" t="s">
        <v>312</v>
      </c>
      <c r="D20" s="165" t="s">
        <v>29</v>
      </c>
      <c r="E20" s="94" t="str">
        <f t="shared" si="2"/>
        <v>0433171871</v>
      </c>
      <c r="F20" s="18" t="s">
        <v>31</v>
      </c>
      <c r="G20" s="18"/>
      <c r="H20" s="18" t="s">
        <v>30</v>
      </c>
      <c r="I20" s="43"/>
      <c r="J20" s="55"/>
      <c r="K20" s="22">
        <f t="shared" si="0"/>
        <v>750000</v>
      </c>
      <c r="L20" s="57">
        <v>935000</v>
      </c>
      <c r="M20" s="26">
        <f t="shared" si="3"/>
        <v>1028500.0000000001</v>
      </c>
      <c r="N20" s="52">
        <v>10</v>
      </c>
      <c r="O20" s="46">
        <v>27.619999999999997</v>
      </c>
      <c r="P20" s="43">
        <f t="shared" si="1"/>
        <v>276.2</v>
      </c>
      <c r="Q20" s="44">
        <v>22900</v>
      </c>
      <c r="R20" s="24" t="s">
        <v>313</v>
      </c>
      <c r="S20" s="25" t="s">
        <v>314</v>
      </c>
      <c r="T20" s="23" t="s">
        <v>316</v>
      </c>
      <c r="U20" s="29"/>
    </row>
    <row r="21" spans="1:21" s="28" customFormat="1" ht="14.5">
      <c r="A21" s="19">
        <v>44379</v>
      </c>
      <c r="B21" s="20">
        <v>104125903010</v>
      </c>
      <c r="C21" s="21" t="s">
        <v>312</v>
      </c>
      <c r="D21" s="165" t="s">
        <v>32</v>
      </c>
      <c r="E21" s="94" t="str">
        <f t="shared" si="2"/>
        <v>0433171982</v>
      </c>
      <c r="F21" s="18" t="s">
        <v>34</v>
      </c>
      <c r="G21" s="18"/>
      <c r="H21" s="18" t="s">
        <v>33</v>
      </c>
      <c r="I21" s="43"/>
      <c r="J21" s="55"/>
      <c r="K21" s="22">
        <f t="shared" si="0"/>
        <v>747000</v>
      </c>
      <c r="L21" s="57">
        <v>920000</v>
      </c>
      <c r="M21" s="26">
        <f t="shared" si="3"/>
        <v>1012000.0000000001</v>
      </c>
      <c r="N21" s="52">
        <v>4</v>
      </c>
      <c r="O21" s="46">
        <v>27.5</v>
      </c>
      <c r="P21" s="43">
        <f t="shared" si="1"/>
        <v>110</v>
      </c>
      <c r="Q21" s="44">
        <v>22900</v>
      </c>
      <c r="R21" s="24" t="s">
        <v>313</v>
      </c>
      <c r="S21" s="25" t="s">
        <v>314</v>
      </c>
      <c r="T21" s="23" t="s">
        <v>316</v>
      </c>
      <c r="U21" s="29"/>
    </row>
    <row r="22" spans="1:21" s="28" customFormat="1" ht="14.5">
      <c r="A22" s="19">
        <v>44347</v>
      </c>
      <c r="B22" s="20">
        <v>104058017230</v>
      </c>
      <c r="C22" s="21" t="s">
        <v>312</v>
      </c>
      <c r="D22" s="170" t="s">
        <v>32</v>
      </c>
      <c r="E22" s="94" t="str">
        <f t="shared" si="2"/>
        <v>0433171982</v>
      </c>
      <c r="F22" s="18" t="s">
        <v>34</v>
      </c>
      <c r="G22" s="18"/>
      <c r="H22" s="18" t="s">
        <v>575</v>
      </c>
      <c r="I22" s="43"/>
      <c r="J22" s="55"/>
      <c r="K22" s="22">
        <f t="shared" si="0"/>
        <v>747000</v>
      </c>
      <c r="L22" s="57">
        <v>920000</v>
      </c>
      <c r="M22" s="26">
        <f t="shared" si="3"/>
        <v>1012000.0000000001</v>
      </c>
      <c r="N22" s="50">
        <v>8</v>
      </c>
      <c r="O22" s="45">
        <v>27.5</v>
      </c>
      <c r="P22" s="43">
        <f t="shared" si="1"/>
        <v>220</v>
      </c>
      <c r="Q22" s="44">
        <v>23160</v>
      </c>
      <c r="R22" s="24" t="s">
        <v>313</v>
      </c>
      <c r="S22" s="25" t="s">
        <v>314</v>
      </c>
      <c r="T22" s="32" t="s">
        <v>315</v>
      </c>
      <c r="U22" s="29"/>
    </row>
    <row r="23" spans="1:21" s="28" customFormat="1" ht="14.5">
      <c r="A23" s="19">
        <v>44421</v>
      </c>
      <c r="B23" s="20">
        <v>104202082130</v>
      </c>
      <c r="C23" s="21" t="s">
        <v>312</v>
      </c>
      <c r="D23" s="168" t="s">
        <v>274</v>
      </c>
      <c r="E23" s="94" t="str">
        <f t="shared" si="2"/>
        <v>0433172040</v>
      </c>
      <c r="F23" s="18" t="s">
        <v>355</v>
      </c>
      <c r="G23" s="18"/>
      <c r="H23" s="18" t="s">
        <v>275</v>
      </c>
      <c r="I23" s="43"/>
      <c r="J23" s="55"/>
      <c r="K23" s="22">
        <f t="shared" si="0"/>
        <v>771000</v>
      </c>
      <c r="L23" s="57">
        <v>960000</v>
      </c>
      <c r="M23" s="26">
        <f t="shared" si="3"/>
        <v>1056000</v>
      </c>
      <c r="N23" s="52">
        <v>6</v>
      </c>
      <c r="O23" s="48">
        <v>28.38</v>
      </c>
      <c r="P23" s="43">
        <f t="shared" si="1"/>
        <v>170.28</v>
      </c>
      <c r="Q23" s="44">
        <v>23090</v>
      </c>
      <c r="R23" s="24" t="s">
        <v>313</v>
      </c>
      <c r="S23" s="25" t="s">
        <v>314</v>
      </c>
      <c r="T23" s="7"/>
      <c r="U23" s="29"/>
    </row>
    <row r="24" spans="1:21" s="28" customFormat="1" ht="14.5">
      <c r="A24" s="19">
        <v>44321</v>
      </c>
      <c r="B24" s="20">
        <v>104001089400</v>
      </c>
      <c r="C24" s="21" t="s">
        <v>312</v>
      </c>
      <c r="D24" s="169" t="s">
        <v>35</v>
      </c>
      <c r="E24" s="94" t="str">
        <f t="shared" si="2"/>
        <v>0433172080</v>
      </c>
      <c r="F24" s="18" t="s">
        <v>37</v>
      </c>
      <c r="G24" s="18"/>
      <c r="H24" s="18" t="s">
        <v>36</v>
      </c>
      <c r="I24" s="43"/>
      <c r="J24" s="55"/>
      <c r="K24" s="22">
        <f t="shared" si="0"/>
        <v>869000</v>
      </c>
      <c r="L24" s="57">
        <v>1080000</v>
      </c>
      <c r="M24" s="26">
        <f t="shared" si="3"/>
        <v>1188000</v>
      </c>
      <c r="N24" s="53">
        <v>24</v>
      </c>
      <c r="O24" s="47">
        <v>32</v>
      </c>
      <c r="P24" s="43">
        <f t="shared" si="1"/>
        <v>768</v>
      </c>
      <c r="Q24" s="44">
        <v>22960</v>
      </c>
      <c r="R24" s="24" t="s">
        <v>313</v>
      </c>
      <c r="S24" s="25" t="s">
        <v>314</v>
      </c>
      <c r="T24" s="31" t="s">
        <v>316</v>
      </c>
      <c r="U24" s="29"/>
    </row>
    <row r="25" spans="1:21" s="28" customFormat="1" ht="14.5">
      <c r="A25" s="19">
        <v>44421</v>
      </c>
      <c r="B25" s="20">
        <v>104202082130</v>
      </c>
      <c r="C25" s="21" t="s">
        <v>312</v>
      </c>
      <c r="D25" s="168" t="s">
        <v>263</v>
      </c>
      <c r="E25" s="94" t="str">
        <f t="shared" si="2"/>
        <v>0433172221</v>
      </c>
      <c r="F25" s="18" t="s">
        <v>352</v>
      </c>
      <c r="G25" s="18"/>
      <c r="H25" s="18" t="s">
        <v>264</v>
      </c>
      <c r="I25" s="43"/>
      <c r="J25" s="55"/>
      <c r="K25" s="22">
        <f t="shared" si="0"/>
        <v>490000</v>
      </c>
      <c r="L25" s="57">
        <v>610000</v>
      </c>
      <c r="M25" s="26">
        <f t="shared" si="3"/>
        <v>671000</v>
      </c>
      <c r="N25" s="52">
        <v>24</v>
      </c>
      <c r="O25" s="46">
        <v>18.05</v>
      </c>
      <c r="P25" s="43">
        <f t="shared" si="1"/>
        <v>433.20000000000005</v>
      </c>
      <c r="Q25" s="44">
        <v>23090</v>
      </c>
      <c r="R25" s="24" t="s">
        <v>313</v>
      </c>
      <c r="S25" s="25" t="s">
        <v>314</v>
      </c>
      <c r="T25" s="7"/>
      <c r="U25" s="29"/>
    </row>
    <row r="26" spans="1:21" s="28" customFormat="1" ht="14.5">
      <c r="A26" s="19">
        <v>44379</v>
      </c>
      <c r="B26" s="20">
        <v>104125903010</v>
      </c>
      <c r="C26" s="21" t="s">
        <v>312</v>
      </c>
      <c r="D26" s="165" t="s">
        <v>38</v>
      </c>
      <c r="E26" s="94" t="str">
        <f t="shared" si="2"/>
        <v>0433175413</v>
      </c>
      <c r="F26" s="18" t="s">
        <v>40</v>
      </c>
      <c r="G26" s="18"/>
      <c r="H26" s="18" t="s">
        <v>39</v>
      </c>
      <c r="I26" s="43"/>
      <c r="J26" s="55"/>
      <c r="K26" s="22">
        <f t="shared" si="0"/>
        <v>592000</v>
      </c>
      <c r="L26" s="57">
        <v>780000</v>
      </c>
      <c r="M26" s="26">
        <f t="shared" si="3"/>
        <v>858000.00000000012</v>
      </c>
      <c r="N26" s="52">
        <v>120</v>
      </c>
      <c r="O26" s="46">
        <v>21.790000000000003</v>
      </c>
      <c r="P26" s="43">
        <f t="shared" si="1"/>
        <v>2614.8000000000002</v>
      </c>
      <c r="Q26" s="44">
        <v>22900</v>
      </c>
      <c r="R26" s="24" t="s">
        <v>313</v>
      </c>
      <c r="S26" s="25" t="s">
        <v>314</v>
      </c>
      <c r="T26" s="23" t="s">
        <v>322</v>
      </c>
      <c r="U26" s="29"/>
    </row>
    <row r="27" spans="1:21" s="28" customFormat="1" ht="14.5">
      <c r="A27" s="19">
        <v>44379</v>
      </c>
      <c r="B27" s="20">
        <v>104125903010</v>
      </c>
      <c r="C27" s="21" t="s">
        <v>312</v>
      </c>
      <c r="D27" s="171" t="s">
        <v>38</v>
      </c>
      <c r="E27" s="94" t="str">
        <f t="shared" si="2"/>
        <v>0433175413</v>
      </c>
      <c r="F27" s="18" t="s">
        <v>40</v>
      </c>
      <c r="G27" s="18"/>
      <c r="H27" s="18" t="s">
        <v>39</v>
      </c>
      <c r="I27" s="43"/>
      <c r="J27" s="55"/>
      <c r="K27" s="22">
        <f t="shared" si="0"/>
        <v>592000</v>
      </c>
      <c r="L27" s="57">
        <v>780000</v>
      </c>
      <c r="M27" s="26">
        <f t="shared" si="3"/>
        <v>858000.00000000012</v>
      </c>
      <c r="N27" s="52">
        <v>252</v>
      </c>
      <c r="O27" s="46">
        <v>21.79</v>
      </c>
      <c r="P27" s="43">
        <f t="shared" si="1"/>
        <v>5491.08</v>
      </c>
      <c r="Q27" s="44">
        <v>22900</v>
      </c>
      <c r="R27" s="24" t="s">
        <v>313</v>
      </c>
      <c r="S27" s="25" t="s">
        <v>314</v>
      </c>
      <c r="T27" s="23" t="s">
        <v>323</v>
      </c>
      <c r="U27" s="29"/>
    </row>
    <row r="28" spans="1:21" s="28" customFormat="1" ht="14.5">
      <c r="A28" s="19">
        <v>44277</v>
      </c>
      <c r="B28" s="20">
        <v>103909018250</v>
      </c>
      <c r="C28" s="21" t="s">
        <v>312</v>
      </c>
      <c r="D28" s="166" t="s">
        <v>38</v>
      </c>
      <c r="E28" s="94" t="str">
        <f t="shared" si="2"/>
        <v>0433175413</v>
      </c>
      <c r="F28" s="18" t="s">
        <v>40</v>
      </c>
      <c r="G28" s="18"/>
      <c r="H28" s="18" t="s">
        <v>39</v>
      </c>
      <c r="I28" s="43"/>
      <c r="J28" s="55"/>
      <c r="K28" s="22">
        <f t="shared" si="0"/>
        <v>631000</v>
      </c>
      <c r="L28" s="57">
        <v>780000</v>
      </c>
      <c r="M28" s="26">
        <f t="shared" si="3"/>
        <v>858000.00000000012</v>
      </c>
      <c r="N28" s="53">
        <v>120</v>
      </c>
      <c r="O28" s="47">
        <v>23.24</v>
      </c>
      <c r="P28" s="43">
        <f t="shared" si="1"/>
        <v>2788.7999999999997</v>
      </c>
      <c r="Q28" s="44">
        <v>22980</v>
      </c>
      <c r="R28" s="24" t="s">
        <v>313</v>
      </c>
      <c r="S28" s="25" t="s">
        <v>314</v>
      </c>
      <c r="T28" s="31" t="s">
        <v>316</v>
      </c>
      <c r="U28" s="29"/>
    </row>
    <row r="29" spans="1:21" s="28" customFormat="1" ht="14.5">
      <c r="A29" s="19">
        <v>44347</v>
      </c>
      <c r="B29" s="20">
        <v>104058017230</v>
      </c>
      <c r="C29" s="21" t="s">
        <v>312</v>
      </c>
      <c r="D29" s="170" t="s">
        <v>41</v>
      </c>
      <c r="E29" s="94" t="str">
        <f t="shared" si="2"/>
        <v>0433175414</v>
      </c>
      <c r="F29" s="18" t="s">
        <v>43</v>
      </c>
      <c r="G29" s="18"/>
      <c r="H29" s="18" t="s">
        <v>42</v>
      </c>
      <c r="I29" s="43"/>
      <c r="J29" s="55"/>
      <c r="K29" s="22">
        <f t="shared" si="0"/>
        <v>631000</v>
      </c>
      <c r="L29" s="57">
        <v>780000</v>
      </c>
      <c r="M29" s="26">
        <f t="shared" si="3"/>
        <v>858000.00000000012</v>
      </c>
      <c r="N29" s="50">
        <v>12</v>
      </c>
      <c r="O29" s="45">
        <v>23.24</v>
      </c>
      <c r="P29" s="43">
        <f t="shared" si="1"/>
        <v>278.88</v>
      </c>
      <c r="Q29" s="44">
        <v>23160</v>
      </c>
      <c r="R29" s="24" t="s">
        <v>313</v>
      </c>
      <c r="S29" s="25" t="s">
        <v>314</v>
      </c>
      <c r="T29" s="31" t="s">
        <v>324</v>
      </c>
      <c r="U29" s="29"/>
    </row>
    <row r="30" spans="1:21" s="28" customFormat="1" ht="14.5">
      <c r="A30" s="19">
        <v>44347</v>
      </c>
      <c r="B30" s="20">
        <v>104058017230</v>
      </c>
      <c r="C30" s="21" t="s">
        <v>312</v>
      </c>
      <c r="D30" s="170" t="s">
        <v>41</v>
      </c>
      <c r="E30" s="94" t="str">
        <f t="shared" si="2"/>
        <v>0433175414</v>
      </c>
      <c r="F30" s="18" t="s">
        <v>43</v>
      </c>
      <c r="G30" s="18"/>
      <c r="H30" s="18" t="s">
        <v>42</v>
      </c>
      <c r="I30" s="43"/>
      <c r="J30" s="55"/>
      <c r="K30" s="22">
        <f t="shared" si="0"/>
        <v>631000</v>
      </c>
      <c r="L30" s="57">
        <v>780000</v>
      </c>
      <c r="M30" s="26">
        <f t="shared" si="3"/>
        <v>858000.00000000012</v>
      </c>
      <c r="N30" s="50">
        <v>108</v>
      </c>
      <c r="O30" s="45">
        <v>23.24</v>
      </c>
      <c r="P30" s="43">
        <f t="shared" si="1"/>
        <v>2509.9199999999996</v>
      </c>
      <c r="Q30" s="44">
        <v>23160</v>
      </c>
      <c r="R30" s="24" t="s">
        <v>313</v>
      </c>
      <c r="S30" s="25" t="s">
        <v>314</v>
      </c>
      <c r="T30" s="31" t="s">
        <v>324</v>
      </c>
      <c r="U30" s="29"/>
    </row>
    <row r="31" spans="1:21" s="28" customFormat="1" ht="14.5">
      <c r="A31" s="19">
        <v>44347</v>
      </c>
      <c r="B31" s="20">
        <v>104058017230</v>
      </c>
      <c r="C31" s="21" t="s">
        <v>312</v>
      </c>
      <c r="D31" s="170" t="s">
        <v>41</v>
      </c>
      <c r="E31" s="94" t="str">
        <f t="shared" si="2"/>
        <v>0433175414</v>
      </c>
      <c r="F31" s="18" t="s">
        <v>43</v>
      </c>
      <c r="G31" s="18"/>
      <c r="H31" s="18" t="s">
        <v>42</v>
      </c>
      <c r="I31" s="43"/>
      <c r="J31" s="55"/>
      <c r="K31" s="22">
        <f t="shared" si="0"/>
        <v>631000</v>
      </c>
      <c r="L31" s="57">
        <v>780000</v>
      </c>
      <c r="M31" s="26">
        <f t="shared" si="3"/>
        <v>858000.00000000012</v>
      </c>
      <c r="N31" s="50">
        <v>12</v>
      </c>
      <c r="O31" s="45">
        <v>23.24</v>
      </c>
      <c r="P31" s="43">
        <f t="shared" si="1"/>
        <v>278.88</v>
      </c>
      <c r="Q31" s="44">
        <v>23160</v>
      </c>
      <c r="R31" s="24" t="s">
        <v>313</v>
      </c>
      <c r="S31" s="25" t="s">
        <v>314</v>
      </c>
      <c r="T31" s="31" t="s">
        <v>325</v>
      </c>
      <c r="U31" s="29"/>
    </row>
    <row r="32" spans="1:21" s="28" customFormat="1" ht="14.5">
      <c r="A32" s="19">
        <v>44277</v>
      </c>
      <c r="B32" s="20">
        <v>103909018250</v>
      </c>
      <c r="C32" s="21" t="s">
        <v>312</v>
      </c>
      <c r="D32" s="166" t="s">
        <v>41</v>
      </c>
      <c r="E32" s="94" t="str">
        <f t="shared" si="2"/>
        <v>0433175414</v>
      </c>
      <c r="F32" s="18" t="s">
        <v>43</v>
      </c>
      <c r="G32" s="18"/>
      <c r="H32" s="18" t="s">
        <v>42</v>
      </c>
      <c r="I32" s="43"/>
      <c r="J32" s="55"/>
      <c r="K32" s="22">
        <f t="shared" si="0"/>
        <v>631000</v>
      </c>
      <c r="L32" s="57">
        <v>780000</v>
      </c>
      <c r="M32" s="26">
        <f t="shared" si="3"/>
        <v>858000.00000000012</v>
      </c>
      <c r="N32" s="53">
        <v>300</v>
      </c>
      <c r="O32" s="47" t="s">
        <v>326</v>
      </c>
      <c r="P32" s="43">
        <f t="shared" si="1"/>
        <v>6971.9999999999991</v>
      </c>
      <c r="Q32" s="44">
        <v>22980</v>
      </c>
      <c r="R32" s="24" t="s">
        <v>313</v>
      </c>
      <c r="S32" s="25" t="s">
        <v>314</v>
      </c>
      <c r="T32" s="31" t="s">
        <v>316</v>
      </c>
      <c r="U32" s="29"/>
    </row>
    <row r="33" spans="1:21" s="28" customFormat="1" ht="14.5">
      <c r="A33" s="19">
        <v>44421</v>
      </c>
      <c r="B33" s="20">
        <v>104202082130</v>
      </c>
      <c r="C33" s="21" t="s">
        <v>312</v>
      </c>
      <c r="D33" s="168" t="s">
        <v>291</v>
      </c>
      <c r="E33" s="94" t="str">
        <f t="shared" si="2"/>
        <v>9411038580</v>
      </c>
      <c r="F33" s="18">
        <v>9411038580</v>
      </c>
      <c r="G33" s="18" t="s">
        <v>623</v>
      </c>
      <c r="H33" s="18" t="s">
        <v>292</v>
      </c>
      <c r="I33" s="43"/>
      <c r="J33" s="55"/>
      <c r="K33" s="22">
        <f t="shared" si="0"/>
        <v>57000</v>
      </c>
      <c r="L33" s="57">
        <v>70000</v>
      </c>
      <c r="M33" s="26">
        <f t="shared" si="3"/>
        <v>77000</v>
      </c>
      <c r="N33" s="52">
        <v>13</v>
      </c>
      <c r="O33" s="48">
        <v>2.08</v>
      </c>
      <c r="P33" s="43">
        <f t="shared" si="1"/>
        <v>27.04</v>
      </c>
      <c r="Q33" s="44">
        <v>23090</v>
      </c>
      <c r="R33" s="24" t="s">
        <v>313</v>
      </c>
      <c r="S33" s="25" t="s">
        <v>314</v>
      </c>
      <c r="T33" s="7"/>
      <c r="U33" s="29"/>
    </row>
    <row r="34" spans="1:21" s="28" customFormat="1" ht="14.5">
      <c r="A34" s="19">
        <v>44421</v>
      </c>
      <c r="B34" s="20">
        <v>104202082130</v>
      </c>
      <c r="C34" s="21" t="s">
        <v>312</v>
      </c>
      <c r="D34" s="168" t="s">
        <v>293</v>
      </c>
      <c r="E34" s="94" t="str">
        <f t="shared" si="2"/>
        <v>9412038521</v>
      </c>
      <c r="F34" s="18">
        <v>9412038521</v>
      </c>
      <c r="G34" s="18" t="s">
        <v>624</v>
      </c>
      <c r="H34" s="18" t="s">
        <v>294</v>
      </c>
      <c r="I34" s="43"/>
      <c r="J34" s="55"/>
      <c r="K34" s="22">
        <f t="shared" si="0"/>
        <v>39000</v>
      </c>
      <c r="L34" s="57">
        <v>50000</v>
      </c>
      <c r="M34" s="26">
        <f t="shared" si="3"/>
        <v>55000.000000000007</v>
      </c>
      <c r="N34" s="52">
        <v>11</v>
      </c>
      <c r="O34" s="49">
        <v>1.41</v>
      </c>
      <c r="P34" s="43">
        <f t="shared" si="1"/>
        <v>15.51</v>
      </c>
      <c r="Q34" s="44">
        <v>23090</v>
      </c>
      <c r="R34" s="24" t="s">
        <v>313</v>
      </c>
      <c r="S34" s="25" t="s">
        <v>314</v>
      </c>
      <c r="T34" s="7"/>
      <c r="U34" s="29"/>
    </row>
    <row r="35" spans="1:21" s="28" customFormat="1" ht="14.5">
      <c r="A35" s="19">
        <v>44421</v>
      </c>
      <c r="B35" s="20">
        <v>104202082130</v>
      </c>
      <c r="C35" s="21" t="s">
        <v>312</v>
      </c>
      <c r="D35" s="168" t="s">
        <v>287</v>
      </c>
      <c r="E35" s="94" t="str">
        <f t="shared" si="2"/>
        <v>9412038583</v>
      </c>
      <c r="F35" s="18">
        <v>9412038583</v>
      </c>
      <c r="G35" s="18" t="s">
        <v>625</v>
      </c>
      <c r="H35" s="18" t="s">
        <v>288</v>
      </c>
      <c r="I35" s="43"/>
      <c r="J35" s="55"/>
      <c r="K35" s="22">
        <f t="shared" si="0"/>
        <v>42000</v>
      </c>
      <c r="L35" s="57">
        <v>50000</v>
      </c>
      <c r="M35" s="26">
        <f t="shared" si="3"/>
        <v>55000.000000000007</v>
      </c>
      <c r="N35" s="52">
        <v>48</v>
      </c>
      <c r="O35" s="48">
        <v>1.54</v>
      </c>
      <c r="P35" s="43">
        <f t="shared" si="1"/>
        <v>73.92</v>
      </c>
      <c r="Q35" s="44">
        <v>23090</v>
      </c>
      <c r="R35" s="24" t="s">
        <v>313</v>
      </c>
      <c r="S35" s="25" t="s">
        <v>314</v>
      </c>
      <c r="T35" s="7"/>
      <c r="U35" s="29"/>
    </row>
    <row r="36" spans="1:21" s="28" customFormat="1" ht="14.5">
      <c r="A36" s="19">
        <v>44421</v>
      </c>
      <c r="B36" s="20">
        <v>104202082130</v>
      </c>
      <c r="C36" s="21" t="s">
        <v>312</v>
      </c>
      <c r="D36" s="168" t="s">
        <v>287</v>
      </c>
      <c r="E36" s="94" t="str">
        <f t="shared" si="2"/>
        <v>9412038583</v>
      </c>
      <c r="F36" s="18">
        <v>9412038583</v>
      </c>
      <c r="G36" s="18" t="s">
        <v>625</v>
      </c>
      <c r="H36" s="18" t="s">
        <v>288</v>
      </c>
      <c r="I36" s="43"/>
      <c r="J36" s="55"/>
      <c r="K36" s="22">
        <f t="shared" ref="K36:K67" si="4">ROUNDUP(O36*R36*1.05*23500,-3)</f>
        <v>42000</v>
      </c>
      <c r="L36" s="57">
        <v>50000</v>
      </c>
      <c r="M36" s="26">
        <f t="shared" si="3"/>
        <v>55000.000000000007</v>
      </c>
      <c r="N36" s="52">
        <v>4</v>
      </c>
      <c r="O36" s="49">
        <v>1.54</v>
      </c>
      <c r="P36" s="43">
        <f t="shared" ref="P36:P67" si="5">N36*O36</f>
        <v>6.16</v>
      </c>
      <c r="Q36" s="44">
        <v>23090</v>
      </c>
      <c r="R36" s="24" t="s">
        <v>313</v>
      </c>
      <c r="S36" s="25" t="s">
        <v>314</v>
      </c>
      <c r="T36" s="7"/>
      <c r="U36" s="29"/>
    </row>
    <row r="37" spans="1:21" s="28" customFormat="1" ht="14.5">
      <c r="A37" s="33">
        <v>44421</v>
      </c>
      <c r="B37" s="34">
        <v>104202082130</v>
      </c>
      <c r="C37" s="21" t="s">
        <v>312</v>
      </c>
      <c r="D37" s="168" t="s">
        <v>285</v>
      </c>
      <c r="E37" s="94" t="str">
        <f t="shared" si="2"/>
        <v>9412038595</v>
      </c>
      <c r="F37" s="18" t="s">
        <v>626</v>
      </c>
      <c r="G37" s="18" t="s">
        <v>627</v>
      </c>
      <c r="H37" s="18" t="s">
        <v>286</v>
      </c>
      <c r="I37" s="43"/>
      <c r="J37" s="55"/>
      <c r="K37" s="22">
        <f t="shared" si="4"/>
        <v>65000</v>
      </c>
      <c r="L37" s="57">
        <v>80000</v>
      </c>
      <c r="M37" s="26">
        <f t="shared" si="3"/>
        <v>88000</v>
      </c>
      <c r="N37" s="52">
        <v>60</v>
      </c>
      <c r="O37" s="48">
        <v>2.3699999999999997</v>
      </c>
      <c r="P37" s="43">
        <f t="shared" si="5"/>
        <v>142.19999999999999</v>
      </c>
      <c r="Q37" s="44">
        <v>23090</v>
      </c>
      <c r="R37" s="24" t="s">
        <v>313</v>
      </c>
      <c r="S37" s="25" t="s">
        <v>314</v>
      </c>
      <c r="T37" s="35"/>
      <c r="U37" s="29"/>
    </row>
    <row r="38" spans="1:21" s="28" customFormat="1" ht="14.5">
      <c r="A38" s="19">
        <v>44277</v>
      </c>
      <c r="B38" s="20">
        <v>103909018250</v>
      </c>
      <c r="C38" s="21" t="s">
        <v>312</v>
      </c>
      <c r="D38" s="166" t="s">
        <v>47</v>
      </c>
      <c r="E38" s="94" t="str">
        <f t="shared" si="2"/>
        <v>9413610013</v>
      </c>
      <c r="F38" s="18" t="s">
        <v>50</v>
      </c>
      <c r="G38" s="18" t="s">
        <v>51</v>
      </c>
      <c r="H38" s="18" t="s">
        <v>48</v>
      </c>
      <c r="I38" s="43"/>
      <c r="J38" s="55"/>
      <c r="K38" s="22">
        <f t="shared" si="4"/>
        <v>419000</v>
      </c>
      <c r="L38" s="57">
        <v>500000</v>
      </c>
      <c r="M38" s="26">
        <f t="shared" si="3"/>
        <v>550000</v>
      </c>
      <c r="N38" s="53">
        <v>24</v>
      </c>
      <c r="O38" s="47">
        <v>15.42</v>
      </c>
      <c r="P38" s="43">
        <f t="shared" si="5"/>
        <v>370.08</v>
      </c>
      <c r="Q38" s="44">
        <v>22980</v>
      </c>
      <c r="R38" s="24" t="s">
        <v>313</v>
      </c>
      <c r="S38" s="25" t="s">
        <v>314</v>
      </c>
      <c r="T38" s="31" t="s">
        <v>327</v>
      </c>
      <c r="U38" s="29"/>
    </row>
    <row r="39" spans="1:21" s="28" customFormat="1" ht="14.5">
      <c r="A39" s="19">
        <v>44277</v>
      </c>
      <c r="B39" s="20">
        <v>103909018250</v>
      </c>
      <c r="C39" s="21" t="s">
        <v>312</v>
      </c>
      <c r="D39" s="166" t="s">
        <v>47</v>
      </c>
      <c r="E39" s="94" t="str">
        <f t="shared" si="2"/>
        <v>9413610013</v>
      </c>
      <c r="F39" s="18" t="s">
        <v>50</v>
      </c>
      <c r="G39" s="18" t="s">
        <v>51</v>
      </c>
      <c r="H39" s="18" t="s">
        <v>48</v>
      </c>
      <c r="I39" s="43"/>
      <c r="J39" s="55"/>
      <c r="K39" s="22">
        <f t="shared" si="4"/>
        <v>419000</v>
      </c>
      <c r="L39" s="57">
        <v>500000</v>
      </c>
      <c r="M39" s="26">
        <f t="shared" si="3"/>
        <v>550000</v>
      </c>
      <c r="N39" s="53">
        <v>36</v>
      </c>
      <c r="O39" s="47">
        <v>15.42</v>
      </c>
      <c r="P39" s="43">
        <f t="shared" si="5"/>
        <v>555.12</v>
      </c>
      <c r="Q39" s="44">
        <v>22980</v>
      </c>
      <c r="R39" s="24" t="s">
        <v>313</v>
      </c>
      <c r="S39" s="25" t="s">
        <v>314</v>
      </c>
      <c r="T39" s="31" t="s">
        <v>328</v>
      </c>
      <c r="U39" s="29"/>
    </row>
    <row r="40" spans="1:21" s="28" customFormat="1" ht="14.5">
      <c r="A40" s="19">
        <v>44347</v>
      </c>
      <c r="B40" s="20">
        <v>104058017230</v>
      </c>
      <c r="C40" s="21" t="s">
        <v>312</v>
      </c>
      <c r="D40" s="170" t="s">
        <v>53</v>
      </c>
      <c r="E40" s="94" t="str">
        <f t="shared" si="2"/>
        <v>9413610135</v>
      </c>
      <c r="F40" s="18" t="s">
        <v>55</v>
      </c>
      <c r="G40" s="18" t="s">
        <v>56</v>
      </c>
      <c r="H40" s="18" t="s">
        <v>54</v>
      </c>
      <c r="I40" s="43"/>
      <c r="J40" s="55"/>
      <c r="K40" s="22">
        <f t="shared" si="4"/>
        <v>403000</v>
      </c>
      <c r="L40" s="57">
        <v>470000</v>
      </c>
      <c r="M40" s="26">
        <f t="shared" si="3"/>
        <v>517000.00000000006</v>
      </c>
      <c r="N40" s="50">
        <v>12</v>
      </c>
      <c r="O40" s="45">
        <v>14.82</v>
      </c>
      <c r="P40" s="43">
        <f t="shared" si="5"/>
        <v>177.84</v>
      </c>
      <c r="Q40" s="44">
        <v>23160</v>
      </c>
      <c r="R40" s="24" t="s">
        <v>313</v>
      </c>
      <c r="S40" s="25" t="s">
        <v>314</v>
      </c>
      <c r="T40" s="36" t="s">
        <v>329</v>
      </c>
      <c r="U40" s="29"/>
    </row>
    <row r="41" spans="1:21" s="28" customFormat="1" ht="14.5">
      <c r="A41" s="19">
        <v>44421</v>
      </c>
      <c r="B41" s="20">
        <v>104202082130</v>
      </c>
      <c r="C41" s="21" t="s">
        <v>312</v>
      </c>
      <c r="D41" s="168" t="s">
        <v>255</v>
      </c>
      <c r="E41" s="94" t="str">
        <f t="shared" si="2"/>
        <v>9413610953</v>
      </c>
      <c r="F41" s="18">
        <v>9413610953</v>
      </c>
      <c r="G41" s="18" t="s">
        <v>362</v>
      </c>
      <c r="H41" s="18" t="s">
        <v>256</v>
      </c>
      <c r="I41" s="43"/>
      <c r="J41" s="55"/>
      <c r="K41" s="22">
        <f t="shared" si="4"/>
        <v>421000</v>
      </c>
      <c r="L41" s="57">
        <v>500000</v>
      </c>
      <c r="M41" s="26">
        <f t="shared" si="3"/>
        <v>550000</v>
      </c>
      <c r="N41" s="52">
        <v>2</v>
      </c>
      <c r="O41" s="46">
        <v>15.5</v>
      </c>
      <c r="P41" s="43">
        <f t="shared" si="5"/>
        <v>31</v>
      </c>
      <c r="Q41" s="44">
        <v>23090</v>
      </c>
      <c r="R41" s="24" t="s">
        <v>313</v>
      </c>
      <c r="S41" s="25" t="s">
        <v>314</v>
      </c>
      <c r="T41" s="7"/>
      <c r="U41" s="29"/>
    </row>
    <row r="42" spans="1:21" s="28" customFormat="1" ht="14.5">
      <c r="A42" s="19">
        <v>44421</v>
      </c>
      <c r="B42" s="20">
        <v>104202082130</v>
      </c>
      <c r="C42" s="21" t="s">
        <v>312</v>
      </c>
      <c r="D42" s="168" t="s">
        <v>255</v>
      </c>
      <c r="E42" s="94" t="str">
        <f t="shared" si="2"/>
        <v>9413610953</v>
      </c>
      <c r="F42" s="18">
        <v>9413610953</v>
      </c>
      <c r="G42" s="18" t="s">
        <v>362</v>
      </c>
      <c r="H42" s="18" t="s">
        <v>256</v>
      </c>
      <c r="I42" s="43"/>
      <c r="J42" s="55"/>
      <c r="K42" s="22">
        <f t="shared" si="4"/>
        <v>421000</v>
      </c>
      <c r="L42" s="57">
        <v>760000</v>
      </c>
      <c r="M42" s="26">
        <f t="shared" si="3"/>
        <v>836000.00000000012</v>
      </c>
      <c r="N42" s="52">
        <v>24</v>
      </c>
      <c r="O42" s="46">
        <v>15.5</v>
      </c>
      <c r="P42" s="43">
        <f t="shared" si="5"/>
        <v>372</v>
      </c>
      <c r="Q42" s="44">
        <v>23090</v>
      </c>
      <c r="R42" s="24" t="s">
        <v>313</v>
      </c>
      <c r="S42" s="25" t="s">
        <v>314</v>
      </c>
      <c r="T42" s="7"/>
      <c r="U42" s="29"/>
    </row>
    <row r="43" spans="1:21" s="28" customFormat="1" ht="14.5">
      <c r="A43" s="19">
        <v>44277</v>
      </c>
      <c r="B43" s="20">
        <v>103909018250</v>
      </c>
      <c r="C43" s="21" t="s">
        <v>312</v>
      </c>
      <c r="D43" s="166" t="s">
        <v>57</v>
      </c>
      <c r="E43" s="94" t="str">
        <f t="shared" si="2"/>
        <v>9413614194</v>
      </c>
      <c r="F43" s="18" t="s">
        <v>59</v>
      </c>
      <c r="G43" s="18" t="s">
        <v>60</v>
      </c>
      <c r="H43" s="18" t="s">
        <v>58</v>
      </c>
      <c r="I43" s="43"/>
      <c r="J43" s="55"/>
      <c r="K43" s="22">
        <f t="shared" si="4"/>
        <v>387000</v>
      </c>
      <c r="L43" s="57">
        <v>450000</v>
      </c>
      <c r="M43" s="26">
        <f t="shared" si="3"/>
        <v>495000.00000000006</v>
      </c>
      <c r="N43" s="53">
        <v>24</v>
      </c>
      <c r="O43" s="47">
        <v>14.24</v>
      </c>
      <c r="P43" s="43">
        <f t="shared" si="5"/>
        <v>341.76</v>
      </c>
      <c r="Q43" s="44">
        <v>22980</v>
      </c>
      <c r="R43" s="24" t="s">
        <v>313</v>
      </c>
      <c r="S43" s="25" t="s">
        <v>314</v>
      </c>
      <c r="T43" s="31" t="s">
        <v>328</v>
      </c>
      <c r="U43" s="29"/>
    </row>
    <row r="44" spans="1:21" s="28" customFormat="1" ht="14.5">
      <c r="A44" s="19">
        <v>44421</v>
      </c>
      <c r="B44" s="20">
        <v>104202082130</v>
      </c>
      <c r="C44" s="21" t="s">
        <v>312</v>
      </c>
      <c r="D44" s="168" t="s">
        <v>248</v>
      </c>
      <c r="E44" s="94" t="str">
        <f t="shared" si="2"/>
        <v>9443610074</v>
      </c>
      <c r="F44" s="18">
        <v>9443610074</v>
      </c>
      <c r="G44" s="18" t="s">
        <v>361</v>
      </c>
      <c r="H44" s="18" t="s">
        <v>249</v>
      </c>
      <c r="I44" s="43"/>
      <c r="J44" s="55"/>
      <c r="K44" s="22">
        <f t="shared" si="4"/>
        <v>404000</v>
      </c>
      <c r="L44" s="57">
        <v>470000</v>
      </c>
      <c r="M44" s="26">
        <f t="shared" si="3"/>
        <v>517000.00000000006</v>
      </c>
      <c r="N44" s="52">
        <v>36</v>
      </c>
      <c r="O44" s="46">
        <v>14.879999999999999</v>
      </c>
      <c r="P44" s="43">
        <f t="shared" si="5"/>
        <v>535.67999999999995</v>
      </c>
      <c r="Q44" s="44">
        <v>23090</v>
      </c>
      <c r="R44" s="24" t="s">
        <v>313</v>
      </c>
      <c r="S44" s="25" t="s">
        <v>314</v>
      </c>
      <c r="T44" s="7"/>
      <c r="U44" s="29"/>
    </row>
    <row r="45" spans="1:21" s="28" customFormat="1" ht="14.5">
      <c r="A45" s="19">
        <v>44277</v>
      </c>
      <c r="B45" s="20">
        <v>103909018250</v>
      </c>
      <c r="C45" s="21" t="s">
        <v>312</v>
      </c>
      <c r="D45" s="166" t="s">
        <v>61</v>
      </c>
      <c r="E45" s="94" t="str">
        <f t="shared" si="2"/>
        <v>9443610210</v>
      </c>
      <c r="F45" s="18" t="s">
        <v>63</v>
      </c>
      <c r="G45" s="18" t="s">
        <v>64</v>
      </c>
      <c r="H45" s="18" t="s">
        <v>62</v>
      </c>
      <c r="I45" s="43"/>
      <c r="J45" s="55"/>
      <c r="K45" s="22">
        <f t="shared" si="4"/>
        <v>410000</v>
      </c>
      <c r="L45" s="57">
        <v>480000</v>
      </c>
      <c r="M45" s="26">
        <f t="shared" si="3"/>
        <v>528000</v>
      </c>
      <c r="N45" s="53">
        <v>12</v>
      </c>
      <c r="O45" s="47">
        <v>15.07</v>
      </c>
      <c r="P45" s="43">
        <f t="shared" si="5"/>
        <v>180.84</v>
      </c>
      <c r="Q45" s="44">
        <v>22980</v>
      </c>
      <c r="R45" s="24" t="s">
        <v>313</v>
      </c>
      <c r="S45" s="25" t="s">
        <v>314</v>
      </c>
      <c r="T45" s="31" t="s">
        <v>327</v>
      </c>
      <c r="U45" s="29"/>
    </row>
    <row r="46" spans="1:21" s="28" customFormat="1" ht="14.5">
      <c r="A46" s="19">
        <v>44277</v>
      </c>
      <c r="B46" s="20">
        <v>103909018250</v>
      </c>
      <c r="C46" s="21" t="s">
        <v>312</v>
      </c>
      <c r="D46" s="166" t="s">
        <v>61</v>
      </c>
      <c r="E46" s="94" t="str">
        <f t="shared" si="2"/>
        <v>9443610210</v>
      </c>
      <c r="F46" s="18" t="s">
        <v>63</v>
      </c>
      <c r="G46" s="18" t="s">
        <v>64</v>
      </c>
      <c r="H46" s="18" t="s">
        <v>62</v>
      </c>
      <c r="I46" s="43"/>
      <c r="J46" s="55"/>
      <c r="K46" s="22">
        <f t="shared" si="4"/>
        <v>410000</v>
      </c>
      <c r="L46" s="57">
        <v>480000</v>
      </c>
      <c r="M46" s="26">
        <f t="shared" si="3"/>
        <v>528000</v>
      </c>
      <c r="N46" s="53">
        <v>36</v>
      </c>
      <c r="O46" s="47">
        <v>15.07</v>
      </c>
      <c r="P46" s="43">
        <f t="shared" si="5"/>
        <v>542.52</v>
      </c>
      <c r="Q46" s="44">
        <v>22980</v>
      </c>
      <c r="R46" s="24" t="s">
        <v>313</v>
      </c>
      <c r="S46" s="25" t="s">
        <v>314</v>
      </c>
      <c r="T46" s="31" t="s">
        <v>328</v>
      </c>
      <c r="U46" s="29"/>
    </row>
    <row r="47" spans="1:21" s="28" customFormat="1" ht="14.5">
      <c r="A47" s="19">
        <v>44421</v>
      </c>
      <c r="B47" s="20">
        <v>104202082130</v>
      </c>
      <c r="C47" s="21" t="s">
        <v>312</v>
      </c>
      <c r="D47" s="168" t="s">
        <v>61</v>
      </c>
      <c r="E47" s="94" t="str">
        <f t="shared" si="2"/>
        <v>9443610210</v>
      </c>
      <c r="F47" s="18" t="s">
        <v>63</v>
      </c>
      <c r="G47" s="18" t="s">
        <v>64</v>
      </c>
      <c r="H47" s="18" t="s">
        <v>62</v>
      </c>
      <c r="I47" s="43"/>
      <c r="J47" s="55"/>
      <c r="K47" s="22">
        <f t="shared" si="4"/>
        <v>380000</v>
      </c>
      <c r="L47" s="57">
        <v>480000</v>
      </c>
      <c r="M47" s="26">
        <f t="shared" si="3"/>
        <v>528000</v>
      </c>
      <c r="N47" s="52">
        <v>24</v>
      </c>
      <c r="O47" s="46">
        <v>13.979999999999999</v>
      </c>
      <c r="P47" s="43">
        <f t="shared" si="5"/>
        <v>335.52</v>
      </c>
      <c r="Q47" s="44">
        <v>23090</v>
      </c>
      <c r="R47" s="24" t="s">
        <v>313</v>
      </c>
      <c r="S47" s="25" t="s">
        <v>314</v>
      </c>
      <c r="T47" s="7"/>
      <c r="U47" s="29"/>
    </row>
    <row r="48" spans="1:21" s="28" customFormat="1" ht="14.5">
      <c r="A48" s="19">
        <v>44421</v>
      </c>
      <c r="B48" s="20">
        <v>104202082130</v>
      </c>
      <c r="C48" s="21" t="s">
        <v>312</v>
      </c>
      <c r="D48" s="168" t="s">
        <v>61</v>
      </c>
      <c r="E48" s="94" t="str">
        <f t="shared" si="2"/>
        <v>9443610210</v>
      </c>
      <c r="F48" s="18" t="s">
        <v>63</v>
      </c>
      <c r="G48" s="18" t="s">
        <v>64</v>
      </c>
      <c r="H48" s="18" t="s">
        <v>62</v>
      </c>
      <c r="I48" s="43"/>
      <c r="J48" s="55"/>
      <c r="K48" s="22">
        <f t="shared" si="4"/>
        <v>380000</v>
      </c>
      <c r="L48" s="57">
        <v>480000</v>
      </c>
      <c r="M48" s="26">
        <f t="shared" si="3"/>
        <v>528000</v>
      </c>
      <c r="N48" s="52">
        <v>12</v>
      </c>
      <c r="O48" s="46">
        <v>13.979999999999999</v>
      </c>
      <c r="P48" s="43">
        <f t="shared" si="5"/>
        <v>167.76</v>
      </c>
      <c r="Q48" s="44">
        <v>23090</v>
      </c>
      <c r="R48" s="24" t="s">
        <v>313</v>
      </c>
      <c r="S48" s="25" t="s">
        <v>314</v>
      </c>
      <c r="T48" s="7"/>
      <c r="U48" s="29"/>
    </row>
    <row r="49" spans="1:21" s="28" customFormat="1" ht="14.5">
      <c r="A49" s="19">
        <v>44277</v>
      </c>
      <c r="B49" s="20">
        <v>103909018250</v>
      </c>
      <c r="C49" s="21" t="s">
        <v>312</v>
      </c>
      <c r="D49" s="166" t="s">
        <v>65</v>
      </c>
      <c r="E49" s="94" t="str">
        <f t="shared" si="2"/>
        <v>9443610218</v>
      </c>
      <c r="F49" s="18" t="s">
        <v>67</v>
      </c>
      <c r="G49" s="18" t="s">
        <v>68</v>
      </c>
      <c r="H49" s="18" t="s">
        <v>66</v>
      </c>
      <c r="I49" s="43"/>
      <c r="J49" s="55"/>
      <c r="K49" s="22">
        <f t="shared" si="4"/>
        <v>371000</v>
      </c>
      <c r="L49" s="57">
        <v>462000</v>
      </c>
      <c r="M49" s="26">
        <f t="shared" si="3"/>
        <v>508200.00000000006</v>
      </c>
      <c r="N49" s="53">
        <v>24</v>
      </c>
      <c r="O49" s="47">
        <v>13.66</v>
      </c>
      <c r="P49" s="43">
        <f t="shared" si="5"/>
        <v>327.84000000000003</v>
      </c>
      <c r="Q49" s="44">
        <v>22980</v>
      </c>
      <c r="R49" s="24" t="s">
        <v>313</v>
      </c>
      <c r="S49" s="25" t="s">
        <v>314</v>
      </c>
      <c r="T49" s="31" t="s">
        <v>328</v>
      </c>
      <c r="U49" s="29"/>
    </row>
    <row r="50" spans="1:21" s="28" customFormat="1" ht="14.5">
      <c r="A50" s="19">
        <v>44277</v>
      </c>
      <c r="B50" s="20">
        <v>103909018250</v>
      </c>
      <c r="C50" s="21" t="s">
        <v>312</v>
      </c>
      <c r="D50" s="166" t="s">
        <v>69</v>
      </c>
      <c r="E50" s="94" t="str">
        <f t="shared" si="2"/>
        <v>9443610373</v>
      </c>
      <c r="F50" s="18" t="s">
        <v>71</v>
      </c>
      <c r="G50" s="18" t="s">
        <v>72</v>
      </c>
      <c r="H50" s="18" t="s">
        <v>70</v>
      </c>
      <c r="I50" s="43"/>
      <c r="J50" s="55"/>
      <c r="K50" s="22">
        <f t="shared" si="4"/>
        <v>366000</v>
      </c>
      <c r="L50" s="57">
        <v>500000</v>
      </c>
      <c r="M50" s="26">
        <f t="shared" si="3"/>
        <v>550000</v>
      </c>
      <c r="N50" s="53">
        <v>12</v>
      </c>
      <c r="O50" s="47">
        <v>13.47</v>
      </c>
      <c r="P50" s="43">
        <f t="shared" si="5"/>
        <v>161.64000000000001</v>
      </c>
      <c r="Q50" s="44">
        <v>22980</v>
      </c>
      <c r="R50" s="24" t="s">
        <v>313</v>
      </c>
      <c r="S50" s="25" t="s">
        <v>314</v>
      </c>
      <c r="T50" s="31" t="s">
        <v>327</v>
      </c>
      <c r="U50" s="29"/>
    </row>
    <row r="51" spans="1:21" s="28" customFormat="1" ht="14.5">
      <c r="A51" s="19">
        <v>44277</v>
      </c>
      <c r="B51" s="20">
        <v>103909018250</v>
      </c>
      <c r="C51" s="21" t="s">
        <v>312</v>
      </c>
      <c r="D51" s="166" t="s">
        <v>69</v>
      </c>
      <c r="E51" s="94" t="str">
        <f t="shared" si="2"/>
        <v>9443610373</v>
      </c>
      <c r="F51" s="18" t="s">
        <v>71</v>
      </c>
      <c r="G51" s="18" t="s">
        <v>72</v>
      </c>
      <c r="H51" s="18" t="s">
        <v>70</v>
      </c>
      <c r="I51" s="43"/>
      <c r="J51" s="55"/>
      <c r="K51" s="22">
        <f t="shared" si="4"/>
        <v>366000</v>
      </c>
      <c r="L51" s="57">
        <v>500000</v>
      </c>
      <c r="M51" s="26">
        <f t="shared" si="3"/>
        <v>550000</v>
      </c>
      <c r="N51" s="53">
        <v>12</v>
      </c>
      <c r="O51" s="47">
        <v>13.47</v>
      </c>
      <c r="P51" s="43">
        <f t="shared" si="5"/>
        <v>161.64000000000001</v>
      </c>
      <c r="Q51" s="44">
        <v>22980</v>
      </c>
      <c r="R51" s="24" t="s">
        <v>313</v>
      </c>
      <c r="S51" s="25" t="s">
        <v>314</v>
      </c>
      <c r="T51" s="31" t="s">
        <v>328</v>
      </c>
      <c r="U51" s="29"/>
    </row>
    <row r="52" spans="1:21" s="28" customFormat="1" ht="14.5">
      <c r="A52" s="19">
        <v>44347</v>
      </c>
      <c r="B52" s="20">
        <v>104058017230</v>
      </c>
      <c r="C52" s="21" t="s">
        <v>312</v>
      </c>
      <c r="D52" s="170" t="s">
        <v>73</v>
      </c>
      <c r="E52" s="94" t="str">
        <f t="shared" si="2"/>
        <v>9443610468</v>
      </c>
      <c r="F52" s="18" t="s">
        <v>75</v>
      </c>
      <c r="G52" s="18" t="s">
        <v>76</v>
      </c>
      <c r="H52" s="18" t="s">
        <v>74</v>
      </c>
      <c r="I52" s="43"/>
      <c r="J52" s="55"/>
      <c r="K52" s="22">
        <f t="shared" si="4"/>
        <v>410000</v>
      </c>
      <c r="L52" s="57">
        <v>480000</v>
      </c>
      <c r="M52" s="26">
        <f t="shared" si="3"/>
        <v>528000</v>
      </c>
      <c r="N52" s="50">
        <v>24</v>
      </c>
      <c r="O52" s="45">
        <v>15.1</v>
      </c>
      <c r="P52" s="43">
        <f t="shared" si="5"/>
        <v>362.4</v>
      </c>
      <c r="Q52" s="44">
        <v>23160</v>
      </c>
      <c r="R52" s="24" t="s">
        <v>313</v>
      </c>
      <c r="S52" s="25" t="s">
        <v>314</v>
      </c>
      <c r="T52" s="36" t="s">
        <v>329</v>
      </c>
      <c r="U52" s="29"/>
    </row>
    <row r="53" spans="1:21" s="28" customFormat="1" ht="17.25" customHeight="1">
      <c r="A53" s="19">
        <v>44277</v>
      </c>
      <c r="B53" s="20">
        <v>103909018250</v>
      </c>
      <c r="C53" s="21" t="s">
        <v>312</v>
      </c>
      <c r="D53" s="166" t="s">
        <v>77</v>
      </c>
      <c r="E53" s="94" t="str">
        <f t="shared" si="2"/>
        <v>9443610791</v>
      </c>
      <c r="F53" s="18" t="s">
        <v>79</v>
      </c>
      <c r="G53" s="18" t="s">
        <v>80</v>
      </c>
      <c r="H53" s="18" t="s">
        <v>78</v>
      </c>
      <c r="I53" s="43"/>
      <c r="J53" s="55"/>
      <c r="K53" s="22">
        <f t="shared" si="4"/>
        <v>436000</v>
      </c>
      <c r="L53" s="57">
        <v>510000</v>
      </c>
      <c r="M53" s="26">
        <f t="shared" si="3"/>
        <v>561000</v>
      </c>
      <c r="N53" s="53">
        <v>24</v>
      </c>
      <c r="O53" s="47">
        <v>16.03</v>
      </c>
      <c r="P53" s="43">
        <f t="shared" si="5"/>
        <v>384.72</v>
      </c>
      <c r="Q53" s="44">
        <v>22980</v>
      </c>
      <c r="R53" s="24" t="s">
        <v>313</v>
      </c>
      <c r="S53" s="25" t="s">
        <v>314</v>
      </c>
      <c r="T53" s="31" t="s">
        <v>328</v>
      </c>
      <c r="U53" s="29"/>
    </row>
    <row r="54" spans="1:21" s="28" customFormat="1" ht="14.5">
      <c r="A54" s="19">
        <v>44321</v>
      </c>
      <c r="B54" s="20">
        <v>104001089400</v>
      </c>
      <c r="C54" s="21" t="s">
        <v>312</v>
      </c>
      <c r="D54" s="169" t="s">
        <v>81</v>
      </c>
      <c r="E54" s="94" t="str">
        <f t="shared" si="2"/>
        <v>9443611853</v>
      </c>
      <c r="F54" s="18">
        <v>9443611853</v>
      </c>
      <c r="G54" s="18" t="s">
        <v>84</v>
      </c>
      <c r="H54" s="18" t="s">
        <v>82</v>
      </c>
      <c r="I54" s="43"/>
      <c r="J54" s="55"/>
      <c r="K54" s="22">
        <f t="shared" si="4"/>
        <v>582000</v>
      </c>
      <c r="L54" s="57">
        <v>700000</v>
      </c>
      <c r="M54" s="26">
        <f t="shared" si="3"/>
        <v>770000.00000000012</v>
      </c>
      <c r="N54" s="53">
        <v>12</v>
      </c>
      <c r="O54" s="47">
        <v>21.41</v>
      </c>
      <c r="P54" s="43">
        <f t="shared" si="5"/>
        <v>256.92</v>
      </c>
      <c r="Q54" s="44">
        <v>22960</v>
      </c>
      <c r="R54" s="24" t="s">
        <v>313</v>
      </c>
      <c r="S54" s="25" t="s">
        <v>314</v>
      </c>
      <c r="T54" s="31" t="s">
        <v>330</v>
      </c>
      <c r="U54" s="29"/>
    </row>
    <row r="55" spans="1:21" s="28" customFormat="1" ht="14.5">
      <c r="A55" s="19">
        <v>44421</v>
      </c>
      <c r="B55" s="20">
        <v>104202082130</v>
      </c>
      <c r="C55" s="21" t="s">
        <v>312</v>
      </c>
      <c r="D55" s="168" t="s">
        <v>289</v>
      </c>
      <c r="E55" s="94" t="str">
        <f t="shared" si="2"/>
        <v>F002B70036</v>
      </c>
      <c r="F55" s="18" t="s">
        <v>628</v>
      </c>
      <c r="G55" s="18"/>
      <c r="H55" s="18" t="s">
        <v>290</v>
      </c>
      <c r="I55" s="43"/>
      <c r="J55" s="55"/>
      <c r="K55" s="22">
        <f t="shared" si="4"/>
        <v>74000</v>
      </c>
      <c r="L55" s="57">
        <v>90000</v>
      </c>
      <c r="M55" s="26">
        <f t="shared" si="3"/>
        <v>99000.000000000015</v>
      </c>
      <c r="N55" s="52">
        <v>60</v>
      </c>
      <c r="O55" s="48">
        <v>2.69</v>
      </c>
      <c r="P55" s="43">
        <f t="shared" si="5"/>
        <v>161.4</v>
      </c>
      <c r="Q55" s="44">
        <v>23090</v>
      </c>
      <c r="R55" s="24" t="s">
        <v>313</v>
      </c>
      <c r="S55" s="25" t="s">
        <v>314</v>
      </c>
      <c r="T55" s="7"/>
      <c r="U55" s="29"/>
    </row>
    <row r="56" spans="1:21" s="28" customFormat="1" ht="14.5">
      <c r="A56" s="19">
        <v>44421</v>
      </c>
      <c r="B56" s="20">
        <v>104202082130</v>
      </c>
      <c r="C56" s="21" t="s">
        <v>312</v>
      </c>
      <c r="D56" s="168" t="s">
        <v>283</v>
      </c>
      <c r="E56" s="94" t="str">
        <f t="shared" si="2"/>
        <v>F002B70043</v>
      </c>
      <c r="F56" s="18" t="s">
        <v>629</v>
      </c>
      <c r="G56" s="18" t="s">
        <v>630</v>
      </c>
      <c r="H56" s="18" t="s">
        <v>284</v>
      </c>
      <c r="I56" s="43"/>
      <c r="J56" s="55"/>
      <c r="K56" s="22">
        <f t="shared" si="4"/>
        <v>63000</v>
      </c>
      <c r="L56" s="57">
        <v>70000</v>
      </c>
      <c r="M56" s="26">
        <f t="shared" si="3"/>
        <v>77000</v>
      </c>
      <c r="N56" s="52">
        <v>48</v>
      </c>
      <c r="O56" s="48">
        <v>2.3000000000000003</v>
      </c>
      <c r="P56" s="43">
        <f t="shared" si="5"/>
        <v>110.4</v>
      </c>
      <c r="Q56" s="44">
        <v>23090</v>
      </c>
      <c r="R56" s="24" t="s">
        <v>313</v>
      </c>
      <c r="S56" s="25" t="s">
        <v>314</v>
      </c>
      <c r="T56" s="7"/>
      <c r="U56" s="29"/>
    </row>
    <row r="57" spans="1:21" s="28" customFormat="1" ht="14.5">
      <c r="A57" s="19">
        <v>44421</v>
      </c>
      <c r="B57" s="20">
        <v>104202082130</v>
      </c>
      <c r="C57" s="21" t="s">
        <v>312</v>
      </c>
      <c r="D57" s="168" t="s">
        <v>283</v>
      </c>
      <c r="E57" s="94" t="str">
        <f t="shared" si="2"/>
        <v>F002B70043</v>
      </c>
      <c r="F57" s="18" t="s">
        <v>629</v>
      </c>
      <c r="G57" s="18" t="s">
        <v>630</v>
      </c>
      <c r="H57" s="18" t="s">
        <v>284</v>
      </c>
      <c r="I57" s="43"/>
      <c r="J57" s="55"/>
      <c r="K57" s="22">
        <f t="shared" si="4"/>
        <v>63000</v>
      </c>
      <c r="L57" s="57">
        <v>70000</v>
      </c>
      <c r="M57" s="26">
        <f t="shared" si="3"/>
        <v>77000</v>
      </c>
      <c r="N57" s="52">
        <v>6</v>
      </c>
      <c r="O57" s="48">
        <v>2.3000000000000003</v>
      </c>
      <c r="P57" s="43">
        <f t="shared" si="5"/>
        <v>13.8</v>
      </c>
      <c r="Q57" s="44">
        <v>23090</v>
      </c>
      <c r="R57" s="24" t="s">
        <v>313</v>
      </c>
      <c r="S57" s="25" t="s">
        <v>314</v>
      </c>
      <c r="T57" s="7"/>
      <c r="U57" s="29"/>
    </row>
    <row r="58" spans="1:21" s="28" customFormat="1" ht="14.5">
      <c r="A58" s="19">
        <v>44321</v>
      </c>
      <c r="B58" s="20">
        <v>104001089400</v>
      </c>
      <c r="C58" s="21" t="s">
        <v>312</v>
      </c>
      <c r="D58" s="169" t="s">
        <v>85</v>
      </c>
      <c r="E58" s="94" t="str">
        <f t="shared" si="2"/>
        <v>F002B70044</v>
      </c>
      <c r="F58" s="18" t="s">
        <v>578</v>
      </c>
      <c r="G58" s="18"/>
      <c r="H58" s="18"/>
      <c r="I58" s="43"/>
      <c r="J58" s="55"/>
      <c r="K58" s="22">
        <f t="shared" si="4"/>
        <v>68000</v>
      </c>
      <c r="L58" s="57">
        <v>90000</v>
      </c>
      <c r="M58" s="26">
        <f t="shared" si="3"/>
        <v>99000.000000000015</v>
      </c>
      <c r="N58" s="53">
        <v>4</v>
      </c>
      <c r="O58" s="47">
        <v>2.5</v>
      </c>
      <c r="P58" s="43">
        <f t="shared" si="5"/>
        <v>10</v>
      </c>
      <c r="Q58" s="44">
        <v>22960</v>
      </c>
      <c r="R58" s="24" t="s">
        <v>313</v>
      </c>
      <c r="S58" s="25" t="s">
        <v>314</v>
      </c>
      <c r="T58" s="31" t="s">
        <v>316</v>
      </c>
      <c r="U58" s="29"/>
    </row>
    <row r="59" spans="1:21" s="28" customFormat="1" ht="14.5">
      <c r="A59" s="19">
        <v>44421</v>
      </c>
      <c r="B59" s="20">
        <v>104202082130</v>
      </c>
      <c r="C59" s="21" t="s">
        <v>312</v>
      </c>
      <c r="D59" s="167" t="s">
        <v>295</v>
      </c>
      <c r="E59" s="94" t="str">
        <f t="shared" si="2"/>
        <v>F002B70045</v>
      </c>
      <c r="F59" s="18" t="s">
        <v>631</v>
      </c>
      <c r="G59" s="18" t="s">
        <v>632</v>
      </c>
      <c r="H59" s="18" t="s">
        <v>296</v>
      </c>
      <c r="I59" s="43"/>
      <c r="J59" s="55"/>
      <c r="K59" s="22">
        <f t="shared" si="4"/>
        <v>76000</v>
      </c>
      <c r="L59" s="57">
        <v>90000</v>
      </c>
      <c r="M59" s="26">
        <f t="shared" si="3"/>
        <v>99000.000000000015</v>
      </c>
      <c r="N59" s="52">
        <v>60</v>
      </c>
      <c r="O59" s="49">
        <v>2.7800000000000002</v>
      </c>
      <c r="P59" s="43">
        <f t="shared" si="5"/>
        <v>166.8</v>
      </c>
      <c r="Q59" s="44">
        <v>23090</v>
      </c>
      <c r="R59" s="24" t="s">
        <v>313</v>
      </c>
      <c r="S59" s="25" t="s">
        <v>314</v>
      </c>
      <c r="T59" s="7"/>
      <c r="U59" s="29"/>
    </row>
    <row r="60" spans="1:21" s="28" customFormat="1" ht="14.5">
      <c r="A60" s="19">
        <v>44347</v>
      </c>
      <c r="B60" s="20">
        <v>104058017230</v>
      </c>
      <c r="C60" s="21" t="s">
        <v>312</v>
      </c>
      <c r="D60" s="170" t="s">
        <v>87</v>
      </c>
      <c r="E60" s="94" t="str">
        <f t="shared" si="2"/>
        <v>F002C40030</v>
      </c>
      <c r="F60" s="18" t="s">
        <v>89</v>
      </c>
      <c r="G60" s="18"/>
      <c r="H60" s="18" t="s">
        <v>88</v>
      </c>
      <c r="I60" s="43"/>
      <c r="J60" s="55"/>
      <c r="K60" s="22">
        <f t="shared" si="4"/>
        <v>203000</v>
      </c>
      <c r="L60" s="57">
        <v>340000</v>
      </c>
      <c r="M60" s="26">
        <f t="shared" si="3"/>
        <v>374000.00000000006</v>
      </c>
      <c r="N60" s="50">
        <v>60</v>
      </c>
      <c r="O60" s="45">
        <v>7.46</v>
      </c>
      <c r="P60" s="43">
        <f t="shared" si="5"/>
        <v>447.6</v>
      </c>
      <c r="Q60" s="44">
        <v>23160</v>
      </c>
      <c r="R60" s="24" t="s">
        <v>313</v>
      </c>
      <c r="S60" s="25" t="s">
        <v>314</v>
      </c>
      <c r="T60" s="32" t="s">
        <v>315</v>
      </c>
      <c r="U60" s="29"/>
    </row>
    <row r="61" spans="1:21" s="28" customFormat="1" ht="14.5">
      <c r="A61" s="19">
        <v>44321</v>
      </c>
      <c r="B61" s="20">
        <v>104001089400</v>
      </c>
      <c r="C61" s="21" t="s">
        <v>312</v>
      </c>
      <c r="D61" s="169" t="s">
        <v>87</v>
      </c>
      <c r="E61" s="94" t="str">
        <f t="shared" si="2"/>
        <v>F002C40030</v>
      </c>
      <c r="F61" s="18" t="s">
        <v>89</v>
      </c>
      <c r="G61" s="18"/>
      <c r="H61" s="18" t="s">
        <v>88</v>
      </c>
      <c r="I61" s="43"/>
      <c r="J61" s="55"/>
      <c r="K61" s="22">
        <f t="shared" si="4"/>
        <v>203000</v>
      </c>
      <c r="L61" s="57">
        <v>340000</v>
      </c>
      <c r="M61" s="26">
        <f t="shared" si="3"/>
        <v>374000.00000000006</v>
      </c>
      <c r="N61" s="53">
        <v>6</v>
      </c>
      <c r="O61" s="47">
        <v>7.46</v>
      </c>
      <c r="P61" s="43">
        <f t="shared" si="5"/>
        <v>44.76</v>
      </c>
      <c r="Q61" s="44">
        <v>22960</v>
      </c>
      <c r="R61" s="24" t="s">
        <v>313</v>
      </c>
      <c r="S61" s="25" t="s">
        <v>314</v>
      </c>
      <c r="T61" s="31" t="s">
        <v>316</v>
      </c>
      <c r="U61" s="29"/>
    </row>
    <row r="62" spans="1:21" s="28" customFormat="1" ht="14.5">
      <c r="A62" s="19">
        <v>44277</v>
      </c>
      <c r="B62" s="20">
        <v>103909018250</v>
      </c>
      <c r="C62" s="21" t="s">
        <v>312</v>
      </c>
      <c r="D62" s="166" t="s">
        <v>87</v>
      </c>
      <c r="E62" s="94" t="str">
        <f t="shared" si="2"/>
        <v>F002C40030</v>
      </c>
      <c r="F62" s="18" t="s">
        <v>89</v>
      </c>
      <c r="G62" s="18"/>
      <c r="H62" s="18" t="s">
        <v>88</v>
      </c>
      <c r="I62" s="43"/>
      <c r="J62" s="55"/>
      <c r="K62" s="22">
        <f t="shared" si="4"/>
        <v>203000</v>
      </c>
      <c r="L62" s="57">
        <v>340000</v>
      </c>
      <c r="M62" s="26">
        <f t="shared" si="3"/>
        <v>374000.00000000006</v>
      </c>
      <c r="N62" s="53">
        <v>36</v>
      </c>
      <c r="O62" s="47">
        <v>7.46</v>
      </c>
      <c r="P62" s="43">
        <f t="shared" si="5"/>
        <v>268.56</v>
      </c>
      <c r="Q62" s="44">
        <v>22980</v>
      </c>
      <c r="R62" s="24" t="s">
        <v>313</v>
      </c>
      <c r="S62" s="25" t="s">
        <v>314</v>
      </c>
      <c r="T62" s="31" t="s">
        <v>316</v>
      </c>
      <c r="U62" s="29"/>
    </row>
    <row r="63" spans="1:21" s="28" customFormat="1" ht="14">
      <c r="A63" s="19">
        <v>44277</v>
      </c>
      <c r="B63" s="20">
        <v>103909018250</v>
      </c>
      <c r="C63" s="21" t="s">
        <v>312</v>
      </c>
      <c r="D63" s="167" t="s">
        <v>90</v>
      </c>
      <c r="E63" s="94" t="str">
        <f t="shared" si="2"/>
        <v>F002C40031</v>
      </c>
      <c r="F63" s="18" t="s">
        <v>92</v>
      </c>
      <c r="G63" s="18"/>
      <c r="H63" s="18" t="s">
        <v>91</v>
      </c>
      <c r="I63" s="43"/>
      <c r="J63" s="55"/>
      <c r="K63" s="22">
        <f t="shared" si="4"/>
        <v>212000</v>
      </c>
      <c r="L63" s="22">
        <v>340000</v>
      </c>
      <c r="M63" s="26">
        <f t="shared" si="3"/>
        <v>374000.00000000006</v>
      </c>
      <c r="N63" s="52">
        <v>120</v>
      </c>
      <c r="O63" s="48">
        <v>7.81</v>
      </c>
      <c r="P63" s="43">
        <f t="shared" si="5"/>
        <v>937.19999999999993</v>
      </c>
      <c r="Q63" s="44">
        <v>22980</v>
      </c>
      <c r="R63" s="24" t="s">
        <v>313</v>
      </c>
      <c r="S63" s="25" t="s">
        <v>314</v>
      </c>
      <c r="T63" s="7" t="s">
        <v>316</v>
      </c>
      <c r="U63" s="29"/>
    </row>
    <row r="64" spans="1:21" s="28" customFormat="1" ht="14">
      <c r="A64" s="19">
        <v>44421</v>
      </c>
      <c r="B64" s="20">
        <v>104202082130</v>
      </c>
      <c r="C64" s="21" t="s">
        <v>312</v>
      </c>
      <c r="D64" s="167" t="s">
        <v>282</v>
      </c>
      <c r="E64" s="94" t="str">
        <f t="shared" si="2"/>
        <v>F002D20502</v>
      </c>
      <c r="F64" s="18" t="s">
        <v>346</v>
      </c>
      <c r="G64" s="18"/>
      <c r="H64" s="18"/>
      <c r="I64" s="43"/>
      <c r="J64" s="55"/>
      <c r="K64" s="22">
        <f t="shared" si="4"/>
        <v>166000</v>
      </c>
      <c r="L64" s="58"/>
      <c r="M64" s="26">
        <f t="shared" si="3"/>
        <v>0</v>
      </c>
      <c r="N64" s="52">
        <v>1</v>
      </c>
      <c r="O64" s="48">
        <v>6.11</v>
      </c>
      <c r="P64" s="43">
        <f t="shared" si="5"/>
        <v>6.11</v>
      </c>
      <c r="Q64" s="44">
        <v>23090</v>
      </c>
      <c r="R64" s="24" t="s">
        <v>313</v>
      </c>
      <c r="S64" s="25" t="s">
        <v>314</v>
      </c>
      <c r="T64" s="7"/>
      <c r="U64" s="29"/>
    </row>
    <row r="65" spans="1:21" s="28" customFormat="1" ht="14.5">
      <c r="A65" s="19">
        <v>44321</v>
      </c>
      <c r="B65" s="20">
        <v>104001089400</v>
      </c>
      <c r="C65" s="21" t="s">
        <v>312</v>
      </c>
      <c r="D65" s="169" t="s">
        <v>93</v>
      </c>
      <c r="E65" s="94" t="str">
        <f t="shared" si="2"/>
        <v>F002H23520</v>
      </c>
      <c r="F65" s="18" t="s">
        <v>95</v>
      </c>
      <c r="G65" s="18"/>
      <c r="H65" s="18"/>
      <c r="I65" s="43"/>
      <c r="J65" s="55"/>
      <c r="K65" s="22">
        <f t="shared" si="4"/>
        <v>92000</v>
      </c>
      <c r="L65" s="57">
        <v>110000</v>
      </c>
      <c r="M65" s="26">
        <f t="shared" si="3"/>
        <v>121000.00000000001</v>
      </c>
      <c r="N65" s="53">
        <v>10</v>
      </c>
      <c r="O65" s="47">
        <v>3.36</v>
      </c>
      <c r="P65" s="43">
        <f t="shared" si="5"/>
        <v>33.6</v>
      </c>
      <c r="Q65" s="44">
        <v>22960</v>
      </c>
      <c r="R65" s="24" t="s">
        <v>313</v>
      </c>
      <c r="S65" s="25" t="s">
        <v>314</v>
      </c>
      <c r="T65" s="31" t="s">
        <v>316</v>
      </c>
      <c r="U65" s="29"/>
    </row>
    <row r="66" spans="1:21" s="28" customFormat="1" ht="14.5">
      <c r="A66" s="19">
        <v>44321</v>
      </c>
      <c r="B66" s="20">
        <v>104001089400</v>
      </c>
      <c r="C66" s="21" t="s">
        <v>312</v>
      </c>
      <c r="D66" s="169" t="s">
        <v>97</v>
      </c>
      <c r="E66" s="94" t="str">
        <f t="shared" si="2"/>
        <v>F00H4S0008</v>
      </c>
      <c r="F66" s="18" t="s">
        <v>99</v>
      </c>
      <c r="G66" s="18"/>
      <c r="H66" s="181"/>
      <c r="I66" s="43"/>
      <c r="J66" s="55"/>
      <c r="K66" s="22">
        <f t="shared" si="4"/>
        <v>199000</v>
      </c>
      <c r="L66" s="57">
        <v>230000</v>
      </c>
      <c r="M66" s="26">
        <f t="shared" si="3"/>
        <v>253000.00000000003</v>
      </c>
      <c r="N66" s="53">
        <v>30</v>
      </c>
      <c r="O66" s="47">
        <v>7.33</v>
      </c>
      <c r="P66" s="43">
        <f t="shared" si="5"/>
        <v>219.9</v>
      </c>
      <c r="Q66" s="44">
        <v>22960</v>
      </c>
      <c r="R66" s="24" t="s">
        <v>313</v>
      </c>
      <c r="S66" s="25" t="s">
        <v>314</v>
      </c>
      <c r="T66" s="31" t="s">
        <v>316</v>
      </c>
      <c r="U66" s="29"/>
    </row>
    <row r="67" spans="1:21" s="28" customFormat="1" ht="14.5">
      <c r="A67" s="19">
        <v>44321</v>
      </c>
      <c r="B67" s="20">
        <v>104001089400</v>
      </c>
      <c r="C67" s="21" t="s">
        <v>312</v>
      </c>
      <c r="D67" s="169" t="s">
        <v>101</v>
      </c>
      <c r="E67" s="94" t="str">
        <f t="shared" si="2"/>
        <v>F00N010001</v>
      </c>
      <c r="F67" s="18" t="s">
        <v>103</v>
      </c>
      <c r="G67" s="18"/>
      <c r="H67" s="181"/>
      <c r="I67" s="43"/>
      <c r="J67" s="55"/>
      <c r="K67" s="22">
        <f t="shared" si="4"/>
        <v>439000</v>
      </c>
      <c r="L67" s="57">
        <v>1000000</v>
      </c>
      <c r="M67" s="26">
        <f t="shared" si="3"/>
        <v>1100000</v>
      </c>
      <c r="N67" s="53">
        <v>10</v>
      </c>
      <c r="O67" s="47">
        <v>16.16</v>
      </c>
      <c r="P67" s="43">
        <f t="shared" si="5"/>
        <v>161.6</v>
      </c>
      <c r="Q67" s="44">
        <v>22960</v>
      </c>
      <c r="R67" s="24" t="s">
        <v>313</v>
      </c>
      <c r="S67" s="25" t="s">
        <v>314</v>
      </c>
      <c r="T67" s="31" t="s">
        <v>316</v>
      </c>
      <c r="U67" s="29"/>
    </row>
    <row r="68" spans="1:21" s="28" customFormat="1" ht="14.5">
      <c r="A68" s="19">
        <v>44379</v>
      </c>
      <c r="B68" s="20">
        <v>104125903010</v>
      </c>
      <c r="C68" s="21" t="s">
        <v>312</v>
      </c>
      <c r="D68" s="165" t="s">
        <v>105</v>
      </c>
      <c r="E68" s="94" t="str">
        <f t="shared" si="2"/>
        <v>F00N210061</v>
      </c>
      <c r="F68" s="18" t="s">
        <v>107</v>
      </c>
      <c r="G68" s="18"/>
      <c r="H68" s="179"/>
      <c r="I68" s="43"/>
      <c r="J68" s="55"/>
      <c r="K68" s="22">
        <f t="shared" ref="K68:K99" si="6">ROUNDUP(O68*R68*1.05*23500,-3)</f>
        <v>811000</v>
      </c>
      <c r="L68" s="57">
        <v>1800000</v>
      </c>
      <c r="M68" s="26">
        <f t="shared" si="3"/>
        <v>1980000.0000000002</v>
      </c>
      <c r="N68" s="52">
        <v>3</v>
      </c>
      <c r="O68" s="46">
        <v>29.86</v>
      </c>
      <c r="P68" s="43">
        <f t="shared" ref="P68:P99" si="7">N68*O68</f>
        <v>89.58</v>
      </c>
      <c r="Q68" s="44">
        <v>22900</v>
      </c>
      <c r="R68" s="24" t="s">
        <v>313</v>
      </c>
      <c r="S68" s="25" t="s">
        <v>314</v>
      </c>
      <c r="T68" s="23" t="s">
        <v>316</v>
      </c>
      <c r="U68" s="29"/>
    </row>
    <row r="69" spans="1:21" s="28" customFormat="1" ht="14.5">
      <c r="A69" s="19">
        <v>44379</v>
      </c>
      <c r="B69" s="20">
        <v>104125903010</v>
      </c>
      <c r="C69" s="21" t="s">
        <v>312</v>
      </c>
      <c r="D69" s="165" t="s">
        <v>105</v>
      </c>
      <c r="E69" s="94" t="str">
        <f t="shared" ref="E69:E132" si="8">LEFT(D69,10)</f>
        <v>F00N210061</v>
      </c>
      <c r="F69" s="18" t="s">
        <v>107</v>
      </c>
      <c r="G69" s="18"/>
      <c r="H69" s="179"/>
      <c r="I69" s="43"/>
      <c r="J69" s="55"/>
      <c r="K69" s="22">
        <f t="shared" si="6"/>
        <v>811000</v>
      </c>
      <c r="L69" s="57">
        <v>1800000</v>
      </c>
      <c r="M69" s="26">
        <f t="shared" ref="M69:M132" si="9">1.1*L69</f>
        <v>1980000.0000000002</v>
      </c>
      <c r="N69" s="52">
        <v>2</v>
      </c>
      <c r="O69" s="46">
        <v>29.86</v>
      </c>
      <c r="P69" s="43">
        <f t="shared" si="7"/>
        <v>59.72</v>
      </c>
      <c r="Q69" s="44">
        <v>22900</v>
      </c>
      <c r="R69" s="24" t="s">
        <v>313</v>
      </c>
      <c r="S69" s="25" t="s">
        <v>314</v>
      </c>
      <c r="T69" s="23" t="s">
        <v>316</v>
      </c>
      <c r="U69" s="29"/>
    </row>
    <row r="70" spans="1:21" s="28" customFormat="1" ht="14.5">
      <c r="A70" s="19">
        <v>44347</v>
      </c>
      <c r="B70" s="20">
        <v>104058017230</v>
      </c>
      <c r="C70" s="21" t="s">
        <v>312</v>
      </c>
      <c r="D70" s="170" t="s">
        <v>109</v>
      </c>
      <c r="E70" s="94" t="str">
        <f t="shared" si="8"/>
        <v>F00RJ01727</v>
      </c>
      <c r="F70" s="18" t="s">
        <v>111</v>
      </c>
      <c r="G70" s="18"/>
      <c r="H70" s="182"/>
      <c r="I70" s="43"/>
      <c r="J70" s="55"/>
      <c r="K70" s="22">
        <f t="shared" si="6"/>
        <v>648000</v>
      </c>
      <c r="L70" s="57">
        <v>870000</v>
      </c>
      <c r="M70" s="26">
        <f t="shared" si="9"/>
        <v>957000.00000000012</v>
      </c>
      <c r="N70" s="50">
        <v>6</v>
      </c>
      <c r="O70" s="45">
        <v>23.87</v>
      </c>
      <c r="P70" s="43">
        <f t="shared" si="7"/>
        <v>143.22</v>
      </c>
      <c r="Q70" s="44">
        <v>23160</v>
      </c>
      <c r="R70" s="24" t="s">
        <v>313</v>
      </c>
      <c r="S70" s="25" t="s">
        <v>314</v>
      </c>
      <c r="T70" s="31" t="s">
        <v>315</v>
      </c>
      <c r="U70" s="29"/>
    </row>
    <row r="71" spans="1:21" s="28" customFormat="1" ht="14.5">
      <c r="A71" s="19">
        <v>44321</v>
      </c>
      <c r="B71" s="20">
        <v>104001089400</v>
      </c>
      <c r="C71" s="21" t="s">
        <v>312</v>
      </c>
      <c r="D71" s="169" t="s">
        <v>109</v>
      </c>
      <c r="E71" s="94" t="str">
        <f t="shared" si="8"/>
        <v>F00RJ01727</v>
      </c>
      <c r="F71" s="18" t="s">
        <v>111</v>
      </c>
      <c r="G71" s="18"/>
      <c r="H71" s="181"/>
      <c r="I71" s="43"/>
      <c r="J71" s="55"/>
      <c r="K71" s="22">
        <f t="shared" si="6"/>
        <v>648000</v>
      </c>
      <c r="L71" s="57">
        <v>870000</v>
      </c>
      <c r="M71" s="26">
        <f t="shared" si="9"/>
        <v>957000.00000000012</v>
      </c>
      <c r="N71" s="53">
        <v>6</v>
      </c>
      <c r="O71" s="47">
        <v>23.87</v>
      </c>
      <c r="P71" s="43">
        <f t="shared" si="7"/>
        <v>143.22</v>
      </c>
      <c r="Q71" s="44">
        <v>22960</v>
      </c>
      <c r="R71" s="24" t="s">
        <v>313</v>
      </c>
      <c r="S71" s="25" t="s">
        <v>314</v>
      </c>
      <c r="T71" s="31" t="s">
        <v>316</v>
      </c>
      <c r="U71" s="29"/>
    </row>
    <row r="72" spans="1:21" s="28" customFormat="1" ht="14.5">
      <c r="A72" s="19">
        <v>44347</v>
      </c>
      <c r="B72" s="20">
        <v>104058017230</v>
      </c>
      <c r="C72" s="21" t="s">
        <v>312</v>
      </c>
      <c r="D72" s="170" t="s">
        <v>113</v>
      </c>
      <c r="E72" s="94" t="str">
        <f t="shared" si="8"/>
        <v>F00RJ01941</v>
      </c>
      <c r="F72" s="18" t="s">
        <v>115</v>
      </c>
      <c r="G72" s="18"/>
      <c r="H72" s="182"/>
      <c r="I72" s="43"/>
      <c r="J72" s="55"/>
      <c r="K72" s="22">
        <f t="shared" si="6"/>
        <v>733000</v>
      </c>
      <c r="L72" s="57">
        <v>1000000</v>
      </c>
      <c r="M72" s="26">
        <f t="shared" si="9"/>
        <v>1100000</v>
      </c>
      <c r="N72" s="50">
        <v>4</v>
      </c>
      <c r="O72" s="45">
        <v>27</v>
      </c>
      <c r="P72" s="43">
        <f t="shared" si="7"/>
        <v>108</v>
      </c>
      <c r="Q72" s="44">
        <v>23160</v>
      </c>
      <c r="R72" s="24" t="s">
        <v>313</v>
      </c>
      <c r="S72" s="25" t="s">
        <v>314</v>
      </c>
      <c r="T72" s="31" t="s">
        <v>315</v>
      </c>
      <c r="U72" s="29"/>
    </row>
    <row r="73" spans="1:21" s="28" customFormat="1" ht="14.5">
      <c r="A73" s="19">
        <v>44347</v>
      </c>
      <c r="B73" s="20">
        <v>104058017230</v>
      </c>
      <c r="C73" s="21" t="s">
        <v>312</v>
      </c>
      <c r="D73" s="170" t="s">
        <v>113</v>
      </c>
      <c r="E73" s="94" t="str">
        <f t="shared" si="8"/>
        <v>F00RJ01941</v>
      </c>
      <c r="F73" s="18" t="s">
        <v>115</v>
      </c>
      <c r="G73" s="18"/>
      <c r="H73" s="182"/>
      <c r="I73" s="43"/>
      <c r="J73" s="55"/>
      <c r="K73" s="22">
        <f t="shared" si="6"/>
        <v>733000</v>
      </c>
      <c r="L73" s="57">
        <v>1000000</v>
      </c>
      <c r="M73" s="26">
        <f t="shared" si="9"/>
        <v>1100000</v>
      </c>
      <c r="N73" s="50">
        <v>12</v>
      </c>
      <c r="O73" s="45">
        <v>27</v>
      </c>
      <c r="P73" s="43">
        <f t="shared" si="7"/>
        <v>324</v>
      </c>
      <c r="Q73" s="44">
        <v>23160</v>
      </c>
      <c r="R73" s="24" t="s">
        <v>313</v>
      </c>
      <c r="S73" s="25" t="s">
        <v>314</v>
      </c>
      <c r="T73" s="31" t="s">
        <v>324</v>
      </c>
      <c r="U73" s="29"/>
    </row>
    <row r="74" spans="1:21" s="28" customFormat="1" ht="14.5">
      <c r="A74" s="19">
        <v>44277</v>
      </c>
      <c r="B74" s="20">
        <v>103909018250</v>
      </c>
      <c r="C74" s="21" t="s">
        <v>312</v>
      </c>
      <c r="D74" s="166" t="s">
        <v>113</v>
      </c>
      <c r="E74" s="94" t="str">
        <f t="shared" si="8"/>
        <v>F00RJ01941</v>
      </c>
      <c r="F74" s="18" t="s">
        <v>115</v>
      </c>
      <c r="G74" s="18"/>
      <c r="H74" s="180"/>
      <c r="I74" s="43"/>
      <c r="J74" s="55"/>
      <c r="K74" s="22">
        <f t="shared" si="6"/>
        <v>733000</v>
      </c>
      <c r="L74" s="57">
        <v>1000000</v>
      </c>
      <c r="M74" s="26">
        <f t="shared" si="9"/>
        <v>1100000</v>
      </c>
      <c r="N74" s="53">
        <v>2</v>
      </c>
      <c r="O74" s="47">
        <v>27</v>
      </c>
      <c r="P74" s="43">
        <f t="shared" si="7"/>
        <v>54</v>
      </c>
      <c r="Q74" s="44">
        <v>22980</v>
      </c>
      <c r="R74" s="24" t="s">
        <v>313</v>
      </c>
      <c r="S74" s="25" t="s">
        <v>314</v>
      </c>
      <c r="T74" s="31" t="s">
        <v>316</v>
      </c>
      <c r="U74" s="29"/>
    </row>
    <row r="75" spans="1:21" s="28" customFormat="1" ht="14.5">
      <c r="A75" s="19">
        <v>44421</v>
      </c>
      <c r="B75" s="20">
        <v>104202082130</v>
      </c>
      <c r="C75" s="21" t="s">
        <v>312</v>
      </c>
      <c r="D75" s="168" t="s">
        <v>267</v>
      </c>
      <c r="E75" s="94" t="str">
        <f t="shared" si="8"/>
        <v>F00RJ02035</v>
      </c>
      <c r="F75" s="18" t="s">
        <v>345</v>
      </c>
      <c r="G75" s="18"/>
      <c r="H75" s="179"/>
      <c r="I75" s="43"/>
      <c r="J75" s="55"/>
      <c r="K75" s="22">
        <f t="shared" si="6"/>
        <v>725000</v>
      </c>
      <c r="L75" s="57">
        <v>790000</v>
      </c>
      <c r="M75" s="26">
        <f t="shared" si="9"/>
        <v>869000.00000000012</v>
      </c>
      <c r="N75" s="52">
        <v>6</v>
      </c>
      <c r="O75" s="48">
        <v>26.689999999999998</v>
      </c>
      <c r="P75" s="43">
        <f t="shared" si="7"/>
        <v>160.13999999999999</v>
      </c>
      <c r="Q75" s="44">
        <v>23090</v>
      </c>
      <c r="R75" s="24" t="s">
        <v>313</v>
      </c>
      <c r="S75" s="25" t="s">
        <v>314</v>
      </c>
      <c r="T75" s="7"/>
      <c r="U75" s="29"/>
    </row>
    <row r="76" spans="1:21" s="28" customFormat="1" ht="14.5">
      <c r="A76" s="19">
        <v>44347</v>
      </c>
      <c r="B76" s="20">
        <v>104058017230</v>
      </c>
      <c r="C76" s="21" t="s">
        <v>312</v>
      </c>
      <c r="D76" s="170" t="s">
        <v>116</v>
      </c>
      <c r="E76" s="94" t="str">
        <f t="shared" si="8"/>
        <v>F00RJ02213</v>
      </c>
      <c r="F76" s="18" t="s">
        <v>117</v>
      </c>
      <c r="G76" s="18"/>
      <c r="H76" s="182"/>
      <c r="I76" s="43"/>
      <c r="J76" s="55"/>
      <c r="K76" s="22">
        <f t="shared" si="6"/>
        <v>1059000</v>
      </c>
      <c r="L76" s="57">
        <v>1320000</v>
      </c>
      <c r="M76" s="26">
        <f t="shared" si="9"/>
        <v>1452000.0000000002</v>
      </c>
      <c r="N76" s="50">
        <v>12</v>
      </c>
      <c r="O76" s="45">
        <v>39</v>
      </c>
      <c r="P76" s="43">
        <f t="shared" si="7"/>
        <v>468</v>
      </c>
      <c r="Q76" s="44">
        <v>23160</v>
      </c>
      <c r="R76" s="24" t="s">
        <v>313</v>
      </c>
      <c r="S76" s="25" t="s">
        <v>314</v>
      </c>
      <c r="T76" s="31" t="s">
        <v>315</v>
      </c>
      <c r="U76" s="29"/>
    </row>
    <row r="77" spans="1:21" s="28" customFormat="1" ht="14.5">
      <c r="A77" s="19">
        <v>44347</v>
      </c>
      <c r="B77" s="20">
        <v>104058017230</v>
      </c>
      <c r="C77" s="21" t="s">
        <v>312</v>
      </c>
      <c r="D77" s="170" t="s">
        <v>116</v>
      </c>
      <c r="E77" s="94" t="str">
        <f t="shared" si="8"/>
        <v>F00RJ02213</v>
      </c>
      <c r="F77" s="18" t="s">
        <v>117</v>
      </c>
      <c r="G77" s="18"/>
      <c r="H77" s="182"/>
      <c r="I77" s="43"/>
      <c r="J77" s="55"/>
      <c r="K77" s="22">
        <f t="shared" si="6"/>
        <v>1059000</v>
      </c>
      <c r="L77" s="57">
        <v>1320000</v>
      </c>
      <c r="M77" s="26">
        <f t="shared" si="9"/>
        <v>1452000.0000000002</v>
      </c>
      <c r="N77" s="50">
        <v>12</v>
      </c>
      <c r="O77" s="45">
        <v>39</v>
      </c>
      <c r="P77" s="43">
        <f t="shared" si="7"/>
        <v>468</v>
      </c>
      <c r="Q77" s="44">
        <v>23160</v>
      </c>
      <c r="R77" s="24" t="s">
        <v>313</v>
      </c>
      <c r="S77" s="25" t="s">
        <v>314</v>
      </c>
      <c r="T77" s="31" t="s">
        <v>324</v>
      </c>
      <c r="U77" s="29"/>
    </row>
    <row r="78" spans="1:21" s="28" customFormat="1" ht="14.5">
      <c r="A78" s="19">
        <v>44421</v>
      </c>
      <c r="B78" s="20">
        <v>104202082130</v>
      </c>
      <c r="C78" s="21" t="s">
        <v>312</v>
      </c>
      <c r="D78" s="168" t="s">
        <v>116</v>
      </c>
      <c r="E78" s="94" t="str">
        <f t="shared" si="8"/>
        <v>F00RJ02213</v>
      </c>
      <c r="F78" s="18" t="s">
        <v>117</v>
      </c>
      <c r="G78" s="18"/>
      <c r="H78" s="179"/>
      <c r="I78" s="43"/>
      <c r="J78" s="55"/>
      <c r="K78" s="22">
        <f t="shared" si="6"/>
        <v>1117000</v>
      </c>
      <c r="L78" s="57">
        <v>1320000</v>
      </c>
      <c r="M78" s="26">
        <f t="shared" si="9"/>
        <v>1452000.0000000002</v>
      </c>
      <c r="N78" s="52">
        <v>36</v>
      </c>
      <c r="O78" s="46">
        <v>41.12</v>
      </c>
      <c r="P78" s="43">
        <f t="shared" si="7"/>
        <v>1480.32</v>
      </c>
      <c r="Q78" s="44">
        <v>23090</v>
      </c>
      <c r="R78" s="24" t="s">
        <v>313</v>
      </c>
      <c r="S78" s="25" t="s">
        <v>314</v>
      </c>
      <c r="T78" s="7"/>
      <c r="U78" s="29"/>
    </row>
    <row r="79" spans="1:21" s="28" customFormat="1" ht="14.5">
      <c r="A79" s="19">
        <v>44277</v>
      </c>
      <c r="B79" s="20">
        <v>103909018250</v>
      </c>
      <c r="C79" s="21" t="s">
        <v>312</v>
      </c>
      <c r="D79" s="166" t="s">
        <v>118</v>
      </c>
      <c r="E79" s="94" t="str">
        <f t="shared" si="8"/>
        <v>F00VC01033</v>
      </c>
      <c r="F79" s="18" t="s">
        <v>119</v>
      </c>
      <c r="G79" s="18"/>
      <c r="H79" s="180"/>
      <c r="I79" s="43"/>
      <c r="J79" s="55"/>
      <c r="K79" s="22">
        <f t="shared" si="6"/>
        <v>692000</v>
      </c>
      <c r="L79" s="57">
        <v>940000</v>
      </c>
      <c r="M79" s="26">
        <f t="shared" si="9"/>
        <v>1034000.0000000001</v>
      </c>
      <c r="N79" s="53">
        <v>6</v>
      </c>
      <c r="O79" s="47">
        <v>25.49</v>
      </c>
      <c r="P79" s="43">
        <f t="shared" si="7"/>
        <v>152.94</v>
      </c>
      <c r="Q79" s="44">
        <v>22980</v>
      </c>
      <c r="R79" s="24" t="s">
        <v>313</v>
      </c>
      <c r="S79" s="25" t="s">
        <v>314</v>
      </c>
      <c r="T79" s="31" t="s">
        <v>316</v>
      </c>
      <c r="U79" s="29"/>
    </row>
    <row r="80" spans="1:21" s="28" customFormat="1" ht="14.5">
      <c r="A80" s="19">
        <v>44347</v>
      </c>
      <c r="B80" s="20">
        <v>104058017230</v>
      </c>
      <c r="C80" s="21" t="s">
        <v>312</v>
      </c>
      <c r="D80" s="170" t="s">
        <v>120</v>
      </c>
      <c r="E80" s="94" t="str">
        <f t="shared" si="8"/>
        <v>F00VC01352</v>
      </c>
      <c r="F80" s="18" t="s">
        <v>121</v>
      </c>
      <c r="G80" s="18"/>
      <c r="H80" s="182"/>
      <c r="I80" s="43"/>
      <c r="J80" s="55"/>
      <c r="K80" s="22">
        <f t="shared" si="6"/>
        <v>733000</v>
      </c>
      <c r="L80" s="57">
        <v>1100000</v>
      </c>
      <c r="M80" s="26">
        <f t="shared" si="9"/>
        <v>1210000</v>
      </c>
      <c r="N80" s="50">
        <v>12</v>
      </c>
      <c r="O80" s="45">
        <v>27</v>
      </c>
      <c r="P80" s="43">
        <f t="shared" si="7"/>
        <v>324</v>
      </c>
      <c r="Q80" s="44">
        <v>23160</v>
      </c>
      <c r="R80" s="24" t="s">
        <v>313</v>
      </c>
      <c r="S80" s="25" t="s">
        <v>314</v>
      </c>
      <c r="T80" s="31" t="s">
        <v>315</v>
      </c>
      <c r="U80" s="29"/>
    </row>
    <row r="81" spans="1:21" s="28" customFormat="1" ht="14.5">
      <c r="A81" s="19">
        <v>44379</v>
      </c>
      <c r="B81" s="20">
        <v>104125903010</v>
      </c>
      <c r="C81" s="21" t="s">
        <v>312</v>
      </c>
      <c r="D81" s="165" t="s">
        <v>122</v>
      </c>
      <c r="E81" s="94" t="str">
        <f t="shared" si="8"/>
        <v>F00VC01359</v>
      </c>
      <c r="F81" s="18" t="s">
        <v>124</v>
      </c>
      <c r="G81" s="18"/>
      <c r="H81" s="179"/>
      <c r="I81" s="43"/>
      <c r="J81" s="55"/>
      <c r="K81" s="22">
        <f t="shared" si="6"/>
        <v>503000</v>
      </c>
      <c r="L81" s="57">
        <v>680000</v>
      </c>
      <c r="M81" s="26">
        <f t="shared" si="9"/>
        <v>748000.00000000012</v>
      </c>
      <c r="N81" s="52">
        <v>240</v>
      </c>
      <c r="O81" s="46">
        <v>18.5</v>
      </c>
      <c r="P81" s="43">
        <f t="shared" si="7"/>
        <v>4440</v>
      </c>
      <c r="Q81" s="44">
        <v>22900</v>
      </c>
      <c r="R81" s="24" t="s">
        <v>313</v>
      </c>
      <c r="S81" s="25" t="s">
        <v>314</v>
      </c>
      <c r="T81" s="23" t="s">
        <v>331</v>
      </c>
      <c r="U81" s="29"/>
    </row>
    <row r="82" spans="1:21" s="28" customFormat="1" ht="14.5">
      <c r="A82" s="19">
        <v>44421</v>
      </c>
      <c r="B82" s="20">
        <v>104202082500</v>
      </c>
      <c r="C82" s="21" t="s">
        <v>312</v>
      </c>
      <c r="D82" s="167" t="s">
        <v>122</v>
      </c>
      <c r="E82" s="94" t="str">
        <f t="shared" si="8"/>
        <v>F00VC01359</v>
      </c>
      <c r="F82" s="18" t="s">
        <v>124</v>
      </c>
      <c r="G82" s="18"/>
      <c r="H82" s="178"/>
      <c r="I82" s="43"/>
      <c r="J82" s="55"/>
      <c r="K82" s="22">
        <f t="shared" si="6"/>
        <v>487000</v>
      </c>
      <c r="L82" s="57">
        <v>680000</v>
      </c>
      <c r="M82" s="26">
        <f t="shared" si="9"/>
        <v>748000.00000000012</v>
      </c>
      <c r="N82" s="52">
        <v>40</v>
      </c>
      <c r="O82" s="49">
        <v>17.919999999999998</v>
      </c>
      <c r="P82" s="43">
        <f t="shared" si="7"/>
        <v>716.8</v>
      </c>
      <c r="Q82" s="44">
        <v>23090</v>
      </c>
      <c r="R82" s="24" t="s">
        <v>313</v>
      </c>
      <c r="S82" s="25" t="s">
        <v>314</v>
      </c>
      <c r="T82" s="7"/>
      <c r="U82" s="29"/>
    </row>
    <row r="83" spans="1:21" s="28" customFormat="1" ht="14.5">
      <c r="A83" s="19">
        <v>44379</v>
      </c>
      <c r="B83" s="20">
        <v>104125903010</v>
      </c>
      <c r="C83" s="21" t="s">
        <v>312</v>
      </c>
      <c r="D83" s="165" t="s">
        <v>125</v>
      </c>
      <c r="E83" s="94" t="str">
        <f t="shared" si="8"/>
        <v>F018B06804</v>
      </c>
      <c r="F83" s="18" t="s">
        <v>127</v>
      </c>
      <c r="G83" s="18"/>
      <c r="H83" s="179"/>
      <c r="I83" s="43"/>
      <c r="J83" s="55"/>
      <c r="K83" s="22">
        <f t="shared" si="6"/>
        <v>243000</v>
      </c>
      <c r="L83" s="57">
        <v>300000</v>
      </c>
      <c r="M83" s="26">
        <f t="shared" si="9"/>
        <v>330000</v>
      </c>
      <c r="N83" s="52">
        <v>12</v>
      </c>
      <c r="O83" s="46">
        <v>8.93</v>
      </c>
      <c r="P83" s="43">
        <f t="shared" si="7"/>
        <v>107.16</v>
      </c>
      <c r="Q83" s="44">
        <v>22900</v>
      </c>
      <c r="R83" s="24" t="s">
        <v>313</v>
      </c>
      <c r="S83" s="25" t="s">
        <v>314</v>
      </c>
      <c r="T83" s="23" t="s">
        <v>316</v>
      </c>
      <c r="U83" s="29"/>
    </row>
    <row r="84" spans="1:21" s="28" customFormat="1" ht="14.5">
      <c r="A84" s="19">
        <v>44321</v>
      </c>
      <c r="B84" s="20">
        <v>104001089400</v>
      </c>
      <c r="C84" s="21" t="s">
        <v>312</v>
      </c>
      <c r="D84" s="169" t="s">
        <v>129</v>
      </c>
      <c r="E84" s="94" t="str">
        <f t="shared" si="8"/>
        <v>F01G0V5000</v>
      </c>
      <c r="F84" s="18" t="s">
        <v>131</v>
      </c>
      <c r="G84" s="18"/>
      <c r="H84" s="18" t="s">
        <v>130</v>
      </c>
      <c r="I84" s="43"/>
      <c r="J84" s="55"/>
      <c r="K84" s="22">
        <f t="shared" si="6"/>
        <v>337000</v>
      </c>
      <c r="L84" s="57">
        <v>440000</v>
      </c>
      <c r="M84" s="26">
        <f t="shared" si="9"/>
        <v>484000.00000000006</v>
      </c>
      <c r="N84" s="53">
        <v>24</v>
      </c>
      <c r="O84" s="47">
        <v>12.38</v>
      </c>
      <c r="P84" s="43">
        <f t="shared" si="7"/>
        <v>297.12</v>
      </c>
      <c r="Q84" s="44">
        <v>22960</v>
      </c>
      <c r="R84" s="24" t="s">
        <v>313</v>
      </c>
      <c r="S84" s="25" t="s">
        <v>314</v>
      </c>
      <c r="T84" s="31" t="s">
        <v>320</v>
      </c>
      <c r="U84" s="29"/>
    </row>
    <row r="85" spans="1:21" s="28" customFormat="1" ht="14.5">
      <c r="A85" s="19">
        <v>44321</v>
      </c>
      <c r="B85" s="20">
        <v>104001089400</v>
      </c>
      <c r="C85" s="21" t="s">
        <v>312</v>
      </c>
      <c r="D85" s="169" t="s">
        <v>132</v>
      </c>
      <c r="E85" s="94" t="str">
        <f t="shared" si="8"/>
        <v>H105007112</v>
      </c>
      <c r="F85" s="18">
        <v>9432612705</v>
      </c>
      <c r="G85" s="18" t="s">
        <v>134</v>
      </c>
      <c r="H85" s="18" t="s">
        <v>133</v>
      </c>
      <c r="I85" s="43"/>
      <c r="J85" s="55"/>
      <c r="K85" s="22">
        <f t="shared" si="6"/>
        <v>173000</v>
      </c>
      <c r="L85" s="57">
        <v>200000</v>
      </c>
      <c r="M85" s="26">
        <f t="shared" si="9"/>
        <v>220000.00000000003</v>
      </c>
      <c r="N85" s="53">
        <v>300</v>
      </c>
      <c r="O85" s="47">
        <v>6.34</v>
      </c>
      <c r="P85" s="43">
        <f t="shared" si="7"/>
        <v>1902</v>
      </c>
      <c r="Q85" s="44">
        <v>22960</v>
      </c>
      <c r="R85" s="24" t="s">
        <v>313</v>
      </c>
      <c r="S85" s="25" t="s">
        <v>314</v>
      </c>
      <c r="T85" s="31" t="s">
        <v>328</v>
      </c>
      <c r="U85" s="29"/>
    </row>
    <row r="86" spans="1:21" s="28" customFormat="1" ht="14.5">
      <c r="A86" s="19">
        <v>44277</v>
      </c>
      <c r="B86" s="20">
        <v>103909018250</v>
      </c>
      <c r="C86" s="21" t="s">
        <v>312</v>
      </c>
      <c r="D86" s="166" t="s">
        <v>135</v>
      </c>
      <c r="E86" s="94" t="str">
        <f t="shared" si="8"/>
        <v>H105007121</v>
      </c>
      <c r="F86" s="18">
        <v>9432610199</v>
      </c>
      <c r="G86" s="18" t="s">
        <v>138</v>
      </c>
      <c r="H86" s="18" t="s">
        <v>136</v>
      </c>
      <c r="I86" s="43"/>
      <c r="J86" s="55"/>
      <c r="K86" s="22">
        <f t="shared" si="6"/>
        <v>136000</v>
      </c>
      <c r="L86" s="57">
        <v>170000</v>
      </c>
      <c r="M86" s="26">
        <f t="shared" si="9"/>
        <v>187000.00000000003</v>
      </c>
      <c r="N86" s="53">
        <v>252</v>
      </c>
      <c r="O86" s="47">
        <v>5</v>
      </c>
      <c r="P86" s="43">
        <f t="shared" si="7"/>
        <v>1260</v>
      </c>
      <c r="Q86" s="44">
        <v>22980</v>
      </c>
      <c r="R86" s="24" t="s">
        <v>313</v>
      </c>
      <c r="S86" s="25" t="s">
        <v>314</v>
      </c>
      <c r="T86" s="31" t="s">
        <v>320</v>
      </c>
      <c r="U86" s="29"/>
    </row>
    <row r="87" spans="1:21" s="28" customFormat="1" ht="14.5">
      <c r="A87" s="19">
        <v>44421</v>
      </c>
      <c r="B87" s="20">
        <v>104202082500</v>
      </c>
      <c r="C87" s="21" t="s">
        <v>312</v>
      </c>
      <c r="D87" s="167" t="s">
        <v>135</v>
      </c>
      <c r="E87" s="94" t="str">
        <f t="shared" si="8"/>
        <v>H105007121</v>
      </c>
      <c r="F87" s="18">
        <v>9432610199</v>
      </c>
      <c r="G87" s="18" t="s">
        <v>138</v>
      </c>
      <c r="H87" s="18" t="s">
        <v>136</v>
      </c>
      <c r="I87" s="43"/>
      <c r="J87" s="55"/>
      <c r="K87" s="22">
        <f t="shared" si="6"/>
        <v>136000</v>
      </c>
      <c r="L87" s="57">
        <v>170000</v>
      </c>
      <c r="M87" s="26">
        <f t="shared" si="9"/>
        <v>187000.00000000003</v>
      </c>
      <c r="N87" s="52">
        <v>12</v>
      </c>
      <c r="O87" s="49">
        <v>5</v>
      </c>
      <c r="P87" s="43">
        <f t="shared" si="7"/>
        <v>60</v>
      </c>
      <c r="Q87" s="44">
        <v>23090</v>
      </c>
      <c r="R87" s="24" t="s">
        <v>313</v>
      </c>
      <c r="S87" s="25" t="s">
        <v>314</v>
      </c>
      <c r="T87" s="7"/>
      <c r="U87" s="29"/>
    </row>
    <row r="88" spans="1:21" s="28" customFormat="1" ht="14.5">
      <c r="A88" s="19">
        <v>44321</v>
      </c>
      <c r="B88" s="20">
        <v>104001089400</v>
      </c>
      <c r="C88" s="21" t="s">
        <v>312</v>
      </c>
      <c r="D88" s="169" t="s">
        <v>139</v>
      </c>
      <c r="E88" s="94" t="str">
        <f t="shared" si="8"/>
        <v>H105015393</v>
      </c>
      <c r="F88" s="18">
        <v>9432610051</v>
      </c>
      <c r="G88" s="18" t="s">
        <v>141</v>
      </c>
      <c r="H88" s="18" t="s">
        <v>140</v>
      </c>
      <c r="I88" s="43"/>
      <c r="J88" s="55"/>
      <c r="K88" s="22">
        <f t="shared" si="6"/>
        <v>434000</v>
      </c>
      <c r="L88" s="57">
        <v>540000</v>
      </c>
      <c r="M88" s="26">
        <f t="shared" si="9"/>
        <v>594000</v>
      </c>
      <c r="N88" s="53">
        <v>36</v>
      </c>
      <c r="O88" s="47">
        <v>15.97</v>
      </c>
      <c r="P88" s="43">
        <f t="shared" si="7"/>
        <v>574.92000000000007</v>
      </c>
      <c r="Q88" s="44">
        <v>22960</v>
      </c>
      <c r="R88" s="24" t="s">
        <v>313</v>
      </c>
      <c r="S88" s="25" t="s">
        <v>314</v>
      </c>
      <c r="T88" s="31" t="s">
        <v>328</v>
      </c>
      <c r="U88" s="29"/>
    </row>
    <row r="89" spans="1:21" s="28" customFormat="1" ht="14.5">
      <c r="A89" s="19">
        <v>44321</v>
      </c>
      <c r="B89" s="20">
        <v>104001089400</v>
      </c>
      <c r="C89" s="21" t="s">
        <v>312</v>
      </c>
      <c r="D89" s="169" t="s">
        <v>142</v>
      </c>
      <c r="E89" s="94" t="str">
        <f t="shared" si="8"/>
        <v>H105015413</v>
      </c>
      <c r="F89" s="18">
        <v>9432610018</v>
      </c>
      <c r="G89" s="18" t="s">
        <v>144</v>
      </c>
      <c r="H89" s="18" t="s">
        <v>143</v>
      </c>
      <c r="I89" s="43"/>
      <c r="J89" s="55"/>
      <c r="K89" s="22">
        <f t="shared" si="6"/>
        <v>355000</v>
      </c>
      <c r="L89" s="57">
        <v>400000</v>
      </c>
      <c r="M89" s="26">
        <f t="shared" si="9"/>
        <v>440000.00000000006</v>
      </c>
      <c r="N89" s="53">
        <v>36</v>
      </c>
      <c r="O89" s="47">
        <v>13.06</v>
      </c>
      <c r="P89" s="43">
        <f t="shared" si="7"/>
        <v>470.16</v>
      </c>
      <c r="Q89" s="44">
        <v>22960</v>
      </c>
      <c r="R89" s="24" t="s">
        <v>313</v>
      </c>
      <c r="S89" s="25" t="s">
        <v>314</v>
      </c>
      <c r="T89" s="31" t="s">
        <v>328</v>
      </c>
      <c r="U89" s="29"/>
    </row>
    <row r="90" spans="1:21" s="28" customFormat="1" ht="14.5">
      <c r="A90" s="19">
        <v>44277</v>
      </c>
      <c r="B90" s="20">
        <v>103909018250</v>
      </c>
      <c r="C90" s="21" t="s">
        <v>312</v>
      </c>
      <c r="D90" s="166" t="s">
        <v>145</v>
      </c>
      <c r="E90" s="94" t="str">
        <f t="shared" si="8"/>
        <v>H105015419</v>
      </c>
      <c r="F90" s="18">
        <v>9432610024</v>
      </c>
      <c r="G90" s="18" t="s">
        <v>147</v>
      </c>
      <c r="H90" s="18" t="s">
        <v>146</v>
      </c>
      <c r="I90" s="43"/>
      <c r="J90" s="55"/>
      <c r="K90" s="22">
        <f t="shared" si="6"/>
        <v>365000</v>
      </c>
      <c r="L90" s="57">
        <v>460000</v>
      </c>
      <c r="M90" s="26">
        <f t="shared" si="9"/>
        <v>506000.00000000006</v>
      </c>
      <c r="N90" s="53">
        <v>36</v>
      </c>
      <c r="O90" s="47">
        <v>13.44</v>
      </c>
      <c r="P90" s="43">
        <f t="shared" si="7"/>
        <v>483.84</v>
      </c>
      <c r="Q90" s="44">
        <v>22980</v>
      </c>
      <c r="R90" s="24" t="s">
        <v>313</v>
      </c>
      <c r="S90" s="25" t="s">
        <v>314</v>
      </c>
      <c r="T90" s="31" t="s">
        <v>327</v>
      </c>
      <c r="U90" s="29"/>
    </row>
    <row r="91" spans="1:21" s="28" customFormat="1" ht="14.5">
      <c r="A91" s="19">
        <v>44277</v>
      </c>
      <c r="B91" s="20">
        <v>103909018250</v>
      </c>
      <c r="C91" s="21" t="s">
        <v>312</v>
      </c>
      <c r="D91" s="166" t="s">
        <v>145</v>
      </c>
      <c r="E91" s="94" t="str">
        <f t="shared" si="8"/>
        <v>H105015419</v>
      </c>
      <c r="F91" s="18">
        <v>9432610024</v>
      </c>
      <c r="G91" s="18" t="s">
        <v>147</v>
      </c>
      <c r="H91" s="18" t="s">
        <v>146</v>
      </c>
      <c r="I91" s="43"/>
      <c r="J91" s="55"/>
      <c r="K91" s="22">
        <f t="shared" si="6"/>
        <v>365000</v>
      </c>
      <c r="L91" s="57">
        <v>460000</v>
      </c>
      <c r="M91" s="26">
        <f t="shared" si="9"/>
        <v>506000.00000000006</v>
      </c>
      <c r="N91" s="53">
        <v>36</v>
      </c>
      <c r="O91" s="47">
        <v>13.44</v>
      </c>
      <c r="P91" s="43">
        <f t="shared" si="7"/>
        <v>483.84</v>
      </c>
      <c r="Q91" s="44">
        <v>22980</v>
      </c>
      <c r="R91" s="24" t="s">
        <v>313</v>
      </c>
      <c r="S91" s="25" t="s">
        <v>314</v>
      </c>
      <c r="T91" s="31" t="s">
        <v>328</v>
      </c>
      <c r="U91" s="29"/>
    </row>
    <row r="92" spans="1:21" s="28" customFormat="1" ht="14.5">
      <c r="A92" s="19">
        <v>44379</v>
      </c>
      <c r="B92" s="20">
        <v>104125903010</v>
      </c>
      <c r="C92" s="21" t="s">
        <v>312</v>
      </c>
      <c r="D92" s="165" t="s">
        <v>148</v>
      </c>
      <c r="E92" s="94" t="str">
        <f t="shared" si="8"/>
        <v>H105015485</v>
      </c>
      <c r="F92" s="18" t="s">
        <v>150</v>
      </c>
      <c r="G92" s="18" t="s">
        <v>151</v>
      </c>
      <c r="H92" s="18" t="s">
        <v>149</v>
      </c>
      <c r="I92" s="43"/>
      <c r="J92" s="55"/>
      <c r="K92" s="22">
        <f t="shared" si="6"/>
        <v>321000</v>
      </c>
      <c r="L92" s="57">
        <v>420000</v>
      </c>
      <c r="M92" s="26">
        <f t="shared" si="9"/>
        <v>462000.00000000006</v>
      </c>
      <c r="N92" s="52">
        <v>12</v>
      </c>
      <c r="O92" s="46">
        <v>11.81</v>
      </c>
      <c r="P92" s="43">
        <f t="shared" si="7"/>
        <v>141.72</v>
      </c>
      <c r="Q92" s="44">
        <v>22900</v>
      </c>
      <c r="R92" s="24" t="s">
        <v>313</v>
      </c>
      <c r="S92" s="25" t="s">
        <v>314</v>
      </c>
      <c r="T92" s="23" t="s">
        <v>320</v>
      </c>
      <c r="U92" s="29"/>
    </row>
    <row r="93" spans="1:21" s="28" customFormat="1" ht="14.5">
      <c r="A93" s="19">
        <v>44379</v>
      </c>
      <c r="B93" s="20">
        <v>104125903010</v>
      </c>
      <c r="C93" s="21" t="s">
        <v>312</v>
      </c>
      <c r="D93" s="165" t="s">
        <v>152</v>
      </c>
      <c r="E93" s="94" t="str">
        <f t="shared" si="8"/>
        <v>H105015538</v>
      </c>
      <c r="F93" s="18" t="s">
        <v>154</v>
      </c>
      <c r="G93" s="18" t="s">
        <v>155</v>
      </c>
      <c r="H93" s="18" t="s">
        <v>153</v>
      </c>
      <c r="I93" s="43"/>
      <c r="J93" s="55"/>
      <c r="K93" s="22">
        <f t="shared" si="6"/>
        <v>419000</v>
      </c>
      <c r="L93" s="57">
        <v>540000</v>
      </c>
      <c r="M93" s="26">
        <f t="shared" si="9"/>
        <v>594000</v>
      </c>
      <c r="N93" s="52">
        <v>12</v>
      </c>
      <c r="O93" s="46">
        <v>15.409999999999998</v>
      </c>
      <c r="P93" s="43">
        <f t="shared" si="7"/>
        <v>184.92</v>
      </c>
      <c r="Q93" s="44">
        <v>22900</v>
      </c>
      <c r="R93" s="24" t="s">
        <v>313</v>
      </c>
      <c r="S93" s="25" t="s">
        <v>314</v>
      </c>
      <c r="T93" s="23" t="s">
        <v>320</v>
      </c>
      <c r="U93" s="29"/>
    </row>
    <row r="94" spans="1:21" s="28" customFormat="1" ht="14.5">
      <c r="A94" s="19">
        <v>44321</v>
      </c>
      <c r="B94" s="20">
        <v>104001089400</v>
      </c>
      <c r="C94" s="21" t="s">
        <v>312</v>
      </c>
      <c r="D94" s="169" t="s">
        <v>156</v>
      </c>
      <c r="E94" s="94" t="str">
        <f t="shared" si="8"/>
        <v>H105015569</v>
      </c>
      <c r="F94" s="18">
        <v>9432610899</v>
      </c>
      <c r="G94" s="18" t="s">
        <v>158</v>
      </c>
      <c r="H94" s="18" t="s">
        <v>157</v>
      </c>
      <c r="I94" s="43"/>
      <c r="J94" s="55"/>
      <c r="K94" s="22">
        <f t="shared" si="6"/>
        <v>373000</v>
      </c>
      <c r="L94" s="57">
        <v>630000</v>
      </c>
      <c r="M94" s="26">
        <f t="shared" si="9"/>
        <v>693000</v>
      </c>
      <c r="N94" s="53">
        <v>12</v>
      </c>
      <c r="O94" s="47">
        <v>13.74</v>
      </c>
      <c r="P94" s="43">
        <f t="shared" si="7"/>
        <v>164.88</v>
      </c>
      <c r="Q94" s="44">
        <v>22960</v>
      </c>
      <c r="R94" s="24" t="s">
        <v>313</v>
      </c>
      <c r="S94" s="25" t="s">
        <v>314</v>
      </c>
      <c r="T94" s="31" t="s">
        <v>328</v>
      </c>
      <c r="U94" s="29"/>
    </row>
    <row r="95" spans="1:21" s="28" customFormat="1" ht="14.5">
      <c r="A95" s="19">
        <v>44321</v>
      </c>
      <c r="B95" s="20">
        <v>104001089400</v>
      </c>
      <c r="C95" s="21" t="s">
        <v>312</v>
      </c>
      <c r="D95" s="169" t="s">
        <v>159</v>
      </c>
      <c r="E95" s="94" t="str">
        <f t="shared" si="8"/>
        <v>H105015595</v>
      </c>
      <c r="F95" s="18">
        <v>9432610191</v>
      </c>
      <c r="G95" s="18" t="s">
        <v>161</v>
      </c>
      <c r="H95" s="18" t="s">
        <v>160</v>
      </c>
      <c r="I95" s="43"/>
      <c r="J95" s="55"/>
      <c r="K95" s="22">
        <f t="shared" si="6"/>
        <v>341000</v>
      </c>
      <c r="L95" s="57">
        <v>440000</v>
      </c>
      <c r="M95" s="26">
        <f t="shared" si="9"/>
        <v>484000.00000000006</v>
      </c>
      <c r="N95" s="53">
        <v>12</v>
      </c>
      <c r="O95" s="47">
        <v>12.53</v>
      </c>
      <c r="P95" s="43">
        <f t="shared" si="7"/>
        <v>150.35999999999999</v>
      </c>
      <c r="Q95" s="44">
        <v>22960</v>
      </c>
      <c r="R95" s="24" t="s">
        <v>313</v>
      </c>
      <c r="S95" s="25" t="s">
        <v>314</v>
      </c>
      <c r="T95" s="31" t="s">
        <v>320</v>
      </c>
      <c r="U95" s="29"/>
    </row>
    <row r="96" spans="1:21" s="28" customFormat="1" ht="14.5">
      <c r="A96" s="19">
        <v>44379</v>
      </c>
      <c r="B96" s="20">
        <v>104125903010</v>
      </c>
      <c r="C96" s="21" t="s">
        <v>312</v>
      </c>
      <c r="D96" s="165" t="s">
        <v>162</v>
      </c>
      <c r="E96" s="94" t="str">
        <f t="shared" si="8"/>
        <v>H105015615</v>
      </c>
      <c r="F96" s="18">
        <v>9432610223</v>
      </c>
      <c r="G96" s="18" t="s">
        <v>164</v>
      </c>
      <c r="H96" s="18" t="s">
        <v>163</v>
      </c>
      <c r="I96" s="43"/>
      <c r="J96" s="55"/>
      <c r="K96" s="22">
        <f t="shared" si="6"/>
        <v>415000</v>
      </c>
      <c r="L96" s="57">
        <v>500000</v>
      </c>
      <c r="M96" s="26">
        <f t="shared" si="9"/>
        <v>550000</v>
      </c>
      <c r="N96" s="52">
        <v>12</v>
      </c>
      <c r="O96" s="46">
        <v>15.26</v>
      </c>
      <c r="P96" s="43">
        <f t="shared" si="7"/>
        <v>183.12</v>
      </c>
      <c r="Q96" s="44">
        <v>22900</v>
      </c>
      <c r="R96" s="24" t="s">
        <v>313</v>
      </c>
      <c r="S96" s="25" t="s">
        <v>314</v>
      </c>
      <c r="T96" s="23" t="s">
        <v>330</v>
      </c>
      <c r="U96" s="29"/>
    </row>
    <row r="97" spans="1:21" s="28" customFormat="1" ht="14.5">
      <c r="A97" s="19">
        <v>44421</v>
      </c>
      <c r="B97" s="20">
        <v>104202082130</v>
      </c>
      <c r="C97" s="21" t="s">
        <v>312</v>
      </c>
      <c r="D97" s="168" t="s">
        <v>261</v>
      </c>
      <c r="E97" s="94" t="str">
        <f t="shared" si="8"/>
        <v>H105015649</v>
      </c>
      <c r="F97" s="18">
        <v>9432610213</v>
      </c>
      <c r="G97" s="18" t="s">
        <v>350</v>
      </c>
      <c r="H97" s="18" t="s">
        <v>262</v>
      </c>
      <c r="I97" s="43"/>
      <c r="J97" s="55"/>
      <c r="K97" s="22">
        <f t="shared" si="6"/>
        <v>403000</v>
      </c>
      <c r="L97" s="57">
        <v>510000</v>
      </c>
      <c r="M97" s="26">
        <f t="shared" si="9"/>
        <v>561000</v>
      </c>
      <c r="N97" s="52">
        <v>12</v>
      </c>
      <c r="O97" s="46">
        <v>14.82</v>
      </c>
      <c r="P97" s="43">
        <f t="shared" si="7"/>
        <v>177.84</v>
      </c>
      <c r="Q97" s="44">
        <v>23090</v>
      </c>
      <c r="R97" s="24" t="s">
        <v>313</v>
      </c>
      <c r="S97" s="25" t="s">
        <v>314</v>
      </c>
      <c r="T97" s="7"/>
      <c r="U97" s="29"/>
    </row>
    <row r="98" spans="1:21" ht="14.5">
      <c r="A98" s="19">
        <v>44421</v>
      </c>
      <c r="B98" s="20">
        <v>104202082130</v>
      </c>
      <c r="C98" s="21" t="s">
        <v>312</v>
      </c>
      <c r="D98" s="167" t="s">
        <v>279</v>
      </c>
      <c r="E98" s="94" t="str">
        <f t="shared" si="8"/>
        <v>H105015718</v>
      </c>
      <c r="F98" s="18">
        <v>9432610177</v>
      </c>
      <c r="G98" s="18" t="s">
        <v>357</v>
      </c>
      <c r="H98" s="18" t="s">
        <v>280</v>
      </c>
      <c r="I98" s="43"/>
      <c r="J98" s="55"/>
      <c r="K98" s="22">
        <f t="shared" si="6"/>
        <v>528000</v>
      </c>
      <c r="L98" s="57">
        <v>380000</v>
      </c>
      <c r="M98" s="26">
        <f t="shared" si="9"/>
        <v>418000.00000000006</v>
      </c>
      <c r="N98" s="52">
        <v>12</v>
      </c>
      <c r="O98" s="48">
        <v>19.419999999999998</v>
      </c>
      <c r="P98" s="43">
        <f t="shared" si="7"/>
        <v>233.03999999999996</v>
      </c>
      <c r="Q98" s="44">
        <v>23090</v>
      </c>
      <c r="R98" s="24" t="s">
        <v>313</v>
      </c>
      <c r="S98" s="25" t="s">
        <v>314</v>
      </c>
      <c r="T98" s="7"/>
      <c r="U98" s="29"/>
    </row>
    <row r="99" spans="1:21" ht="14.5">
      <c r="A99" s="19">
        <v>44321</v>
      </c>
      <c r="B99" s="20">
        <v>104001089400</v>
      </c>
      <c r="C99" s="21" t="s">
        <v>312</v>
      </c>
      <c r="D99" s="169" t="s">
        <v>165</v>
      </c>
      <c r="E99" s="94" t="str">
        <f t="shared" si="8"/>
        <v>H105015783</v>
      </c>
      <c r="F99" s="18">
        <v>9432611270</v>
      </c>
      <c r="G99" s="18" t="s">
        <v>167</v>
      </c>
      <c r="H99" s="18" t="s">
        <v>166</v>
      </c>
      <c r="I99" s="43"/>
      <c r="J99" s="55"/>
      <c r="K99" s="22">
        <f t="shared" si="6"/>
        <v>413000</v>
      </c>
      <c r="L99" s="57">
        <v>690000</v>
      </c>
      <c r="M99" s="26">
        <f t="shared" si="9"/>
        <v>759000.00000000012</v>
      </c>
      <c r="N99" s="53">
        <v>12</v>
      </c>
      <c r="O99" s="47">
        <v>15.18</v>
      </c>
      <c r="P99" s="43">
        <f t="shared" si="7"/>
        <v>182.16</v>
      </c>
      <c r="Q99" s="44">
        <v>22960</v>
      </c>
      <c r="R99" s="24" t="s">
        <v>313</v>
      </c>
      <c r="S99" s="25" t="s">
        <v>314</v>
      </c>
      <c r="T99" s="31" t="s">
        <v>328</v>
      </c>
    </row>
    <row r="100" spans="1:21" ht="14.5">
      <c r="A100" s="19">
        <v>44321</v>
      </c>
      <c r="B100" s="20">
        <v>104001089400</v>
      </c>
      <c r="C100" s="21" t="s">
        <v>312</v>
      </c>
      <c r="D100" s="169" t="s">
        <v>168</v>
      </c>
      <c r="E100" s="94" t="str">
        <f t="shared" si="8"/>
        <v>H105015829</v>
      </c>
      <c r="F100" s="18">
        <v>9432610328</v>
      </c>
      <c r="G100" s="18" t="s">
        <v>170</v>
      </c>
      <c r="H100" s="18" t="s">
        <v>169</v>
      </c>
      <c r="I100" s="43"/>
      <c r="J100" s="55"/>
      <c r="K100" s="22">
        <f t="shared" ref="K100:K135" si="10">ROUNDUP(O100*R100*1.05*23500,-3)</f>
        <v>623000</v>
      </c>
      <c r="L100" s="57">
        <v>810000</v>
      </c>
      <c r="M100" s="26">
        <f t="shared" si="9"/>
        <v>891000.00000000012</v>
      </c>
      <c r="N100" s="53">
        <v>12</v>
      </c>
      <c r="O100" s="47">
        <v>22.95</v>
      </c>
      <c r="P100" s="43">
        <f t="shared" ref="P100:P131" si="11">N100*O100</f>
        <v>275.39999999999998</v>
      </c>
      <c r="Q100" s="44">
        <v>22960</v>
      </c>
      <c r="R100" s="24" t="s">
        <v>313</v>
      </c>
      <c r="S100" s="25" t="s">
        <v>314</v>
      </c>
      <c r="T100" s="31" t="s">
        <v>320</v>
      </c>
    </row>
    <row r="101" spans="1:21" ht="14.5">
      <c r="A101" s="19">
        <v>44321</v>
      </c>
      <c r="B101" s="20">
        <v>104001089400</v>
      </c>
      <c r="C101" s="21" t="s">
        <v>312</v>
      </c>
      <c r="D101" s="169" t="s">
        <v>171</v>
      </c>
      <c r="E101" s="94" t="str">
        <f t="shared" si="8"/>
        <v>H105015852</v>
      </c>
      <c r="F101" s="18">
        <v>9432610305</v>
      </c>
      <c r="G101" s="18" t="s">
        <v>173</v>
      </c>
      <c r="H101" s="18" t="s">
        <v>172</v>
      </c>
      <c r="I101" s="43"/>
      <c r="J101" s="55"/>
      <c r="K101" s="22">
        <f t="shared" si="10"/>
        <v>429000</v>
      </c>
      <c r="L101" s="57">
        <v>810000</v>
      </c>
      <c r="M101" s="26">
        <f t="shared" si="9"/>
        <v>891000.00000000012</v>
      </c>
      <c r="N101" s="53">
        <v>12</v>
      </c>
      <c r="O101" s="47">
        <v>15.78</v>
      </c>
      <c r="P101" s="43">
        <f t="shared" si="11"/>
        <v>189.35999999999999</v>
      </c>
      <c r="Q101" s="44">
        <v>22960</v>
      </c>
      <c r="R101" s="24" t="s">
        <v>313</v>
      </c>
      <c r="S101" s="25" t="s">
        <v>314</v>
      </c>
      <c r="T101" s="31" t="s">
        <v>328</v>
      </c>
    </row>
    <row r="102" spans="1:21" ht="14.5">
      <c r="A102" s="19">
        <v>44321</v>
      </c>
      <c r="B102" s="20">
        <v>104001089400</v>
      </c>
      <c r="C102" s="21" t="s">
        <v>312</v>
      </c>
      <c r="D102" s="169" t="s">
        <v>174</v>
      </c>
      <c r="E102" s="94" t="str">
        <f t="shared" si="8"/>
        <v>H105015869</v>
      </c>
      <c r="F102" s="18">
        <v>9432610266</v>
      </c>
      <c r="G102" s="18" t="s">
        <v>176</v>
      </c>
      <c r="H102" s="18" t="s">
        <v>175</v>
      </c>
      <c r="I102" s="43"/>
      <c r="J102" s="55"/>
      <c r="K102" s="22">
        <f t="shared" si="10"/>
        <v>453000</v>
      </c>
      <c r="L102" s="57">
        <v>570000</v>
      </c>
      <c r="M102" s="26">
        <f t="shared" si="9"/>
        <v>627000</v>
      </c>
      <c r="N102" s="53">
        <v>12</v>
      </c>
      <c r="O102" s="47">
        <v>16.670000000000002</v>
      </c>
      <c r="P102" s="43">
        <f t="shared" si="11"/>
        <v>200.04000000000002</v>
      </c>
      <c r="Q102" s="44">
        <v>22960</v>
      </c>
      <c r="R102" s="24" t="s">
        <v>313</v>
      </c>
      <c r="S102" s="25" t="s">
        <v>314</v>
      </c>
      <c r="T102" s="31" t="s">
        <v>328</v>
      </c>
    </row>
    <row r="103" spans="1:21" ht="14.5">
      <c r="A103" s="19">
        <v>44421</v>
      </c>
      <c r="B103" s="20">
        <v>104202082130</v>
      </c>
      <c r="C103" s="21" t="s">
        <v>312</v>
      </c>
      <c r="D103" s="168" t="s">
        <v>174</v>
      </c>
      <c r="E103" s="94" t="str">
        <f t="shared" si="8"/>
        <v>H105015869</v>
      </c>
      <c r="F103" s="18">
        <v>9432610266</v>
      </c>
      <c r="G103" s="18" t="s">
        <v>176</v>
      </c>
      <c r="H103" s="18" t="s">
        <v>175</v>
      </c>
      <c r="I103" s="43"/>
      <c r="J103" s="55"/>
      <c r="K103" s="22">
        <f t="shared" si="10"/>
        <v>453000</v>
      </c>
      <c r="L103" s="57">
        <v>570000</v>
      </c>
      <c r="M103" s="26">
        <f t="shared" si="9"/>
        <v>627000</v>
      </c>
      <c r="N103" s="52">
        <v>12</v>
      </c>
      <c r="O103" s="46">
        <v>16.669999999999998</v>
      </c>
      <c r="P103" s="43">
        <f t="shared" si="11"/>
        <v>200.03999999999996</v>
      </c>
      <c r="Q103" s="44">
        <v>23090</v>
      </c>
      <c r="R103" s="24" t="s">
        <v>313</v>
      </c>
      <c r="S103" s="25" t="s">
        <v>314</v>
      </c>
      <c r="T103" s="7"/>
    </row>
    <row r="104" spans="1:21" ht="14">
      <c r="A104" s="19">
        <v>44277</v>
      </c>
      <c r="B104" s="20">
        <v>103909018250</v>
      </c>
      <c r="C104" s="21" t="s">
        <v>312</v>
      </c>
      <c r="D104" s="166" t="s">
        <v>177</v>
      </c>
      <c r="E104" s="94" t="str">
        <f t="shared" si="8"/>
        <v>H105015878</v>
      </c>
      <c r="F104" s="18">
        <v>9432610389</v>
      </c>
      <c r="G104" s="18" t="s">
        <v>179</v>
      </c>
      <c r="H104" s="18" t="s">
        <v>178</v>
      </c>
      <c r="I104" s="43"/>
      <c r="J104" s="55"/>
      <c r="K104" s="22">
        <f t="shared" si="10"/>
        <v>386000</v>
      </c>
      <c r="L104" s="43">
        <f t="shared" ref="L104:L111" si="12">ROUNDUP(K104/0.8,-3)</f>
        <v>483000</v>
      </c>
      <c r="M104" s="26">
        <f t="shared" si="9"/>
        <v>531300</v>
      </c>
      <c r="N104" s="53">
        <v>12</v>
      </c>
      <c r="O104" s="47">
        <v>14.2</v>
      </c>
      <c r="P104" s="43">
        <f t="shared" si="11"/>
        <v>170.39999999999998</v>
      </c>
      <c r="Q104" s="44">
        <v>22980</v>
      </c>
      <c r="R104" s="24" t="s">
        <v>313</v>
      </c>
      <c r="S104" s="25" t="s">
        <v>314</v>
      </c>
      <c r="T104" s="31" t="s">
        <v>320</v>
      </c>
    </row>
    <row r="105" spans="1:21" ht="14">
      <c r="A105" s="19">
        <v>44321</v>
      </c>
      <c r="B105" s="20">
        <v>104001089400</v>
      </c>
      <c r="C105" s="21" t="s">
        <v>312</v>
      </c>
      <c r="D105" s="169" t="s">
        <v>180</v>
      </c>
      <c r="E105" s="94" t="str">
        <f t="shared" si="8"/>
        <v>H105015892</v>
      </c>
      <c r="F105" s="18">
        <v>9432611229</v>
      </c>
      <c r="G105" s="18" t="s">
        <v>182</v>
      </c>
      <c r="H105" s="18" t="s">
        <v>181</v>
      </c>
      <c r="I105" s="43"/>
      <c r="J105" s="55"/>
      <c r="K105" s="22">
        <f t="shared" si="10"/>
        <v>460000</v>
      </c>
      <c r="L105" s="43">
        <f t="shared" si="12"/>
        <v>575000</v>
      </c>
      <c r="M105" s="26">
        <f t="shared" si="9"/>
        <v>632500</v>
      </c>
      <c r="N105" s="53">
        <v>12</v>
      </c>
      <c r="O105" s="47">
        <v>16.940000000000001</v>
      </c>
      <c r="P105" s="43">
        <f t="shared" si="11"/>
        <v>203.28000000000003</v>
      </c>
      <c r="Q105" s="44">
        <v>22960</v>
      </c>
      <c r="R105" s="24" t="s">
        <v>313</v>
      </c>
      <c r="S105" s="25" t="s">
        <v>314</v>
      </c>
      <c r="T105" s="31" t="s">
        <v>320</v>
      </c>
    </row>
    <row r="106" spans="1:21" ht="14">
      <c r="A106" s="19">
        <v>44321</v>
      </c>
      <c r="B106" s="20">
        <v>104001089400</v>
      </c>
      <c r="C106" s="21" t="s">
        <v>312</v>
      </c>
      <c r="D106" s="169" t="s">
        <v>183</v>
      </c>
      <c r="E106" s="94" t="str">
        <f t="shared" si="8"/>
        <v>H105017010</v>
      </c>
      <c r="F106" s="18">
        <v>9432610078</v>
      </c>
      <c r="G106" s="18" t="s">
        <v>185</v>
      </c>
      <c r="H106" s="18" t="s">
        <v>184</v>
      </c>
      <c r="I106" s="43"/>
      <c r="J106" s="55"/>
      <c r="K106" s="22">
        <f t="shared" si="10"/>
        <v>453000</v>
      </c>
      <c r="L106" s="43">
        <f t="shared" si="12"/>
        <v>567000</v>
      </c>
      <c r="M106" s="26">
        <f t="shared" si="9"/>
        <v>623700</v>
      </c>
      <c r="N106" s="53">
        <v>36</v>
      </c>
      <c r="O106" s="47">
        <v>16.670000000000002</v>
      </c>
      <c r="P106" s="43">
        <f t="shared" si="11"/>
        <v>600.12000000000012</v>
      </c>
      <c r="Q106" s="44">
        <v>22960</v>
      </c>
      <c r="R106" s="24" t="s">
        <v>313</v>
      </c>
      <c r="S106" s="25" t="s">
        <v>314</v>
      </c>
      <c r="T106" s="31" t="s">
        <v>328</v>
      </c>
    </row>
    <row r="107" spans="1:21" ht="14">
      <c r="A107" s="19">
        <v>44321</v>
      </c>
      <c r="B107" s="20">
        <v>104001089400</v>
      </c>
      <c r="C107" s="21" t="s">
        <v>312</v>
      </c>
      <c r="D107" s="169" t="s">
        <v>186</v>
      </c>
      <c r="E107" s="94" t="str">
        <f t="shared" si="8"/>
        <v>H105017042</v>
      </c>
      <c r="F107" s="18">
        <v>9432610282</v>
      </c>
      <c r="G107" s="18" t="s">
        <v>188</v>
      </c>
      <c r="H107" s="18" t="s">
        <v>187</v>
      </c>
      <c r="I107" s="43"/>
      <c r="J107" s="55"/>
      <c r="K107" s="22">
        <f t="shared" si="10"/>
        <v>322000</v>
      </c>
      <c r="L107" s="43">
        <f t="shared" si="12"/>
        <v>403000</v>
      </c>
      <c r="M107" s="26">
        <f t="shared" si="9"/>
        <v>443300.00000000006</v>
      </c>
      <c r="N107" s="53">
        <v>12</v>
      </c>
      <c r="O107" s="47">
        <v>11.84</v>
      </c>
      <c r="P107" s="43">
        <f t="shared" si="11"/>
        <v>142.07999999999998</v>
      </c>
      <c r="Q107" s="44">
        <v>22960</v>
      </c>
      <c r="R107" s="24" t="s">
        <v>313</v>
      </c>
      <c r="S107" s="25" t="s">
        <v>314</v>
      </c>
      <c r="T107" s="31" t="s">
        <v>320</v>
      </c>
    </row>
    <row r="108" spans="1:21" ht="14">
      <c r="A108" s="19">
        <v>44347</v>
      </c>
      <c r="B108" s="20">
        <v>104058017230</v>
      </c>
      <c r="C108" s="21" t="s">
        <v>312</v>
      </c>
      <c r="D108" s="170" t="s">
        <v>189</v>
      </c>
      <c r="E108" s="94" t="str">
        <f t="shared" si="8"/>
        <v>H105017053</v>
      </c>
      <c r="F108" s="18">
        <v>9432610853</v>
      </c>
      <c r="G108" s="18" t="s">
        <v>191</v>
      </c>
      <c r="H108" s="18" t="s">
        <v>190</v>
      </c>
      <c r="I108" s="43"/>
      <c r="J108" s="55"/>
      <c r="K108" s="22">
        <f t="shared" si="10"/>
        <v>430000</v>
      </c>
      <c r="L108" s="43">
        <f t="shared" si="12"/>
        <v>538000</v>
      </c>
      <c r="M108" s="26">
        <f t="shared" si="9"/>
        <v>591800</v>
      </c>
      <c r="N108" s="50">
        <v>12</v>
      </c>
      <c r="O108" s="45">
        <v>15.39</v>
      </c>
      <c r="P108" s="43">
        <f t="shared" si="11"/>
        <v>184.68</v>
      </c>
      <c r="Q108" s="44">
        <v>23160</v>
      </c>
      <c r="R108" s="30" t="s">
        <v>317</v>
      </c>
      <c r="S108" s="25" t="s">
        <v>314</v>
      </c>
      <c r="T108" s="32" t="s">
        <v>329</v>
      </c>
    </row>
    <row r="109" spans="1:21" ht="14">
      <c r="A109" s="19">
        <v>44321</v>
      </c>
      <c r="B109" s="20">
        <v>104001089400</v>
      </c>
      <c r="C109" s="21" t="s">
        <v>312</v>
      </c>
      <c r="D109" s="169" t="s">
        <v>192</v>
      </c>
      <c r="E109" s="94" t="str">
        <f t="shared" si="8"/>
        <v>H105017154</v>
      </c>
      <c r="F109" s="18">
        <v>9432610400</v>
      </c>
      <c r="G109" s="18" t="s">
        <v>194</v>
      </c>
      <c r="H109" s="18" t="s">
        <v>193</v>
      </c>
      <c r="I109" s="43"/>
      <c r="J109" s="55"/>
      <c r="K109" s="22">
        <f t="shared" si="10"/>
        <v>380000</v>
      </c>
      <c r="L109" s="43">
        <f t="shared" si="12"/>
        <v>475000</v>
      </c>
      <c r="M109" s="26">
        <f t="shared" si="9"/>
        <v>522500.00000000006</v>
      </c>
      <c r="N109" s="53">
        <v>12</v>
      </c>
      <c r="O109" s="47">
        <v>14</v>
      </c>
      <c r="P109" s="43">
        <f t="shared" si="11"/>
        <v>168</v>
      </c>
      <c r="Q109" s="44">
        <v>22960</v>
      </c>
      <c r="R109" s="24" t="s">
        <v>313</v>
      </c>
      <c r="S109" s="25" t="s">
        <v>314</v>
      </c>
      <c r="T109" s="31" t="s">
        <v>320</v>
      </c>
    </row>
    <row r="110" spans="1:21" ht="14">
      <c r="A110" s="19">
        <v>44277</v>
      </c>
      <c r="B110" s="20">
        <v>103909018250</v>
      </c>
      <c r="C110" s="21" t="s">
        <v>312</v>
      </c>
      <c r="D110" s="166" t="s">
        <v>195</v>
      </c>
      <c r="E110" s="94" t="str">
        <f t="shared" si="8"/>
        <v>H105017238</v>
      </c>
      <c r="F110" s="18">
        <v>9432610461</v>
      </c>
      <c r="G110" s="18" t="s">
        <v>197</v>
      </c>
      <c r="H110" s="18" t="s">
        <v>196</v>
      </c>
      <c r="I110" s="43"/>
      <c r="J110" s="55"/>
      <c r="K110" s="22">
        <f t="shared" si="10"/>
        <v>309000</v>
      </c>
      <c r="L110" s="43">
        <f t="shared" si="12"/>
        <v>387000</v>
      </c>
      <c r="M110" s="26">
        <f t="shared" si="9"/>
        <v>425700.00000000006</v>
      </c>
      <c r="N110" s="53">
        <v>12</v>
      </c>
      <c r="O110" s="47">
        <v>11.38</v>
      </c>
      <c r="P110" s="43">
        <f t="shared" si="11"/>
        <v>136.56</v>
      </c>
      <c r="Q110" s="44">
        <v>22980</v>
      </c>
      <c r="R110" s="24" t="s">
        <v>313</v>
      </c>
      <c r="S110" s="25" t="s">
        <v>314</v>
      </c>
      <c r="T110" s="31" t="s">
        <v>320</v>
      </c>
    </row>
    <row r="111" spans="1:21" ht="14">
      <c r="A111" s="19">
        <v>44321</v>
      </c>
      <c r="B111" s="20">
        <v>104001089400</v>
      </c>
      <c r="C111" s="21" t="s">
        <v>312</v>
      </c>
      <c r="D111" s="169" t="s">
        <v>198</v>
      </c>
      <c r="E111" s="94" t="str">
        <f t="shared" si="8"/>
        <v>H105017259</v>
      </c>
      <c r="F111" s="18">
        <v>9430034107</v>
      </c>
      <c r="G111" s="18" t="s">
        <v>200</v>
      </c>
      <c r="H111" s="18" t="s">
        <v>199</v>
      </c>
      <c r="I111" s="43"/>
      <c r="J111" s="55"/>
      <c r="K111" s="22">
        <f t="shared" si="10"/>
        <v>248000</v>
      </c>
      <c r="L111" s="43">
        <f t="shared" si="12"/>
        <v>310000</v>
      </c>
      <c r="M111" s="26">
        <f t="shared" si="9"/>
        <v>341000</v>
      </c>
      <c r="N111" s="53">
        <v>12</v>
      </c>
      <c r="O111" s="47">
        <v>9.1199999999999992</v>
      </c>
      <c r="P111" s="43">
        <f t="shared" si="11"/>
        <v>109.44</v>
      </c>
      <c r="Q111" s="44">
        <v>22960</v>
      </c>
      <c r="R111" s="24" t="s">
        <v>313</v>
      </c>
      <c r="S111" s="25" t="s">
        <v>314</v>
      </c>
      <c r="T111" s="31" t="s">
        <v>332</v>
      </c>
    </row>
    <row r="112" spans="1:21" ht="14.5">
      <c r="A112" s="19">
        <v>44421</v>
      </c>
      <c r="B112" s="20">
        <v>104202082130</v>
      </c>
      <c r="C112" s="21" t="s">
        <v>312</v>
      </c>
      <c r="D112" s="168" t="s">
        <v>259</v>
      </c>
      <c r="E112" s="94" t="str">
        <f t="shared" si="8"/>
        <v>H105017267</v>
      </c>
      <c r="F112" s="18">
        <v>9432610464</v>
      </c>
      <c r="G112" s="18" t="s">
        <v>349</v>
      </c>
      <c r="H112" s="18" t="s">
        <v>260</v>
      </c>
      <c r="I112" s="43"/>
      <c r="J112" s="55"/>
      <c r="K112" s="22">
        <f t="shared" si="10"/>
        <v>462000</v>
      </c>
      <c r="L112" s="57">
        <v>540000</v>
      </c>
      <c r="M112" s="26">
        <f t="shared" si="9"/>
        <v>594000</v>
      </c>
      <c r="N112" s="52">
        <v>12</v>
      </c>
      <c r="O112" s="46">
        <v>17.02</v>
      </c>
      <c r="P112" s="43">
        <f t="shared" si="11"/>
        <v>204.24</v>
      </c>
      <c r="Q112" s="44">
        <v>23090</v>
      </c>
      <c r="R112" s="24" t="s">
        <v>313</v>
      </c>
      <c r="S112" s="25" t="s">
        <v>314</v>
      </c>
      <c r="T112" s="7"/>
    </row>
    <row r="113" spans="1:20" ht="14.5">
      <c r="A113" s="19">
        <v>44421</v>
      </c>
      <c r="B113" s="20">
        <v>104202082130</v>
      </c>
      <c r="C113" s="21" t="s">
        <v>312</v>
      </c>
      <c r="D113" s="168" t="s">
        <v>251</v>
      </c>
      <c r="E113" s="94" t="str">
        <f t="shared" si="8"/>
        <v>H105017354</v>
      </c>
      <c r="F113" s="18">
        <v>9432612952</v>
      </c>
      <c r="G113" s="18" t="s">
        <v>358</v>
      </c>
      <c r="H113" s="18" t="s">
        <v>252</v>
      </c>
      <c r="I113" s="43"/>
      <c r="J113" s="55"/>
      <c r="K113" s="22">
        <f t="shared" si="10"/>
        <v>268000</v>
      </c>
      <c r="L113" s="57">
        <v>310000</v>
      </c>
      <c r="M113" s="26">
        <f t="shared" si="9"/>
        <v>341000</v>
      </c>
      <c r="N113" s="52">
        <v>12</v>
      </c>
      <c r="O113" s="46">
        <v>9.86</v>
      </c>
      <c r="P113" s="43">
        <f t="shared" si="11"/>
        <v>118.32</v>
      </c>
      <c r="Q113" s="44">
        <v>23090</v>
      </c>
      <c r="R113" s="24" t="s">
        <v>313</v>
      </c>
      <c r="S113" s="25" t="s">
        <v>314</v>
      </c>
      <c r="T113" s="7"/>
    </row>
    <row r="114" spans="1:20" ht="14.5">
      <c r="A114" s="19">
        <v>44321</v>
      </c>
      <c r="B114" s="20">
        <v>104001089400</v>
      </c>
      <c r="C114" s="21" t="s">
        <v>312</v>
      </c>
      <c r="D114" s="168" t="s">
        <v>201</v>
      </c>
      <c r="E114" s="94" t="str">
        <f t="shared" si="8"/>
        <v>H105025012</v>
      </c>
      <c r="F114" s="18">
        <v>9432610821</v>
      </c>
      <c r="G114" s="18" t="s">
        <v>203</v>
      </c>
      <c r="H114" s="18" t="s">
        <v>202</v>
      </c>
      <c r="I114" s="43"/>
      <c r="J114" s="55"/>
      <c r="K114" s="22">
        <f t="shared" si="10"/>
        <v>520000</v>
      </c>
      <c r="L114" s="57">
        <v>650000</v>
      </c>
      <c r="M114" s="26">
        <f t="shared" si="9"/>
        <v>715000</v>
      </c>
      <c r="N114" s="52">
        <v>12</v>
      </c>
      <c r="O114" s="46">
        <v>19.14</v>
      </c>
      <c r="P114" s="43">
        <f t="shared" si="11"/>
        <v>229.68</v>
      </c>
      <c r="Q114" s="44">
        <v>22960</v>
      </c>
      <c r="R114" s="24" t="s">
        <v>313</v>
      </c>
      <c r="S114" s="25" t="s">
        <v>314</v>
      </c>
      <c r="T114" s="7" t="s">
        <v>328</v>
      </c>
    </row>
    <row r="115" spans="1:20" ht="14.5">
      <c r="A115" s="19">
        <v>44379</v>
      </c>
      <c r="B115" s="20">
        <v>104125903010</v>
      </c>
      <c r="C115" s="21" t="s">
        <v>312</v>
      </c>
      <c r="D115" s="168" t="s">
        <v>204</v>
      </c>
      <c r="E115" s="94" t="str">
        <f t="shared" si="8"/>
        <v>H105025021</v>
      </c>
      <c r="F115" s="18">
        <v>9432611514</v>
      </c>
      <c r="G115" s="18" t="s">
        <v>206</v>
      </c>
      <c r="H115" s="18" t="s">
        <v>205</v>
      </c>
      <c r="I115" s="43"/>
      <c r="J115" s="55"/>
      <c r="K115" s="22">
        <f t="shared" si="10"/>
        <v>544000</v>
      </c>
      <c r="L115" s="57">
        <v>650000</v>
      </c>
      <c r="M115" s="26">
        <f t="shared" si="9"/>
        <v>715000</v>
      </c>
      <c r="N115" s="52">
        <v>12</v>
      </c>
      <c r="O115" s="46">
        <v>20.03</v>
      </c>
      <c r="P115" s="43">
        <f t="shared" si="11"/>
        <v>240.36</v>
      </c>
      <c r="Q115" s="44">
        <v>22900</v>
      </c>
      <c r="R115" s="24" t="s">
        <v>313</v>
      </c>
      <c r="S115" s="25" t="s">
        <v>314</v>
      </c>
      <c r="T115" s="7" t="s">
        <v>330</v>
      </c>
    </row>
    <row r="116" spans="1:20" ht="14.5">
      <c r="A116" s="19">
        <v>44277</v>
      </c>
      <c r="B116" s="20">
        <v>103909018250</v>
      </c>
      <c r="C116" s="21" t="s">
        <v>312</v>
      </c>
      <c r="D116" s="166" t="s">
        <v>207</v>
      </c>
      <c r="E116" s="94" t="str">
        <f t="shared" si="8"/>
        <v>H105025029</v>
      </c>
      <c r="F116" s="18">
        <v>9432610450</v>
      </c>
      <c r="G116" s="18" t="s">
        <v>209</v>
      </c>
      <c r="H116" s="18" t="s">
        <v>208</v>
      </c>
      <c r="I116" s="43"/>
      <c r="J116" s="55"/>
      <c r="K116" s="22">
        <f t="shared" si="10"/>
        <v>482000</v>
      </c>
      <c r="L116" s="57">
        <v>620000</v>
      </c>
      <c r="M116" s="26">
        <f t="shared" si="9"/>
        <v>682000</v>
      </c>
      <c r="N116" s="53">
        <v>36</v>
      </c>
      <c r="O116" s="47">
        <v>17.73</v>
      </c>
      <c r="P116" s="43">
        <f t="shared" si="11"/>
        <v>638.28</v>
      </c>
      <c r="Q116" s="44">
        <v>22980</v>
      </c>
      <c r="R116" s="24" t="s">
        <v>313</v>
      </c>
      <c r="S116" s="25" t="s">
        <v>314</v>
      </c>
      <c r="T116" s="31" t="s">
        <v>327</v>
      </c>
    </row>
    <row r="117" spans="1:20" ht="14.5">
      <c r="A117" s="19">
        <v>44277</v>
      </c>
      <c r="B117" s="20">
        <v>103909018250</v>
      </c>
      <c r="C117" s="21" t="s">
        <v>312</v>
      </c>
      <c r="D117" s="166" t="s">
        <v>207</v>
      </c>
      <c r="E117" s="94" t="str">
        <f t="shared" si="8"/>
        <v>H105025029</v>
      </c>
      <c r="F117" s="18">
        <v>9432610450</v>
      </c>
      <c r="G117" s="18" t="s">
        <v>209</v>
      </c>
      <c r="H117" s="18" t="s">
        <v>208</v>
      </c>
      <c r="I117" s="43"/>
      <c r="J117" s="55"/>
      <c r="K117" s="22">
        <f t="shared" si="10"/>
        <v>482000</v>
      </c>
      <c r="L117" s="57">
        <v>620000</v>
      </c>
      <c r="M117" s="26">
        <f t="shared" si="9"/>
        <v>682000</v>
      </c>
      <c r="N117" s="53">
        <v>24</v>
      </c>
      <c r="O117" s="47">
        <v>17.73</v>
      </c>
      <c r="P117" s="43">
        <f t="shared" si="11"/>
        <v>425.52</v>
      </c>
      <c r="Q117" s="44">
        <v>22980</v>
      </c>
      <c r="R117" s="24" t="s">
        <v>313</v>
      </c>
      <c r="S117" s="25" t="s">
        <v>314</v>
      </c>
      <c r="T117" s="31" t="s">
        <v>328</v>
      </c>
    </row>
    <row r="118" spans="1:20" ht="14.5">
      <c r="A118" s="19">
        <v>44321</v>
      </c>
      <c r="B118" s="20">
        <v>104001089400</v>
      </c>
      <c r="C118" s="21" t="s">
        <v>312</v>
      </c>
      <c r="D118" s="169" t="s">
        <v>210</v>
      </c>
      <c r="E118" s="94" t="str">
        <f t="shared" si="8"/>
        <v>H105025080</v>
      </c>
      <c r="F118" s="18">
        <v>9432610649</v>
      </c>
      <c r="G118" s="18" t="s">
        <v>212</v>
      </c>
      <c r="H118" s="18" t="s">
        <v>211</v>
      </c>
      <c r="I118" s="43"/>
      <c r="J118" s="55"/>
      <c r="K118" s="22">
        <f t="shared" si="10"/>
        <v>620000</v>
      </c>
      <c r="L118" s="57">
        <v>810000</v>
      </c>
      <c r="M118" s="26">
        <f t="shared" si="9"/>
        <v>891000.00000000012</v>
      </c>
      <c r="N118" s="53">
        <v>12</v>
      </c>
      <c r="O118" s="47">
        <v>22.84</v>
      </c>
      <c r="P118" s="43">
        <f t="shared" si="11"/>
        <v>274.08</v>
      </c>
      <c r="Q118" s="44">
        <v>22960</v>
      </c>
      <c r="R118" s="24" t="s">
        <v>313</v>
      </c>
      <c r="S118" s="25" t="s">
        <v>314</v>
      </c>
      <c r="T118" s="31" t="s">
        <v>320</v>
      </c>
    </row>
    <row r="119" spans="1:20" ht="14.5">
      <c r="A119" s="19">
        <v>44421</v>
      </c>
      <c r="B119" s="20">
        <v>104202082130</v>
      </c>
      <c r="C119" s="21" t="s">
        <v>312</v>
      </c>
      <c r="D119" s="168" t="s">
        <v>272</v>
      </c>
      <c r="E119" s="94" t="str">
        <f t="shared" si="8"/>
        <v>H105025099</v>
      </c>
      <c r="F119" s="18" t="s">
        <v>363</v>
      </c>
      <c r="G119" s="18" t="s">
        <v>360</v>
      </c>
      <c r="H119" s="18" t="s">
        <v>273</v>
      </c>
      <c r="I119" s="43"/>
      <c r="J119" s="55"/>
      <c r="K119" s="22">
        <f t="shared" si="10"/>
        <v>395000</v>
      </c>
      <c r="L119" s="57">
        <v>510000</v>
      </c>
      <c r="M119" s="26">
        <f t="shared" si="9"/>
        <v>561000</v>
      </c>
      <c r="N119" s="52">
        <v>12</v>
      </c>
      <c r="O119" s="48">
        <v>14.54</v>
      </c>
      <c r="P119" s="43">
        <f t="shared" si="11"/>
        <v>174.48</v>
      </c>
      <c r="Q119" s="44">
        <v>23090</v>
      </c>
      <c r="R119" s="24" t="s">
        <v>313</v>
      </c>
      <c r="S119" s="25" t="s">
        <v>314</v>
      </c>
      <c r="T119" s="7"/>
    </row>
    <row r="120" spans="1:20" ht="14.5">
      <c r="A120" s="19">
        <v>44321</v>
      </c>
      <c r="B120" s="20">
        <v>104001089400</v>
      </c>
      <c r="C120" s="21" t="s">
        <v>312</v>
      </c>
      <c r="D120" s="169" t="s">
        <v>213</v>
      </c>
      <c r="E120" s="94" t="str">
        <f t="shared" si="8"/>
        <v>H105025145</v>
      </c>
      <c r="F120" s="18">
        <v>9432610870</v>
      </c>
      <c r="G120" s="18" t="s">
        <v>215</v>
      </c>
      <c r="H120" s="18" t="s">
        <v>214</v>
      </c>
      <c r="I120" s="43"/>
      <c r="J120" s="55"/>
      <c r="K120" s="22">
        <f t="shared" si="10"/>
        <v>574000</v>
      </c>
      <c r="L120" s="57">
        <v>670000</v>
      </c>
      <c r="M120" s="26">
        <f t="shared" si="9"/>
        <v>737000.00000000012</v>
      </c>
      <c r="N120" s="53">
        <v>24</v>
      </c>
      <c r="O120" s="47">
        <v>21.12</v>
      </c>
      <c r="P120" s="43">
        <f t="shared" si="11"/>
        <v>506.88</v>
      </c>
      <c r="Q120" s="44">
        <v>22960</v>
      </c>
      <c r="R120" s="24" t="s">
        <v>313</v>
      </c>
      <c r="S120" s="25" t="s">
        <v>314</v>
      </c>
      <c r="T120" s="31" t="s">
        <v>328</v>
      </c>
    </row>
    <row r="121" spans="1:20" ht="14.5">
      <c r="A121" s="19">
        <v>44321</v>
      </c>
      <c r="B121" s="20">
        <v>104001089400</v>
      </c>
      <c r="C121" s="21" t="s">
        <v>312</v>
      </c>
      <c r="D121" s="169" t="s">
        <v>216</v>
      </c>
      <c r="E121" s="94" t="str">
        <f t="shared" si="8"/>
        <v>H105025190</v>
      </c>
      <c r="F121" s="18">
        <v>9432611500</v>
      </c>
      <c r="G121" s="18" t="s">
        <v>218</v>
      </c>
      <c r="H121" s="18" t="s">
        <v>217</v>
      </c>
      <c r="I121" s="43"/>
      <c r="J121" s="55"/>
      <c r="K121" s="22">
        <f t="shared" si="10"/>
        <v>424000</v>
      </c>
      <c r="L121" s="57">
        <v>500000</v>
      </c>
      <c r="M121" s="26">
        <f t="shared" si="9"/>
        <v>550000</v>
      </c>
      <c r="N121" s="53">
        <v>12</v>
      </c>
      <c r="O121" s="47">
        <v>15.61</v>
      </c>
      <c r="P121" s="43">
        <f t="shared" si="11"/>
        <v>187.32</v>
      </c>
      <c r="Q121" s="44">
        <v>22960</v>
      </c>
      <c r="R121" s="24" t="s">
        <v>313</v>
      </c>
      <c r="S121" s="25" t="s">
        <v>314</v>
      </c>
      <c r="T121" s="31" t="s">
        <v>320</v>
      </c>
    </row>
    <row r="122" spans="1:20" ht="14.5">
      <c r="A122" s="19">
        <v>44379</v>
      </c>
      <c r="B122" s="20">
        <v>104125903010</v>
      </c>
      <c r="C122" s="21" t="s">
        <v>312</v>
      </c>
      <c r="D122" s="165" t="s">
        <v>219</v>
      </c>
      <c r="E122" s="94" t="str">
        <f t="shared" si="8"/>
        <v>H105025224</v>
      </c>
      <c r="F122" s="18">
        <v>9432610799</v>
      </c>
      <c r="G122" s="18" t="s">
        <v>221</v>
      </c>
      <c r="H122" s="18" t="s">
        <v>220</v>
      </c>
      <c r="I122" s="43"/>
      <c r="J122" s="55"/>
      <c r="K122" s="22">
        <f t="shared" si="10"/>
        <v>536000</v>
      </c>
      <c r="L122" s="57">
        <v>730000</v>
      </c>
      <c r="M122" s="26">
        <f t="shared" si="9"/>
        <v>803000.00000000012</v>
      </c>
      <c r="N122" s="52">
        <v>36</v>
      </c>
      <c r="O122" s="46">
        <v>19.739999999999998</v>
      </c>
      <c r="P122" s="43">
        <f t="shared" si="11"/>
        <v>710.64</v>
      </c>
      <c r="Q122" s="44">
        <v>22900</v>
      </c>
      <c r="R122" s="24" t="s">
        <v>313</v>
      </c>
      <c r="S122" s="25" t="s">
        <v>314</v>
      </c>
      <c r="T122" s="23" t="s">
        <v>333</v>
      </c>
    </row>
    <row r="123" spans="1:20" ht="14.5">
      <c r="A123" s="19">
        <v>44277</v>
      </c>
      <c r="B123" s="20">
        <v>103909018250</v>
      </c>
      <c r="C123" s="21" t="s">
        <v>312</v>
      </c>
      <c r="D123" s="166" t="s">
        <v>222</v>
      </c>
      <c r="E123" s="94" t="str">
        <f t="shared" si="8"/>
        <v>H105025303</v>
      </c>
      <c r="F123" s="18">
        <v>9432610769</v>
      </c>
      <c r="G123" s="18" t="s">
        <v>224</v>
      </c>
      <c r="H123" s="18" t="s">
        <v>223</v>
      </c>
      <c r="I123" s="43"/>
      <c r="J123" s="55"/>
      <c r="K123" s="22">
        <f t="shared" si="10"/>
        <v>510000</v>
      </c>
      <c r="L123" s="57">
        <v>600000</v>
      </c>
      <c r="M123" s="26">
        <f t="shared" si="9"/>
        <v>660000</v>
      </c>
      <c r="N123" s="53">
        <v>12</v>
      </c>
      <c r="O123" s="47">
        <v>18.78</v>
      </c>
      <c r="P123" s="43">
        <f t="shared" si="11"/>
        <v>225.36</v>
      </c>
      <c r="Q123" s="44">
        <v>22980</v>
      </c>
      <c r="R123" s="24" t="s">
        <v>313</v>
      </c>
      <c r="S123" s="25" t="s">
        <v>314</v>
      </c>
      <c r="T123" s="31" t="s">
        <v>328</v>
      </c>
    </row>
    <row r="124" spans="1:20" ht="14.5">
      <c r="A124" s="19">
        <v>44421</v>
      </c>
      <c r="B124" s="20">
        <v>104202082130</v>
      </c>
      <c r="C124" s="21" t="s">
        <v>312</v>
      </c>
      <c r="D124" s="168" t="s">
        <v>222</v>
      </c>
      <c r="E124" s="94" t="str">
        <f t="shared" si="8"/>
        <v>H105025303</v>
      </c>
      <c r="F124" s="18">
        <v>9432610769</v>
      </c>
      <c r="G124" s="18" t="s">
        <v>224</v>
      </c>
      <c r="H124" s="18" t="s">
        <v>223</v>
      </c>
      <c r="I124" s="43"/>
      <c r="J124" s="55"/>
      <c r="K124" s="22">
        <f t="shared" si="10"/>
        <v>469000</v>
      </c>
      <c r="L124" s="57">
        <v>600000</v>
      </c>
      <c r="M124" s="26">
        <f t="shared" si="9"/>
        <v>660000</v>
      </c>
      <c r="N124" s="52">
        <v>24</v>
      </c>
      <c r="O124" s="48">
        <v>17.25</v>
      </c>
      <c r="P124" s="43">
        <f t="shared" si="11"/>
        <v>414</v>
      </c>
      <c r="Q124" s="44">
        <v>23090</v>
      </c>
      <c r="R124" s="24" t="s">
        <v>313</v>
      </c>
      <c r="S124" s="25" t="s">
        <v>314</v>
      </c>
      <c r="T124" s="7"/>
    </row>
    <row r="125" spans="1:20" ht="14.5">
      <c r="A125" s="19">
        <v>44347</v>
      </c>
      <c r="B125" s="20">
        <v>104058017230</v>
      </c>
      <c r="C125" s="21" t="s">
        <v>312</v>
      </c>
      <c r="D125" s="170" t="s">
        <v>225</v>
      </c>
      <c r="E125" s="94" t="str">
        <f t="shared" si="8"/>
        <v>H105025304</v>
      </c>
      <c r="F125" s="18">
        <v>9432610764</v>
      </c>
      <c r="G125" s="18" t="s">
        <v>228</v>
      </c>
      <c r="H125" s="18" t="s">
        <v>226</v>
      </c>
      <c r="I125" s="43"/>
      <c r="J125" s="55"/>
      <c r="K125" s="22">
        <f t="shared" si="10"/>
        <v>418000</v>
      </c>
      <c r="L125" s="57">
        <v>500000</v>
      </c>
      <c r="M125" s="26">
        <f t="shared" si="9"/>
        <v>550000</v>
      </c>
      <c r="N125" s="50">
        <v>24</v>
      </c>
      <c r="O125" s="45">
        <v>15.39</v>
      </c>
      <c r="P125" s="43">
        <f t="shared" si="11"/>
        <v>369.36</v>
      </c>
      <c r="Q125" s="44">
        <v>23160</v>
      </c>
      <c r="R125" s="24" t="s">
        <v>313</v>
      </c>
      <c r="S125" s="25" t="s">
        <v>314</v>
      </c>
      <c r="T125" s="32" t="s">
        <v>329</v>
      </c>
    </row>
    <row r="126" spans="1:20" ht="14.5">
      <c r="A126" s="19">
        <v>44321</v>
      </c>
      <c r="B126" s="20">
        <v>104001089400</v>
      </c>
      <c r="C126" s="21" t="s">
        <v>312</v>
      </c>
      <c r="D126" s="169" t="s">
        <v>229</v>
      </c>
      <c r="E126" s="94" t="str">
        <f t="shared" si="8"/>
        <v>H105025325</v>
      </c>
      <c r="F126" s="18">
        <v>9432611628</v>
      </c>
      <c r="G126" s="18" t="s">
        <v>231</v>
      </c>
      <c r="H126" s="18" t="s">
        <v>230</v>
      </c>
      <c r="I126" s="43"/>
      <c r="J126" s="55"/>
      <c r="K126" s="22">
        <f t="shared" si="10"/>
        <v>414000</v>
      </c>
      <c r="L126" s="57">
        <v>490000</v>
      </c>
      <c r="M126" s="26">
        <f t="shared" si="9"/>
        <v>539000</v>
      </c>
      <c r="N126" s="53">
        <v>12</v>
      </c>
      <c r="O126" s="47">
        <v>15.23</v>
      </c>
      <c r="P126" s="43">
        <f t="shared" si="11"/>
        <v>182.76</v>
      </c>
      <c r="Q126" s="44">
        <v>22960</v>
      </c>
      <c r="R126" s="24" t="s">
        <v>313</v>
      </c>
      <c r="S126" s="25" t="s">
        <v>314</v>
      </c>
      <c r="T126" s="31" t="s">
        <v>328</v>
      </c>
    </row>
    <row r="127" spans="1:20" ht="14.5">
      <c r="A127" s="19">
        <v>44347</v>
      </c>
      <c r="B127" s="20">
        <v>104058017230</v>
      </c>
      <c r="C127" s="21" t="s">
        <v>312</v>
      </c>
      <c r="D127" s="170" t="s">
        <v>232</v>
      </c>
      <c r="E127" s="94" t="str">
        <f t="shared" si="8"/>
        <v>H105025327</v>
      </c>
      <c r="F127" s="18">
        <v>9432610772</v>
      </c>
      <c r="G127" s="18" t="s">
        <v>234</v>
      </c>
      <c r="H127" s="18" t="s">
        <v>233</v>
      </c>
      <c r="I127" s="43"/>
      <c r="J127" s="55"/>
      <c r="K127" s="22">
        <f t="shared" si="10"/>
        <v>516000</v>
      </c>
      <c r="L127" s="57">
        <v>640000</v>
      </c>
      <c r="M127" s="26">
        <f t="shared" si="9"/>
        <v>704000</v>
      </c>
      <c r="N127" s="53">
        <v>12</v>
      </c>
      <c r="O127" s="45">
        <v>18.98</v>
      </c>
      <c r="P127" s="43">
        <f t="shared" si="11"/>
        <v>227.76</v>
      </c>
      <c r="Q127" s="44">
        <v>23160</v>
      </c>
      <c r="R127" s="24" t="s">
        <v>313</v>
      </c>
      <c r="S127" s="25" t="s">
        <v>314</v>
      </c>
      <c r="T127" s="32" t="s">
        <v>329</v>
      </c>
    </row>
    <row r="128" spans="1:20" ht="14.5">
      <c r="A128" s="19">
        <v>44421</v>
      </c>
      <c r="B128" s="20">
        <v>104202082130</v>
      </c>
      <c r="C128" s="21" t="s">
        <v>312</v>
      </c>
      <c r="D128" s="168" t="s">
        <v>257</v>
      </c>
      <c r="E128" s="94" t="str">
        <f t="shared" si="8"/>
        <v>H105025328</v>
      </c>
      <c r="F128" s="18">
        <v>9432610855</v>
      </c>
      <c r="G128" s="18" t="s">
        <v>348</v>
      </c>
      <c r="H128" s="18" t="s">
        <v>258</v>
      </c>
      <c r="I128" s="43"/>
      <c r="J128" s="55"/>
      <c r="K128" s="22">
        <f t="shared" si="10"/>
        <v>471000</v>
      </c>
      <c r="L128" s="57">
        <v>610000</v>
      </c>
      <c r="M128" s="26">
        <f t="shared" si="9"/>
        <v>671000</v>
      </c>
      <c r="N128" s="53">
        <v>12</v>
      </c>
      <c r="O128" s="46">
        <v>17.330000000000002</v>
      </c>
      <c r="P128" s="43">
        <f t="shared" si="11"/>
        <v>207.96000000000004</v>
      </c>
      <c r="Q128" s="44">
        <v>23090</v>
      </c>
      <c r="R128" s="24" t="s">
        <v>313</v>
      </c>
      <c r="S128" s="25" t="s">
        <v>314</v>
      </c>
      <c r="T128" s="7"/>
    </row>
    <row r="129" spans="1:21" ht="14.5">
      <c r="A129" s="19">
        <v>44321</v>
      </c>
      <c r="B129" s="20">
        <v>104001089400</v>
      </c>
      <c r="C129" s="21" t="s">
        <v>312</v>
      </c>
      <c r="D129" s="169" t="s">
        <v>235</v>
      </c>
      <c r="E129" s="94" t="str">
        <f t="shared" si="8"/>
        <v>H105025329</v>
      </c>
      <c r="F129" s="18">
        <v>9432611620</v>
      </c>
      <c r="G129" s="18" t="s">
        <v>238</v>
      </c>
      <c r="H129" s="18" t="s">
        <v>236</v>
      </c>
      <c r="I129" s="43"/>
      <c r="J129" s="55"/>
      <c r="K129" s="22">
        <f t="shared" si="10"/>
        <v>426000</v>
      </c>
      <c r="L129" s="57">
        <v>500000</v>
      </c>
      <c r="M129" s="26">
        <f t="shared" si="9"/>
        <v>550000</v>
      </c>
      <c r="N129" s="53">
        <v>12</v>
      </c>
      <c r="O129" s="47">
        <v>15.67</v>
      </c>
      <c r="P129" s="43">
        <f t="shared" si="11"/>
        <v>188.04</v>
      </c>
      <c r="Q129" s="44">
        <v>22960</v>
      </c>
      <c r="R129" s="24" t="s">
        <v>313</v>
      </c>
      <c r="S129" s="25" t="s">
        <v>314</v>
      </c>
      <c r="T129" s="31" t="s">
        <v>320</v>
      </c>
    </row>
    <row r="130" spans="1:21" ht="14.5">
      <c r="A130" s="19">
        <v>44277</v>
      </c>
      <c r="B130" s="20">
        <v>103909018250</v>
      </c>
      <c r="C130" s="21" t="s">
        <v>312</v>
      </c>
      <c r="D130" s="166" t="s">
        <v>239</v>
      </c>
      <c r="E130" s="94" t="str">
        <f t="shared" si="8"/>
        <v>H105025343</v>
      </c>
      <c r="F130" s="18">
        <v>9432612653</v>
      </c>
      <c r="G130" s="18" t="s">
        <v>241</v>
      </c>
      <c r="H130" s="18" t="s">
        <v>240</v>
      </c>
      <c r="I130" s="43"/>
      <c r="J130" s="55"/>
      <c r="K130" s="22">
        <f t="shared" si="10"/>
        <v>418000</v>
      </c>
      <c r="L130" s="57">
        <v>550000</v>
      </c>
      <c r="M130" s="26">
        <f t="shared" si="9"/>
        <v>605000</v>
      </c>
      <c r="N130" s="53">
        <v>228</v>
      </c>
      <c r="O130" s="47">
        <v>15.4</v>
      </c>
      <c r="P130" s="43">
        <f t="shared" si="11"/>
        <v>3511.2000000000003</v>
      </c>
      <c r="Q130" s="44">
        <v>22980</v>
      </c>
      <c r="R130" s="24" t="s">
        <v>313</v>
      </c>
      <c r="S130" s="25" t="s">
        <v>314</v>
      </c>
      <c r="T130" s="31" t="s">
        <v>316</v>
      </c>
    </row>
    <row r="131" spans="1:21" ht="14.5">
      <c r="A131" s="19">
        <v>44421</v>
      </c>
      <c r="B131" s="20">
        <v>104202082130</v>
      </c>
      <c r="C131" s="21" t="s">
        <v>312</v>
      </c>
      <c r="D131" s="168" t="s">
        <v>239</v>
      </c>
      <c r="E131" s="94" t="str">
        <f t="shared" si="8"/>
        <v>H105025343</v>
      </c>
      <c r="F131" s="18">
        <v>9432612653</v>
      </c>
      <c r="G131" s="18" t="s">
        <v>241</v>
      </c>
      <c r="H131" s="18" t="s">
        <v>240</v>
      </c>
      <c r="I131" s="43"/>
      <c r="J131" s="55"/>
      <c r="K131" s="22">
        <f t="shared" si="10"/>
        <v>418000</v>
      </c>
      <c r="L131" s="57">
        <v>550000</v>
      </c>
      <c r="M131" s="26">
        <f t="shared" si="9"/>
        <v>605000</v>
      </c>
      <c r="N131" s="53">
        <v>120</v>
      </c>
      <c r="O131" s="46">
        <v>15.4</v>
      </c>
      <c r="P131" s="43">
        <f t="shared" si="11"/>
        <v>1848</v>
      </c>
      <c r="Q131" s="44">
        <v>23090</v>
      </c>
      <c r="R131" s="24" t="s">
        <v>313</v>
      </c>
      <c r="S131" s="25" t="s">
        <v>314</v>
      </c>
      <c r="T131" s="7"/>
    </row>
    <row r="132" spans="1:21" ht="14.5">
      <c r="A132" s="19">
        <v>44421</v>
      </c>
      <c r="B132" s="20">
        <v>104202082130</v>
      </c>
      <c r="C132" s="21" t="s">
        <v>312</v>
      </c>
      <c r="D132" s="168" t="s">
        <v>239</v>
      </c>
      <c r="E132" s="94" t="str">
        <f t="shared" si="8"/>
        <v>H105025343</v>
      </c>
      <c r="F132" s="18">
        <v>9432612653</v>
      </c>
      <c r="G132" s="18" t="s">
        <v>241</v>
      </c>
      <c r="H132" s="18" t="s">
        <v>240</v>
      </c>
      <c r="I132" s="43"/>
      <c r="J132" s="55"/>
      <c r="K132" s="22">
        <f t="shared" si="10"/>
        <v>418000</v>
      </c>
      <c r="L132" s="57">
        <v>550000</v>
      </c>
      <c r="M132" s="26">
        <f t="shared" si="9"/>
        <v>605000</v>
      </c>
      <c r="N132" s="53">
        <v>120</v>
      </c>
      <c r="O132" s="46">
        <v>15.4</v>
      </c>
      <c r="P132" s="43">
        <f t="shared" ref="P132:P135" si="13">N132*O132</f>
        <v>1848</v>
      </c>
      <c r="Q132" s="44">
        <v>23090</v>
      </c>
      <c r="R132" s="24" t="s">
        <v>313</v>
      </c>
      <c r="S132" s="25" t="s">
        <v>314</v>
      </c>
      <c r="T132" s="7"/>
    </row>
    <row r="133" spans="1:21" ht="14.5">
      <c r="A133" s="19">
        <v>44321</v>
      </c>
      <c r="B133" s="20">
        <v>104001089400</v>
      </c>
      <c r="C133" s="21" t="s">
        <v>312</v>
      </c>
      <c r="D133" s="169" t="s">
        <v>242</v>
      </c>
      <c r="E133" s="94" t="str">
        <f t="shared" ref="E133:E135" si="14">LEFT(D133,10)</f>
        <v>H105025400</v>
      </c>
      <c r="F133" s="18">
        <v>9432612796</v>
      </c>
      <c r="G133" s="18" t="s">
        <v>244</v>
      </c>
      <c r="H133" s="18" t="s">
        <v>243</v>
      </c>
      <c r="I133" s="43"/>
      <c r="J133" s="55"/>
      <c r="K133" s="22">
        <f t="shared" si="10"/>
        <v>425000</v>
      </c>
      <c r="L133" s="57">
        <v>510000</v>
      </c>
      <c r="M133" s="26">
        <f t="shared" ref="M133:M135" si="15">1.1*L133</f>
        <v>561000</v>
      </c>
      <c r="N133" s="53">
        <v>12</v>
      </c>
      <c r="O133" s="47">
        <v>15.65</v>
      </c>
      <c r="P133" s="43">
        <f t="shared" si="13"/>
        <v>187.8</v>
      </c>
      <c r="Q133" s="44">
        <v>22960</v>
      </c>
      <c r="R133" s="24" t="s">
        <v>313</v>
      </c>
      <c r="S133" s="25" t="s">
        <v>314</v>
      </c>
      <c r="T133" s="31" t="s">
        <v>330</v>
      </c>
    </row>
    <row r="134" spans="1:21" ht="14.5">
      <c r="A134" s="19">
        <v>44421</v>
      </c>
      <c r="B134" s="20">
        <v>104202082130</v>
      </c>
      <c r="C134" s="21" t="s">
        <v>312</v>
      </c>
      <c r="D134" s="168" t="s">
        <v>253</v>
      </c>
      <c r="E134" s="94" t="str">
        <f t="shared" si="14"/>
        <v>H105025407</v>
      </c>
      <c r="F134" s="18">
        <v>9432612856</v>
      </c>
      <c r="G134" s="18" t="s">
        <v>359</v>
      </c>
      <c r="H134" s="18" t="s">
        <v>254</v>
      </c>
      <c r="I134" s="43"/>
      <c r="J134" s="55"/>
      <c r="K134" s="22">
        <f t="shared" si="10"/>
        <v>418000</v>
      </c>
      <c r="L134" s="57">
        <v>500000</v>
      </c>
      <c r="M134" s="26">
        <f t="shared" si="15"/>
        <v>550000</v>
      </c>
      <c r="N134" s="53">
        <v>48</v>
      </c>
      <c r="O134" s="46">
        <v>15.38</v>
      </c>
      <c r="P134" s="43">
        <f t="shared" si="13"/>
        <v>738.24</v>
      </c>
      <c r="Q134" s="44">
        <v>23090</v>
      </c>
      <c r="R134" s="24" t="s">
        <v>313</v>
      </c>
      <c r="S134" s="25" t="s">
        <v>314</v>
      </c>
      <c r="T134" s="7"/>
    </row>
    <row r="135" spans="1:21" ht="14.5">
      <c r="A135" s="19">
        <v>44321</v>
      </c>
      <c r="B135" s="20">
        <v>104001089400</v>
      </c>
      <c r="C135" s="21" t="s">
        <v>312</v>
      </c>
      <c r="D135" s="169" t="s">
        <v>245</v>
      </c>
      <c r="E135" s="94" t="str">
        <f t="shared" si="14"/>
        <v>H105025420</v>
      </c>
      <c r="F135" s="18">
        <v>9432612849</v>
      </c>
      <c r="G135" s="18" t="s">
        <v>247</v>
      </c>
      <c r="H135" s="18" t="s">
        <v>246</v>
      </c>
      <c r="I135" s="43"/>
      <c r="J135" s="55"/>
      <c r="K135" s="22">
        <f t="shared" si="10"/>
        <v>527000</v>
      </c>
      <c r="L135" s="57">
        <v>630000</v>
      </c>
      <c r="M135" s="26">
        <f>1.1*L135</f>
        <v>693000</v>
      </c>
      <c r="N135" s="53">
        <v>12</v>
      </c>
      <c r="O135" s="47">
        <v>19.39</v>
      </c>
      <c r="P135" s="43">
        <f t="shared" si="13"/>
        <v>232.68</v>
      </c>
      <c r="Q135" s="44">
        <v>22960</v>
      </c>
      <c r="R135" s="24" t="s">
        <v>313</v>
      </c>
      <c r="S135" s="25" t="s">
        <v>314</v>
      </c>
      <c r="T135" s="31" t="s">
        <v>330</v>
      </c>
    </row>
    <row r="136" spans="1:21">
      <c r="A136" s="7"/>
      <c r="B136" s="7"/>
      <c r="C136" s="38"/>
      <c r="D136" s="172"/>
      <c r="E136" s="172"/>
      <c r="F136" s="172"/>
      <c r="G136" s="172"/>
      <c r="H136" s="172"/>
      <c r="I136" s="39"/>
      <c r="J136" s="39"/>
      <c r="K136" s="39"/>
      <c r="L136" s="39"/>
      <c r="M136" s="7"/>
      <c r="N136" s="18"/>
      <c r="O136" s="39"/>
      <c r="P136" s="39"/>
      <c r="Q136" s="39"/>
      <c r="R136" s="7"/>
      <c r="S136" s="7"/>
      <c r="T136" s="7"/>
    </row>
    <row r="137" spans="1:21">
      <c r="A137" s="7"/>
      <c r="B137" s="7"/>
      <c r="C137" s="38"/>
      <c r="D137" s="172"/>
      <c r="E137" s="172"/>
      <c r="F137" s="172"/>
      <c r="G137" s="172"/>
      <c r="H137" s="172"/>
      <c r="I137" s="39"/>
      <c r="J137" s="40"/>
      <c r="K137" s="39"/>
      <c r="L137" s="39"/>
      <c r="M137" s="7"/>
      <c r="N137" s="18"/>
      <c r="O137" s="39"/>
      <c r="P137" s="39"/>
      <c r="Q137" s="39"/>
      <c r="R137" s="7"/>
      <c r="S137" s="7"/>
      <c r="T137" s="7"/>
    </row>
    <row r="140" spans="1:21" s="183" customFormat="1" ht="13">
      <c r="C140" s="184"/>
      <c r="D140" s="185"/>
      <c r="E140" s="185"/>
      <c r="F140" s="185"/>
      <c r="G140" s="185"/>
      <c r="H140" s="185"/>
      <c r="N140" s="186"/>
      <c r="U140" s="187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95"/>
  <sheetViews>
    <sheetView zoomScaleNormal="100" workbookViewId="0">
      <pane ySplit="7" topLeftCell="A8" activePane="bottomLeft" state="frozen"/>
      <selection pane="bottomLeft" activeCell="H8" sqref="H8"/>
    </sheetView>
  </sheetViews>
  <sheetFormatPr defaultColWidth="9.1796875" defaultRowHeight="14.5"/>
  <cols>
    <col min="1" max="1" width="7" style="9" customWidth="1"/>
    <col min="2" max="2" width="10.7265625" style="201" bestFit="1" customWidth="1"/>
    <col min="3" max="3" width="16.1796875" style="9" customWidth="1"/>
    <col min="4" max="4" width="24.1796875" style="9" bestFit="1" customWidth="1"/>
    <col min="5" max="5" width="17.453125" style="9" bestFit="1" customWidth="1"/>
    <col min="6" max="6" width="6.54296875" style="201" bestFit="1" customWidth="1"/>
    <col min="7" max="7" width="32.54296875" style="198" customWidth="1"/>
    <col min="8" max="8" width="16.81640625" style="9" customWidth="1"/>
    <col min="9" max="9" width="18.7265625" style="9" bestFit="1" customWidth="1"/>
    <col min="10" max="10" width="15.453125" style="9" bestFit="1" customWidth="1"/>
    <col min="11" max="16384" width="9.1796875" style="9"/>
  </cols>
  <sheetData>
    <row r="1" spans="1:10">
      <c r="A1" s="245" t="s">
        <v>0</v>
      </c>
      <c r="B1" s="245"/>
      <c r="C1" s="245"/>
      <c r="D1" s="245"/>
      <c r="E1" s="245"/>
      <c r="F1" s="245"/>
      <c r="G1" s="245"/>
      <c r="I1" s="190"/>
      <c r="J1" s="191"/>
    </row>
    <row r="2" spans="1:10">
      <c r="A2" s="245" t="s">
        <v>1</v>
      </c>
      <c r="B2" s="245"/>
      <c r="C2" s="245"/>
      <c r="D2" s="245"/>
      <c r="E2" s="245"/>
      <c r="F2" s="245"/>
      <c r="G2" s="245"/>
    </row>
    <row r="3" spans="1:10">
      <c r="A3" s="245" t="s">
        <v>2</v>
      </c>
      <c r="B3" s="245"/>
      <c r="C3" s="245"/>
      <c r="D3" s="222"/>
      <c r="E3" s="222"/>
    </row>
    <row r="4" spans="1:10" ht="26">
      <c r="A4" s="4" t="s">
        <v>692</v>
      </c>
      <c r="B4" s="202"/>
      <c r="C4" s="4"/>
      <c r="D4" s="4"/>
      <c r="E4" s="4"/>
      <c r="F4" s="202"/>
      <c r="G4" s="211"/>
      <c r="H4" s="4"/>
      <c r="I4" s="4"/>
      <c r="J4" s="4"/>
    </row>
    <row r="6" spans="1:10" s="226" customFormat="1" ht="29">
      <c r="A6" s="224" t="s">
        <v>3</v>
      </c>
      <c r="B6" s="224" t="s">
        <v>334</v>
      </c>
      <c r="C6" s="224" t="s">
        <v>297</v>
      </c>
      <c r="D6" s="224" t="s">
        <v>4</v>
      </c>
      <c r="E6" s="224" t="s">
        <v>5</v>
      </c>
      <c r="F6" s="224" t="s">
        <v>335</v>
      </c>
      <c r="G6" s="225" t="s">
        <v>336</v>
      </c>
      <c r="H6" s="224" t="s">
        <v>709</v>
      </c>
    </row>
    <row r="7" spans="1:10">
      <c r="A7" s="5"/>
      <c r="B7" s="203"/>
      <c r="C7" s="5"/>
      <c r="D7" s="5"/>
      <c r="E7" s="5"/>
      <c r="F7" s="203"/>
      <c r="G7" s="212"/>
      <c r="H7" s="5"/>
    </row>
    <row r="8" spans="1:10" s="227" customFormat="1">
      <c r="B8" s="228">
        <v>44408.708333333328</v>
      </c>
      <c r="C8" s="223" t="s">
        <v>61</v>
      </c>
      <c r="D8" s="229" t="s">
        <v>708</v>
      </c>
      <c r="E8" s="229" t="s">
        <v>710</v>
      </c>
      <c r="F8" s="230">
        <v>48</v>
      </c>
      <c r="G8" s="229" t="s">
        <v>711</v>
      </c>
      <c r="H8" s="231" t="s">
        <v>707</v>
      </c>
    </row>
    <row r="9" spans="1:10">
      <c r="B9" s="208">
        <v>44408.708333333328</v>
      </c>
      <c r="C9" s="10" t="s">
        <v>11</v>
      </c>
      <c r="D9" s="10"/>
      <c r="E9" s="10"/>
      <c r="F9" s="200">
        <v>9</v>
      </c>
      <c r="G9" s="213"/>
      <c r="H9" s="11"/>
    </row>
    <row r="10" spans="1:10">
      <c r="B10" s="208">
        <v>44408.708333333328</v>
      </c>
      <c r="C10" s="10" t="s">
        <v>195</v>
      </c>
      <c r="D10" s="10"/>
      <c r="E10" s="10"/>
      <c r="F10" s="200">
        <v>12</v>
      </c>
      <c r="G10" s="213"/>
      <c r="H10" s="11"/>
    </row>
    <row r="11" spans="1:10">
      <c r="B11" s="208">
        <v>44408.708333333328</v>
      </c>
      <c r="C11" s="10" t="s">
        <v>38</v>
      </c>
      <c r="D11" s="10"/>
      <c r="E11" s="10"/>
      <c r="F11" s="200">
        <v>143</v>
      </c>
      <c r="G11" s="213"/>
      <c r="H11" s="11"/>
    </row>
    <row r="12" spans="1:10">
      <c r="B12" s="208">
        <v>44408.708333333328</v>
      </c>
      <c r="C12" s="10" t="s">
        <v>93</v>
      </c>
      <c r="D12" s="10"/>
      <c r="E12" s="10"/>
      <c r="F12" s="200">
        <v>10</v>
      </c>
      <c r="G12" s="213"/>
      <c r="H12" s="11"/>
    </row>
    <row r="13" spans="1:10">
      <c r="B13" s="208">
        <v>44408.708333333328</v>
      </c>
      <c r="C13" s="10" t="s">
        <v>90</v>
      </c>
      <c r="D13" s="10"/>
      <c r="E13" s="10"/>
      <c r="F13" s="200">
        <v>24</v>
      </c>
      <c r="G13" s="213"/>
      <c r="H13" s="11"/>
    </row>
    <row r="14" spans="1:10">
      <c r="B14" s="208">
        <v>44420.708333333328</v>
      </c>
      <c r="C14" s="10" t="s">
        <v>148</v>
      </c>
      <c r="D14" s="10"/>
      <c r="E14" s="10"/>
      <c r="F14" s="200">
        <v>6</v>
      </c>
      <c r="G14" s="213"/>
      <c r="H14" s="11"/>
    </row>
    <row r="15" spans="1:10">
      <c r="B15" s="208">
        <v>44408.708333333328</v>
      </c>
      <c r="C15" s="10" t="s">
        <v>129</v>
      </c>
      <c r="D15" s="10"/>
      <c r="E15" s="10"/>
      <c r="F15" s="200">
        <v>24</v>
      </c>
      <c r="G15" s="213"/>
      <c r="H15" s="11"/>
    </row>
    <row r="16" spans="1:10">
      <c r="B16" s="208">
        <v>44408.708333333328</v>
      </c>
      <c r="C16" s="10" t="s">
        <v>156</v>
      </c>
      <c r="D16" s="10"/>
      <c r="E16" s="10"/>
      <c r="F16" s="200">
        <v>6</v>
      </c>
      <c r="G16" s="213"/>
      <c r="H16" s="11"/>
    </row>
    <row r="17" spans="2:8">
      <c r="B17" s="208">
        <v>44408.708333333328</v>
      </c>
      <c r="C17" s="10" t="s">
        <v>235</v>
      </c>
      <c r="D17" s="10"/>
      <c r="E17" s="10"/>
      <c r="F17" s="200">
        <v>12</v>
      </c>
      <c r="G17" s="213"/>
      <c r="H17" s="11"/>
    </row>
    <row r="18" spans="2:8">
      <c r="B18" s="208">
        <v>44408.708333333328</v>
      </c>
      <c r="C18" s="10" t="s">
        <v>239</v>
      </c>
      <c r="D18" s="10"/>
      <c r="E18" s="10"/>
      <c r="F18" s="200">
        <v>228</v>
      </c>
      <c r="G18" s="213"/>
      <c r="H18" s="11"/>
    </row>
    <row r="19" spans="2:8">
      <c r="B19" s="208">
        <v>44408.708333333328</v>
      </c>
      <c r="C19" s="10" t="s">
        <v>57</v>
      </c>
      <c r="D19" s="10"/>
      <c r="E19" s="10"/>
      <c r="F19" s="200">
        <v>12</v>
      </c>
      <c r="G19" s="213"/>
      <c r="H19" s="11"/>
    </row>
    <row r="20" spans="2:8">
      <c r="B20" s="208">
        <v>44408.708333333328</v>
      </c>
      <c r="C20" s="10" t="s">
        <v>162</v>
      </c>
      <c r="D20" s="10"/>
      <c r="E20" s="10"/>
      <c r="F20" s="200">
        <v>12</v>
      </c>
      <c r="G20" s="213"/>
      <c r="H20" s="11"/>
    </row>
    <row r="21" spans="2:8">
      <c r="B21" s="208">
        <v>44408.708333333328</v>
      </c>
      <c r="C21" s="10" t="s">
        <v>145</v>
      </c>
      <c r="D21" s="10"/>
      <c r="E21" s="10"/>
      <c r="F21" s="200">
        <v>54</v>
      </c>
      <c r="G21" s="213"/>
      <c r="H21" s="11"/>
    </row>
    <row r="22" spans="2:8">
      <c r="B22" s="208">
        <v>44408.708333333328</v>
      </c>
      <c r="C22" s="10" t="s">
        <v>242</v>
      </c>
      <c r="D22" s="10"/>
      <c r="E22" s="10"/>
      <c r="F22" s="200">
        <v>12</v>
      </c>
      <c r="G22" s="213"/>
      <c r="H22" s="11"/>
    </row>
    <row r="23" spans="2:8">
      <c r="B23" s="208">
        <v>44408.708333333328</v>
      </c>
      <c r="C23" s="10" t="s">
        <v>207</v>
      </c>
      <c r="D23" s="10"/>
      <c r="E23" s="10"/>
      <c r="F23" s="200">
        <v>48</v>
      </c>
      <c r="G23" s="213"/>
      <c r="H23" s="11"/>
    </row>
    <row r="24" spans="2:8">
      <c r="B24" s="208">
        <v>44408.708333333328</v>
      </c>
      <c r="C24" s="10" t="s">
        <v>142</v>
      </c>
      <c r="D24" s="10"/>
      <c r="E24" s="10"/>
      <c r="F24" s="200">
        <v>24</v>
      </c>
      <c r="G24" s="213"/>
      <c r="H24" s="11"/>
    </row>
    <row r="25" spans="2:8">
      <c r="B25" s="208">
        <v>44408.708333333328</v>
      </c>
      <c r="C25" s="10" t="s">
        <v>165</v>
      </c>
      <c r="D25" s="10"/>
      <c r="E25" s="10"/>
      <c r="F25" s="200">
        <v>6</v>
      </c>
      <c r="G25" s="213"/>
      <c r="H25" s="11"/>
    </row>
    <row r="26" spans="2:8">
      <c r="B26" s="208">
        <v>44408.708333333328</v>
      </c>
      <c r="C26" s="10" t="s">
        <v>232</v>
      </c>
      <c r="D26" s="10"/>
      <c r="E26" s="10"/>
      <c r="F26" s="200">
        <v>12</v>
      </c>
      <c r="G26" s="213"/>
      <c r="H26" s="11"/>
    </row>
    <row r="27" spans="2:8">
      <c r="B27" s="208">
        <v>44408.708333333328</v>
      </c>
      <c r="C27" s="10" t="s">
        <v>44</v>
      </c>
      <c r="D27" s="10"/>
      <c r="E27" s="10"/>
      <c r="F27" s="200">
        <v>10</v>
      </c>
      <c r="G27" s="213"/>
      <c r="H27" s="11"/>
    </row>
    <row r="28" spans="2:8">
      <c r="B28" s="208">
        <v>44321</v>
      </c>
      <c r="C28" s="10" t="s">
        <v>44</v>
      </c>
      <c r="D28" s="10"/>
      <c r="E28" s="10"/>
      <c r="F28" s="200">
        <v>18</v>
      </c>
      <c r="G28" s="213"/>
      <c r="H28" s="11"/>
    </row>
    <row r="29" spans="2:8">
      <c r="B29" s="208">
        <v>44408.708333333328</v>
      </c>
      <c r="C29" s="10" t="s">
        <v>47</v>
      </c>
      <c r="D29" s="10"/>
      <c r="E29" s="10"/>
      <c r="F29" s="200">
        <v>24</v>
      </c>
      <c r="G29" s="213"/>
      <c r="H29" s="11"/>
    </row>
    <row r="30" spans="2:8">
      <c r="B30" s="208">
        <v>44408.708333333328</v>
      </c>
      <c r="C30" s="10" t="s">
        <v>219</v>
      </c>
      <c r="D30" s="10"/>
      <c r="E30" s="10"/>
      <c r="F30" s="200">
        <v>12</v>
      </c>
      <c r="G30" s="213"/>
      <c r="H30" s="11"/>
    </row>
    <row r="31" spans="2:8">
      <c r="B31" s="208">
        <v>44408.708333333328</v>
      </c>
      <c r="C31" s="10" t="s">
        <v>53</v>
      </c>
      <c r="D31" s="10"/>
      <c r="E31" s="10"/>
      <c r="F31" s="200">
        <v>6</v>
      </c>
      <c r="G31" s="213"/>
      <c r="H31" s="11"/>
    </row>
    <row r="32" spans="2:8">
      <c r="B32" s="208">
        <v>44408.708333333328</v>
      </c>
      <c r="C32" s="10" t="s">
        <v>26</v>
      </c>
      <c r="D32" s="10"/>
      <c r="E32" s="10"/>
      <c r="F32" s="200">
        <v>12</v>
      </c>
      <c r="G32" s="213"/>
      <c r="H32" s="11"/>
    </row>
    <row r="33" spans="2:8">
      <c r="B33" s="208">
        <v>44408.708333333328</v>
      </c>
      <c r="C33" s="10" t="s">
        <v>245</v>
      </c>
      <c r="D33" s="10"/>
      <c r="E33" s="10"/>
      <c r="F33" s="200">
        <v>12</v>
      </c>
      <c r="G33" s="213"/>
      <c r="H33" s="11"/>
    </row>
    <row r="34" spans="2:8">
      <c r="B34" s="208">
        <v>44408.708333333328</v>
      </c>
      <c r="C34" s="10" t="s">
        <v>122</v>
      </c>
      <c r="D34" s="10"/>
      <c r="E34" s="10"/>
      <c r="F34" s="200">
        <v>148</v>
      </c>
      <c r="G34" s="213"/>
      <c r="H34" s="11"/>
    </row>
    <row r="35" spans="2:8">
      <c r="B35" s="208">
        <v>44408.708333333328</v>
      </c>
      <c r="C35" s="10" t="s">
        <v>109</v>
      </c>
      <c r="D35" s="10"/>
      <c r="E35" s="10"/>
      <c r="F35" s="200">
        <v>12</v>
      </c>
      <c r="G35" s="213"/>
      <c r="H35" s="11"/>
    </row>
    <row r="36" spans="2:8">
      <c r="B36" s="208">
        <v>44408.708333333328</v>
      </c>
      <c r="C36" s="10" t="s">
        <v>183</v>
      </c>
      <c r="D36" s="10"/>
      <c r="E36" s="10"/>
      <c r="F36" s="200">
        <v>28</v>
      </c>
      <c r="G36" s="213"/>
      <c r="H36" s="11"/>
    </row>
    <row r="37" spans="2:8">
      <c r="B37" s="208">
        <v>44408.708333333328</v>
      </c>
      <c r="C37" s="10" t="s">
        <v>77</v>
      </c>
      <c r="D37" s="10"/>
      <c r="E37" s="10"/>
      <c r="F37" s="200">
        <v>16</v>
      </c>
      <c r="G37" s="213"/>
      <c r="H37" s="11"/>
    </row>
    <row r="38" spans="2:8">
      <c r="B38" s="208">
        <v>44408.708333333328</v>
      </c>
      <c r="C38" s="10" t="s">
        <v>29</v>
      </c>
      <c r="D38" s="10"/>
      <c r="E38" s="10"/>
      <c r="F38" s="200">
        <v>6</v>
      </c>
      <c r="G38" s="213"/>
      <c r="H38" s="11"/>
    </row>
    <row r="39" spans="2:8">
      <c r="B39" s="208">
        <v>44408.708333333328</v>
      </c>
      <c r="C39" s="10" t="s">
        <v>148</v>
      </c>
      <c r="D39" s="10"/>
      <c r="E39" s="10"/>
      <c r="F39" s="200">
        <v>6</v>
      </c>
      <c r="G39" s="213"/>
      <c r="H39" s="11"/>
    </row>
    <row r="40" spans="2:8">
      <c r="B40" s="208">
        <v>44408.708333333328</v>
      </c>
      <c r="C40" s="10" t="s">
        <v>65</v>
      </c>
      <c r="D40" s="10"/>
      <c r="E40" s="10"/>
      <c r="F40" s="200">
        <v>24</v>
      </c>
      <c r="G40" s="213"/>
      <c r="H40" s="11"/>
    </row>
    <row r="41" spans="2:8">
      <c r="B41" s="208">
        <v>44408.708333333328</v>
      </c>
      <c r="C41" s="10" t="s">
        <v>216</v>
      </c>
      <c r="D41" s="10"/>
      <c r="E41" s="10"/>
      <c r="F41" s="200">
        <v>12</v>
      </c>
      <c r="G41" s="213"/>
      <c r="H41" s="11"/>
    </row>
    <row r="42" spans="2:8">
      <c r="B42" s="208">
        <v>44420.708333333328</v>
      </c>
      <c r="C42" s="10" t="s">
        <v>120</v>
      </c>
      <c r="D42" s="10"/>
      <c r="E42" s="10"/>
      <c r="F42" s="200">
        <v>4</v>
      </c>
      <c r="G42" s="213"/>
      <c r="H42" s="11"/>
    </row>
    <row r="43" spans="2:8">
      <c r="B43" s="208">
        <v>44408.708333333328</v>
      </c>
      <c r="C43" s="10" t="s">
        <v>113</v>
      </c>
      <c r="D43" s="10"/>
      <c r="E43" s="10"/>
      <c r="F43" s="200">
        <v>12</v>
      </c>
      <c r="G43" s="213"/>
      <c r="H43" s="11"/>
    </row>
    <row r="44" spans="2:8">
      <c r="B44" s="208">
        <v>44408.708333333328</v>
      </c>
      <c r="C44" s="10" t="s">
        <v>22</v>
      </c>
      <c r="D44" s="10"/>
      <c r="E44" s="10"/>
      <c r="F44" s="200">
        <v>24</v>
      </c>
      <c r="G44" s="213"/>
      <c r="H44" s="11"/>
    </row>
    <row r="45" spans="2:8">
      <c r="B45" s="208">
        <v>44408.708333333328</v>
      </c>
      <c r="C45" s="10" t="s">
        <v>174</v>
      </c>
      <c r="D45" s="10"/>
      <c r="E45" s="10"/>
      <c r="F45" s="200">
        <v>6</v>
      </c>
      <c r="G45" s="213"/>
      <c r="H45" s="11"/>
    </row>
    <row r="46" spans="2:8">
      <c r="B46" s="208">
        <v>44420.708333333328</v>
      </c>
      <c r="C46" s="10" t="s">
        <v>69</v>
      </c>
      <c r="D46" s="10"/>
      <c r="E46" s="10"/>
      <c r="F46" s="200">
        <v>6</v>
      </c>
      <c r="G46" s="213"/>
      <c r="H46" s="11"/>
    </row>
    <row r="47" spans="2:8">
      <c r="B47" s="208">
        <v>44408.708333333328</v>
      </c>
      <c r="C47" s="10" t="s">
        <v>35</v>
      </c>
      <c r="D47" s="10"/>
      <c r="E47" s="10"/>
      <c r="F47" s="200">
        <v>24</v>
      </c>
      <c r="G47" s="213"/>
      <c r="H47" s="11"/>
    </row>
    <row r="48" spans="2:8">
      <c r="B48" s="208">
        <v>44408.708333333328</v>
      </c>
      <c r="C48" s="10" t="s">
        <v>87</v>
      </c>
      <c r="D48" s="10"/>
      <c r="E48" s="10"/>
      <c r="F48" s="200">
        <v>48</v>
      </c>
      <c r="G48" s="213"/>
      <c r="H48" s="11"/>
    </row>
    <row r="49" spans="2:8">
      <c r="B49" s="208">
        <v>44408.708333333328</v>
      </c>
      <c r="C49" s="10" t="s">
        <v>116</v>
      </c>
      <c r="D49" s="10"/>
      <c r="E49" s="10"/>
      <c r="F49" s="200">
        <v>18</v>
      </c>
      <c r="G49" s="213"/>
      <c r="H49" s="11"/>
    </row>
    <row r="50" spans="2:8">
      <c r="B50" s="208">
        <v>44408.708333333328</v>
      </c>
      <c r="C50" s="10" t="s">
        <v>6</v>
      </c>
      <c r="D50" s="10"/>
      <c r="E50" s="10"/>
      <c r="F50" s="200">
        <v>3</v>
      </c>
      <c r="G50" s="213"/>
      <c r="H50" s="11"/>
    </row>
    <row r="51" spans="2:8">
      <c r="B51" s="208">
        <v>44408.708333333328</v>
      </c>
      <c r="C51" s="10" t="s">
        <v>198</v>
      </c>
      <c r="D51" s="10"/>
      <c r="E51" s="10"/>
      <c r="F51" s="200">
        <v>12</v>
      </c>
      <c r="G51" s="213"/>
      <c r="H51" s="11"/>
    </row>
    <row r="52" spans="2:8">
      <c r="B52" s="208">
        <v>44408.708333333328</v>
      </c>
      <c r="C52" s="10" t="s">
        <v>81</v>
      </c>
      <c r="D52" s="10"/>
      <c r="E52" s="10"/>
      <c r="F52" s="200">
        <v>6</v>
      </c>
      <c r="G52" s="213"/>
      <c r="H52" s="11"/>
    </row>
    <row r="53" spans="2:8">
      <c r="B53" s="208">
        <v>44408.708333333328</v>
      </c>
      <c r="C53" s="10" t="s">
        <v>210</v>
      </c>
      <c r="D53" s="10"/>
      <c r="E53" s="10"/>
      <c r="F53" s="200">
        <v>12</v>
      </c>
      <c r="G53" s="213"/>
      <c r="H53" s="11"/>
    </row>
    <row r="54" spans="2:8">
      <c r="B54" s="208">
        <v>44408.708333333328</v>
      </c>
      <c r="C54" s="10" t="s">
        <v>69</v>
      </c>
      <c r="D54" s="10"/>
      <c r="E54" s="10"/>
      <c r="F54" s="200">
        <v>18</v>
      </c>
      <c r="G54" s="213"/>
      <c r="H54" s="11"/>
    </row>
    <row r="55" spans="2:8">
      <c r="B55" s="208">
        <v>44408.708333333328</v>
      </c>
      <c r="C55" s="10" t="s">
        <v>201</v>
      </c>
      <c r="D55" s="10"/>
      <c r="E55" s="10"/>
      <c r="F55" s="200">
        <v>12</v>
      </c>
      <c r="G55" s="213"/>
      <c r="H55" s="11"/>
    </row>
    <row r="56" spans="2:8">
      <c r="B56" s="208">
        <v>44408.708333333328</v>
      </c>
      <c r="C56" s="10" t="s">
        <v>41</v>
      </c>
      <c r="D56" s="10"/>
      <c r="E56" s="10"/>
      <c r="F56" s="200">
        <v>258</v>
      </c>
      <c r="G56" s="213"/>
      <c r="H56" s="11"/>
    </row>
    <row r="57" spans="2:8">
      <c r="B57" s="208">
        <v>44420.708333333328</v>
      </c>
      <c r="C57" s="10" t="s">
        <v>57</v>
      </c>
      <c r="D57" s="10"/>
      <c r="E57" s="10"/>
      <c r="F57" s="200">
        <v>12</v>
      </c>
      <c r="G57" s="213"/>
      <c r="H57" s="11"/>
    </row>
    <row r="58" spans="2:8">
      <c r="B58" s="208">
        <v>44408.708333333328</v>
      </c>
      <c r="C58" s="10" t="s">
        <v>225</v>
      </c>
      <c r="D58" s="10"/>
      <c r="E58" s="10"/>
      <c r="F58" s="200">
        <v>24</v>
      </c>
      <c r="G58" s="213"/>
      <c r="H58" s="11"/>
    </row>
    <row r="59" spans="2:8">
      <c r="B59" s="208">
        <v>44408.708333333328</v>
      </c>
      <c r="C59" s="10" t="s">
        <v>101</v>
      </c>
      <c r="D59" s="10"/>
      <c r="E59" s="10"/>
      <c r="F59" s="200">
        <v>1</v>
      </c>
      <c r="G59" s="213"/>
      <c r="H59" s="11"/>
    </row>
    <row r="60" spans="2:8">
      <c r="B60" s="208">
        <v>44408.708333333328</v>
      </c>
      <c r="C60" s="10" t="s">
        <v>139</v>
      </c>
      <c r="D60" s="10"/>
      <c r="E60" s="10"/>
      <c r="F60" s="200">
        <v>12</v>
      </c>
      <c r="G60" s="213"/>
      <c r="H60" s="11"/>
    </row>
    <row r="61" spans="2:8">
      <c r="B61" s="208">
        <v>44408.708333333328</v>
      </c>
      <c r="C61" s="10" t="s">
        <v>204</v>
      </c>
      <c r="D61" s="10"/>
      <c r="E61" s="10"/>
      <c r="F61" s="200">
        <v>12</v>
      </c>
      <c r="G61" s="213"/>
      <c r="H61" s="11"/>
    </row>
    <row r="62" spans="2:8">
      <c r="B62" s="208">
        <v>44408.708333333328</v>
      </c>
      <c r="C62" s="10" t="s">
        <v>159</v>
      </c>
      <c r="D62" s="10"/>
      <c r="E62" s="10"/>
      <c r="F62" s="200">
        <v>12</v>
      </c>
      <c r="G62" s="213"/>
      <c r="H62" s="11"/>
    </row>
    <row r="63" spans="2:8">
      <c r="B63" s="208">
        <v>44408.708333333328</v>
      </c>
      <c r="C63" s="10" t="s">
        <v>135</v>
      </c>
      <c r="D63" s="10"/>
      <c r="E63" s="10"/>
      <c r="F63" s="200">
        <v>252</v>
      </c>
      <c r="G63" s="213"/>
      <c r="H63" s="11"/>
    </row>
    <row r="64" spans="2:8">
      <c r="B64" s="208">
        <v>44408.708333333328</v>
      </c>
      <c r="C64" s="10" t="s">
        <v>222</v>
      </c>
      <c r="D64" s="10"/>
      <c r="E64" s="10"/>
      <c r="F64" s="200">
        <v>12</v>
      </c>
      <c r="G64" s="213"/>
      <c r="H64" s="11"/>
    </row>
    <row r="65" spans="2:9">
      <c r="B65" s="208">
        <v>44408.708333333328</v>
      </c>
      <c r="C65" s="10" t="s">
        <v>132</v>
      </c>
      <c r="D65" s="10"/>
      <c r="E65" s="10"/>
      <c r="F65" s="200">
        <v>96</v>
      </c>
      <c r="G65" s="213"/>
      <c r="H65" s="11"/>
    </row>
    <row r="66" spans="2:9">
      <c r="B66" s="209">
        <v>44438</v>
      </c>
      <c r="C66" s="193" t="s">
        <v>289</v>
      </c>
      <c r="D66" s="193"/>
      <c r="E66" s="193"/>
      <c r="F66" s="204">
        <v>60</v>
      </c>
      <c r="G66" s="213"/>
      <c r="H66" s="11"/>
    </row>
    <row r="67" spans="2:9">
      <c r="B67" s="209">
        <v>44438</v>
      </c>
      <c r="C67" s="194" t="s">
        <v>295</v>
      </c>
      <c r="D67" s="194"/>
      <c r="E67" s="194"/>
      <c r="F67" s="204">
        <v>60</v>
      </c>
      <c r="G67" s="213"/>
      <c r="H67" s="11"/>
    </row>
    <row r="68" spans="2:9">
      <c r="B68" s="209">
        <v>44438</v>
      </c>
      <c r="C68" s="195" t="s">
        <v>255</v>
      </c>
      <c r="D68" s="195"/>
      <c r="E68" s="195"/>
      <c r="F68" s="204">
        <v>26</v>
      </c>
      <c r="H68" s="11"/>
    </row>
    <row r="69" spans="2:9" s="189" customFormat="1" ht="15" customHeight="1">
      <c r="B69" s="209">
        <v>44438</v>
      </c>
      <c r="C69" s="194" t="s">
        <v>279</v>
      </c>
      <c r="D69" s="194"/>
      <c r="E69" s="194"/>
      <c r="F69" s="204">
        <v>12</v>
      </c>
      <c r="G69" s="199"/>
      <c r="H69" s="11"/>
      <c r="I69" s="12"/>
    </row>
    <row r="70" spans="2:9" s="189" customFormat="1">
      <c r="B70" s="209">
        <v>44438</v>
      </c>
      <c r="C70" s="193" t="s">
        <v>251</v>
      </c>
      <c r="D70" s="193"/>
      <c r="E70" s="193"/>
      <c r="F70" s="204">
        <v>6</v>
      </c>
      <c r="G70" s="199"/>
      <c r="H70" s="11"/>
      <c r="I70" s="192"/>
    </row>
    <row r="71" spans="2:9">
      <c r="B71" s="209">
        <v>44438</v>
      </c>
      <c r="C71" s="193" t="s">
        <v>253</v>
      </c>
      <c r="D71" s="193"/>
      <c r="E71" s="193"/>
      <c r="F71" s="204">
        <v>6</v>
      </c>
      <c r="H71" s="11"/>
    </row>
    <row r="72" spans="2:9">
      <c r="B72" s="209">
        <v>44438</v>
      </c>
      <c r="C72" s="193" t="s">
        <v>272</v>
      </c>
      <c r="D72" s="193"/>
      <c r="E72" s="193"/>
      <c r="F72" s="204">
        <v>12</v>
      </c>
      <c r="H72" s="11"/>
    </row>
    <row r="73" spans="2:9">
      <c r="B73" s="209">
        <v>44438</v>
      </c>
      <c r="C73" s="196" t="s">
        <v>135</v>
      </c>
      <c r="D73" s="196"/>
      <c r="E73" s="196"/>
      <c r="F73" s="204">
        <v>12</v>
      </c>
      <c r="H73" s="11"/>
    </row>
    <row r="74" spans="2:9">
      <c r="B74" s="209">
        <v>44438</v>
      </c>
      <c r="C74" s="196" t="s">
        <v>222</v>
      </c>
      <c r="D74" s="196"/>
      <c r="E74" s="196"/>
      <c r="F74" s="204">
        <v>6</v>
      </c>
      <c r="H74" s="11"/>
    </row>
    <row r="75" spans="2:9">
      <c r="B75" s="209">
        <v>44438</v>
      </c>
      <c r="C75" s="193" t="s">
        <v>261</v>
      </c>
      <c r="D75" s="193"/>
      <c r="E75" s="193"/>
      <c r="F75" s="204">
        <v>12</v>
      </c>
      <c r="H75" s="11"/>
    </row>
    <row r="76" spans="2:9">
      <c r="B76" s="209">
        <v>44438</v>
      </c>
      <c r="C76" s="193" t="s">
        <v>259</v>
      </c>
      <c r="D76" s="193"/>
      <c r="E76" s="193"/>
      <c r="F76" s="204">
        <v>4</v>
      </c>
      <c r="H76" s="11"/>
    </row>
    <row r="77" spans="2:9">
      <c r="B77" s="209">
        <v>44438</v>
      </c>
      <c r="C77" s="196" t="s">
        <v>239</v>
      </c>
      <c r="D77" s="196"/>
      <c r="E77" s="196"/>
      <c r="F77" s="204">
        <v>24</v>
      </c>
      <c r="H77" s="11"/>
    </row>
    <row r="78" spans="2:9">
      <c r="B78" s="209">
        <v>44437</v>
      </c>
      <c r="C78" s="196" t="s">
        <v>239</v>
      </c>
      <c r="D78" s="196"/>
      <c r="E78" s="196"/>
      <c r="F78" s="204">
        <v>120</v>
      </c>
      <c r="H78" s="11"/>
    </row>
    <row r="79" spans="2:9">
      <c r="B79" s="209">
        <v>44437</v>
      </c>
      <c r="C79" s="205" t="s">
        <v>122</v>
      </c>
      <c r="D79" s="205"/>
      <c r="E79" s="205"/>
      <c r="F79" s="60">
        <v>20</v>
      </c>
      <c r="H79" s="11"/>
    </row>
    <row r="80" spans="2:9">
      <c r="B80" s="210">
        <v>44443</v>
      </c>
      <c r="C80" s="3" t="s">
        <v>26</v>
      </c>
      <c r="D80" s="3"/>
      <c r="E80" s="3"/>
      <c r="F80" s="207">
        <v>48</v>
      </c>
      <c r="H80" s="11"/>
    </row>
    <row r="81" spans="2:8">
      <c r="B81" s="210">
        <v>44443</v>
      </c>
      <c r="C81" s="3" t="s">
        <v>38</v>
      </c>
      <c r="D81" s="3"/>
      <c r="E81" s="3"/>
      <c r="F81" s="207">
        <v>48</v>
      </c>
      <c r="H81" s="11"/>
    </row>
    <row r="82" spans="2:8">
      <c r="B82" s="210">
        <v>44443</v>
      </c>
      <c r="C82" s="3" t="s">
        <v>41</v>
      </c>
      <c r="D82" s="3"/>
      <c r="E82" s="3"/>
      <c r="F82" s="207">
        <v>48</v>
      </c>
      <c r="H82" s="11"/>
    </row>
    <row r="83" spans="2:8">
      <c r="B83" s="210">
        <v>44443</v>
      </c>
      <c r="C83" s="3" t="s">
        <v>122</v>
      </c>
      <c r="D83" s="3"/>
      <c r="E83" s="3"/>
      <c r="F83" s="207">
        <v>80</v>
      </c>
      <c r="H83" s="11"/>
    </row>
    <row r="84" spans="2:8">
      <c r="B84" s="206">
        <v>44443</v>
      </c>
      <c r="C84" s="220" t="s">
        <v>263</v>
      </c>
      <c r="D84" s="220"/>
      <c r="E84" s="220"/>
      <c r="F84" s="1">
        <v>24</v>
      </c>
      <c r="H84" s="11"/>
    </row>
    <row r="85" spans="2:8">
      <c r="B85" s="206">
        <v>44443</v>
      </c>
      <c r="C85" s="3" t="s">
        <v>87</v>
      </c>
      <c r="D85" s="3"/>
      <c r="E85" s="3"/>
      <c r="F85" s="1">
        <v>12</v>
      </c>
      <c r="H85" s="11"/>
    </row>
    <row r="86" spans="2:8">
      <c r="B86" s="206">
        <v>44443</v>
      </c>
      <c r="C86" s="3" t="s">
        <v>90</v>
      </c>
      <c r="D86" s="3"/>
      <c r="E86" s="3"/>
      <c r="F86" s="1">
        <v>12</v>
      </c>
      <c r="H86" s="11"/>
    </row>
    <row r="87" spans="2:8">
      <c r="B87" s="206">
        <v>44443</v>
      </c>
      <c r="C87" s="3" t="s">
        <v>207</v>
      </c>
      <c r="D87" s="3"/>
      <c r="E87" s="3"/>
      <c r="F87" s="1">
        <v>6</v>
      </c>
      <c r="H87" s="11"/>
    </row>
    <row r="88" spans="2:8">
      <c r="B88" s="206">
        <v>44443</v>
      </c>
      <c r="C88" s="3" t="s">
        <v>219</v>
      </c>
      <c r="D88" s="3"/>
      <c r="E88" s="3"/>
      <c r="F88" s="1">
        <v>12</v>
      </c>
      <c r="H88" s="11"/>
    </row>
    <row r="89" spans="2:8">
      <c r="B89" s="206">
        <v>44443</v>
      </c>
      <c r="C89" s="3" t="s">
        <v>222</v>
      </c>
      <c r="D89" s="3"/>
      <c r="E89" s="3"/>
      <c r="F89" s="1">
        <v>6</v>
      </c>
      <c r="H89" s="11"/>
    </row>
    <row r="90" spans="2:8">
      <c r="B90" s="206">
        <v>44443</v>
      </c>
      <c r="C90" s="3" t="s">
        <v>239</v>
      </c>
      <c r="D90" s="3"/>
      <c r="E90" s="3"/>
      <c r="F90" s="1">
        <v>30</v>
      </c>
      <c r="H90" s="11"/>
    </row>
    <row r="91" spans="2:8">
      <c r="B91" s="206">
        <v>44443</v>
      </c>
      <c r="C91" s="221" t="s">
        <v>270</v>
      </c>
      <c r="D91" s="221"/>
      <c r="E91" s="221"/>
      <c r="F91" s="1">
        <v>4</v>
      </c>
      <c r="H91" s="11"/>
    </row>
    <row r="92" spans="2:8">
      <c r="B92" s="206">
        <v>44443</v>
      </c>
      <c r="C92" s="221" t="s">
        <v>251</v>
      </c>
      <c r="D92" s="221"/>
      <c r="E92" s="221"/>
      <c r="F92" s="1">
        <v>4</v>
      </c>
      <c r="H92" s="11"/>
    </row>
    <row r="93" spans="2:8">
      <c r="B93" s="206">
        <v>44443</v>
      </c>
      <c r="C93" s="3" t="s">
        <v>47</v>
      </c>
      <c r="D93" s="3"/>
      <c r="E93" s="3"/>
      <c r="F93" s="1">
        <v>6</v>
      </c>
      <c r="H93" s="11"/>
    </row>
    <row r="94" spans="2:8">
      <c r="B94" s="206">
        <v>44443</v>
      </c>
      <c r="C94" s="3" t="s">
        <v>77</v>
      </c>
      <c r="D94" s="3"/>
      <c r="E94" s="3"/>
      <c r="F94" s="1">
        <v>6</v>
      </c>
      <c r="H94" s="11"/>
    </row>
    <row r="95" spans="2:8">
      <c r="B95" s="206">
        <v>44443</v>
      </c>
      <c r="C95" s="3" t="s">
        <v>81</v>
      </c>
      <c r="D95" s="3"/>
      <c r="E95" s="3"/>
      <c r="F95" s="1">
        <v>6</v>
      </c>
      <c r="H95" s="11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2021-09-29T05:28:08Z</dcterms:modified>
</cp:coreProperties>
</file>