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9" i="1" l="1"/>
  <c r="G8" i="1"/>
  <c r="G6" i="1"/>
  <c r="G7" i="1"/>
  <c r="G9" i="1"/>
  <c r="G5" i="1"/>
  <c r="G10" i="1"/>
  <c r="I10" i="1"/>
  <c r="I8" i="1"/>
  <c r="I7" i="1"/>
  <c r="I6" i="1"/>
  <c r="I5" i="1"/>
  <c r="H5" i="1"/>
  <c r="G13" i="1" s="1"/>
  <c r="G14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<sst xmlns="http://schemas.openxmlformats.org/spreadsheetml/2006/main" count="36" uniqueCount="33">
  <si>
    <t>STUDENT TABLE</t>
  </si>
  <si>
    <t>Roll No.</t>
  </si>
  <si>
    <t>Name</t>
  </si>
  <si>
    <t>Section</t>
  </si>
  <si>
    <t>Marks (50)</t>
  </si>
  <si>
    <t>HomeWorks Submitted</t>
  </si>
  <si>
    <t xml:space="preserve">Grade </t>
  </si>
  <si>
    <t>Total Marks</t>
  </si>
  <si>
    <t>Ram</t>
  </si>
  <si>
    <t>A</t>
  </si>
  <si>
    <t>Priya</t>
  </si>
  <si>
    <t>B</t>
  </si>
  <si>
    <t>Gita</t>
  </si>
  <si>
    <t>Rahul</t>
  </si>
  <si>
    <t>D</t>
  </si>
  <si>
    <t>Gokul</t>
  </si>
  <si>
    <t>Soni</t>
  </si>
  <si>
    <t>C</t>
  </si>
  <si>
    <t>PERFORMANCE</t>
  </si>
  <si>
    <t>Performance Table</t>
  </si>
  <si>
    <t>Status</t>
  </si>
  <si>
    <t>HIGHEST MARK</t>
  </si>
  <si>
    <t>LOWEST MARK</t>
  </si>
  <si>
    <t>FAIR</t>
  </si>
  <si>
    <t>GOOD</t>
  </si>
  <si>
    <t>EXCELLENT</t>
  </si>
  <si>
    <t>OUTSTANDING</t>
  </si>
  <si>
    <t>SERIES 15- SONI</t>
  </si>
  <si>
    <t>SERIES14-GOKUL</t>
  </si>
  <si>
    <t>SERIES 13-RAHUL</t>
  </si>
  <si>
    <t>SERIES 12-GITA</t>
  </si>
  <si>
    <t>SERIES 11-PRIYA</t>
  </si>
  <si>
    <t>SERIES 10-RAM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</si>
</sst>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/>
    </xf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5579615048119"/>
          <c:y val="7.4548702245552642E-2"/>
          <c:w val="0.8904420384951881"/>
          <c:h val="0.832619568387284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Sheet1!$I$6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Sheet1!$I$7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Sheet1!$I$8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Sheet1!$I$9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Sheet1!$I$10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25312"/>
        <c:axId val="190241536"/>
      </c:lineChart>
      <c:catAx>
        <c:axId val="13652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241536"/>
        <c:crosses val="autoZero"/>
        <c:auto val="1"/>
        <c:lblAlgn val="ctr"/>
        <c:lblOffset val="100"/>
        <c:noMultiLvlLbl val="0"/>
      </c:catAx>
      <c:valAx>
        <c:axId val="190241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6525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Sheet1!$I$6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Sheet1!$I$7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Sheet1!$I$8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Sheet1!$I$9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Sheet1!$C$6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Sheet1!$C$8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Sheet1!$C$9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Sheet1!$C$10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87392"/>
        <c:axId val="135174912"/>
      </c:lineChart>
      <c:catAx>
        <c:axId val="1361873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174912"/>
        <c:crosses val="autoZero"/>
        <c:auto val="1"/>
        <c:lblAlgn val="ctr"/>
        <c:lblOffset val="100"/>
        <c:noMultiLvlLbl val="0"/>
      </c:catAx>
      <c:valAx>
        <c:axId val="1351749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61873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Sheet1!$C$8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Sheet1!$C$9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Sheet1!$C$10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Sheet1!$H$5</c:f>
              <c:numCache>
                <c:formatCode>General</c:formatCode>
                <c:ptCount val="1"/>
                <c:pt idx="0">
                  <c:v>20.8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Sheet1!$H$6</c:f>
              <c:numCache>
                <c:formatCode>General</c:formatCode>
                <c:ptCount val="1"/>
                <c:pt idx="0">
                  <c:v>38.5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Sheet1!$H$7</c:f>
              <c:numCache>
                <c:formatCode>General</c:formatCode>
                <c:ptCount val="1"/>
                <c:pt idx="0">
                  <c:v>35.840000000000003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Sheet1!$H$8</c:f>
              <c:numCache>
                <c:formatCode>General</c:formatCode>
                <c:ptCount val="1"/>
                <c:pt idx="0">
                  <c:v>51.3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Sheet1!$H$9</c:f>
              <c:numCache>
                <c:formatCode>General</c:formatCode>
                <c:ptCount val="1"/>
                <c:pt idx="0">
                  <c:v>12.72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Sheet1!$H$10</c:f>
              <c:numCache>
                <c:formatCode>General</c:formatCode>
                <c:ptCount val="1"/>
                <c:pt idx="0">
                  <c:v>49.68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01728"/>
        <c:axId val="142402112"/>
      </c:lineChart>
      <c:catAx>
        <c:axId val="14260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402112"/>
        <c:crosses val="autoZero"/>
        <c:auto val="1"/>
        <c:lblAlgn val="ctr"/>
        <c:lblOffset val="100"/>
        <c:noMultiLvlLbl val="0"/>
      </c:catAx>
      <c:valAx>
        <c:axId val="14240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01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Sheet1!$C$5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Sheet1!$C$6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Sheet1!$C$8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invertIfNegative val="0"/>
          <c:val>
            <c:numRef>
              <c:f>Sheet1!$C$9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invertIfNegative val="0"/>
          <c:val>
            <c:numRef>
              <c:f>Sheet1!$C$10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invertIfNegative val="0"/>
          <c:val>
            <c:numRef>
              <c:f>Sheet1!$H$4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invertIfNegative val="0"/>
          <c:val>
            <c:numRef>
              <c:f>Sheet1!$H$5</c:f>
              <c:numCache>
                <c:formatCode>General</c:formatCode>
                <c:ptCount val="1"/>
                <c:pt idx="0">
                  <c:v>20.8</c:v>
                </c:pt>
              </c:numCache>
            </c:numRef>
          </c:val>
        </c:ser>
        <c:ser>
          <c:idx val="10"/>
          <c:order val="10"/>
          <c:invertIfNegative val="0"/>
          <c:val>
            <c:numRef>
              <c:f>Sheet1!$H$6</c:f>
              <c:numCache>
                <c:formatCode>General</c:formatCode>
                <c:ptCount val="1"/>
                <c:pt idx="0">
                  <c:v>38.5</c:v>
                </c:pt>
              </c:numCache>
            </c:numRef>
          </c:val>
        </c:ser>
        <c:ser>
          <c:idx val="11"/>
          <c:order val="11"/>
          <c:invertIfNegative val="0"/>
          <c:val>
            <c:numRef>
              <c:f>Sheet1!$H$7</c:f>
              <c:numCache>
                <c:formatCode>General</c:formatCode>
                <c:ptCount val="1"/>
                <c:pt idx="0">
                  <c:v>35.840000000000003</c:v>
                </c:pt>
              </c:numCache>
            </c:numRef>
          </c:val>
        </c:ser>
        <c:ser>
          <c:idx val="12"/>
          <c:order val="12"/>
          <c:invertIfNegative val="0"/>
          <c:val>
            <c:numRef>
              <c:f>Sheet1!$H$8</c:f>
              <c:numCache>
                <c:formatCode>General</c:formatCode>
                <c:ptCount val="1"/>
                <c:pt idx="0">
                  <c:v>51.3</c:v>
                </c:pt>
              </c:numCache>
            </c:numRef>
          </c:val>
        </c:ser>
        <c:ser>
          <c:idx val="13"/>
          <c:order val="13"/>
          <c:invertIfNegative val="0"/>
          <c:val>
            <c:numRef>
              <c:f>Sheet1!$H$9</c:f>
              <c:numCache>
                <c:formatCode>General</c:formatCode>
                <c:ptCount val="1"/>
                <c:pt idx="0">
                  <c:v>12.72</c:v>
                </c:pt>
              </c:numCache>
            </c:numRef>
          </c:val>
        </c:ser>
        <c:ser>
          <c:idx val="14"/>
          <c:order val="14"/>
          <c:invertIfNegative val="0"/>
          <c:trendline>
            <c:trendlineType val="linear"/>
            <c:dispRSqr val="0"/>
            <c:dispEq val="0"/>
          </c:trendline>
          <c:val>
            <c:numRef>
              <c:f>Sheet1!$H$10</c:f>
              <c:numCache>
                <c:formatCode>General</c:formatCode>
                <c:ptCount val="1"/>
                <c:pt idx="0">
                  <c:v>49.68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0837120"/>
        <c:axId val="283594688"/>
      </c:barChart>
      <c:catAx>
        <c:axId val="28083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83594688"/>
        <c:crosses val="autoZero"/>
        <c:auto val="1"/>
        <c:lblAlgn val="ctr"/>
        <c:lblOffset val="100"/>
        <c:noMultiLvlLbl val="0"/>
      </c:catAx>
      <c:valAx>
        <c:axId val="283594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0837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1933508304"/>
          <c:y val="8.1414041994750649E-2"/>
          <c:w val="0.15655470408455158"/>
          <c:h val="0.8695608622692655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65</xdr:row>
      <xdr:rowOff>114300</xdr:rowOff>
    </xdr:from>
    <xdr:to>
      <xdr:col>6</xdr:col>
      <xdr:colOff>219075</xdr:colOff>
      <xdr:row>80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428625</xdr:colOff>
      <xdr:row>64</xdr:row>
      <xdr:rowOff>142875</xdr:rowOff>
    </xdr:from>
    <xdr:to>
      <xdr:col>12</xdr:col>
      <xdr:colOff>47625</xdr:colOff>
      <xdr:row>79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314325</xdr:colOff>
      <xdr:row>9</xdr:row>
      <xdr:rowOff>66675</xdr:rowOff>
    </xdr:from>
    <xdr:to>
      <xdr:col>34</xdr:col>
      <xdr:colOff>9525</xdr:colOff>
      <xdr:row>22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523875</xdr:colOff>
      <xdr:row>10</xdr:row>
      <xdr:rowOff>180975</xdr:rowOff>
    </xdr:from>
    <xdr:to>
      <xdr:col>12</xdr:col>
      <xdr:colOff>142875</xdr:colOff>
      <xdr:row>24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topLeftCell="B4" workbookViewId="0">
      <selection activeCell="I5" sqref="I5"/>
    </sheetView>
  </sheetViews>
  <sheetFormatPr defaultRowHeight="15" x14ac:dyDescent="0.25"/>
  <cols>
    <col min="3" max="3" width="21.85546875" customWidth="1"/>
    <col min="4" max="4" width="23.140625" customWidth="1"/>
    <col min="6" max="6" width="27.42578125" customWidth="1"/>
    <col min="7" max="7" width="13.7109375" customWidth="1"/>
    <col min="8" max="8" width="14.42578125" customWidth="1"/>
    <col min="9" max="9" width="24.85546875" customWidth="1"/>
    <col min="10" max="10" width="13.42578125" customWidth="1"/>
    <col min="11" max="11" width="18.5703125" customWidth="1"/>
  </cols>
  <sheetData>
    <row r="3" spans="2:9" ht="18.75" x14ac:dyDescent="0.25">
      <c r="B3" s="3" t="s">
        <v>0</v>
      </c>
      <c r="C3" s="3"/>
      <c r="D3" s="3"/>
      <c r="E3" s="3"/>
      <c r="F3" s="3"/>
      <c r="G3" s="3"/>
      <c r="H3" s="3"/>
      <c r="I3" s="3"/>
    </row>
    <row r="4" spans="2:9" ht="37.5" x14ac:dyDescent="0.25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18</v>
      </c>
    </row>
    <row r="5" spans="2:9" ht="18.75" x14ac:dyDescent="0.3">
      <c r="B5" s="4">
        <v>111</v>
      </c>
      <c r="C5" s="4" t="s">
        <v>8</v>
      </c>
      <c r="D5" s="4" t="s">
        <v>9</v>
      </c>
      <c r="E5" s="4">
        <v>20</v>
      </c>
      <c r="F5" s="4">
        <v>2</v>
      </c>
      <c r="G5" s="7" t="str">
        <f>IF(H5&lt;45,"F GRADE"," GRADE")</f>
        <v>F GRADE</v>
      </c>
      <c r="H5" s="4">
        <f>E5+F5*0.02*E5</f>
        <v>20.8</v>
      </c>
      <c r="I5" s="7" t="str">
        <f>HLOOKUP(D14,C14:D18,3,FALSE)</f>
        <v>GOOD</v>
      </c>
    </row>
    <row r="6" spans="2:9" ht="18.75" x14ac:dyDescent="0.3">
      <c r="B6" s="4">
        <v>123</v>
      </c>
      <c r="C6" s="4" t="s">
        <v>10</v>
      </c>
      <c r="D6" s="4" t="s">
        <v>11</v>
      </c>
      <c r="E6" s="4">
        <v>35</v>
      </c>
      <c r="F6" s="4">
        <v>5</v>
      </c>
      <c r="G6" s="7" t="str">
        <f t="shared" ref="G6:G9" si="0">IF(H6&lt;45,"F GRADE"," GRADE")</f>
        <v>F GRADE</v>
      </c>
      <c r="H6" s="4">
        <f t="shared" ref="H6:H10" si="1">E6+F6*0.02*(E6)</f>
        <v>38.5</v>
      </c>
      <c r="I6" s="7" t="str">
        <f>HLOOKUP(D15,C15:D19,3,FALSE)</f>
        <v>EXCELLENT</v>
      </c>
    </row>
    <row r="7" spans="2:9" ht="18.75" x14ac:dyDescent="0.3">
      <c r="B7" s="4">
        <v>143</v>
      </c>
      <c r="C7" s="4" t="s">
        <v>12</v>
      </c>
      <c r="D7" s="4" t="s">
        <v>9</v>
      </c>
      <c r="E7" s="4">
        <v>32</v>
      </c>
      <c r="F7" s="4">
        <v>6</v>
      </c>
      <c r="G7" s="7" t="str">
        <f t="shared" si="0"/>
        <v>F GRADE</v>
      </c>
      <c r="H7" s="4">
        <f t="shared" si="1"/>
        <v>35.840000000000003</v>
      </c>
      <c r="I7" s="7" t="str">
        <f>HLOOKUP(D16,C16:D20,2,FALSE)</f>
        <v>EXCELLENT</v>
      </c>
    </row>
    <row r="8" spans="2:9" ht="18.75" x14ac:dyDescent="0.3">
      <c r="B8" s="4">
        <v>125</v>
      </c>
      <c r="C8" s="4" t="s">
        <v>13</v>
      </c>
      <c r="D8" s="4" t="s">
        <v>14</v>
      </c>
      <c r="E8" s="4">
        <v>45</v>
      </c>
      <c r="F8" s="4">
        <v>7</v>
      </c>
      <c r="G8" s="7" t="str">
        <f>IF(H8&lt;45,"F GRADE"," F GRADE")</f>
        <v xml:space="preserve"> F GRADE</v>
      </c>
      <c r="H8" s="4">
        <f t="shared" si="1"/>
        <v>51.3</v>
      </c>
      <c r="I8" s="7" t="str">
        <f>HLOOKUP(D17,C17:D21,2,FALSE)</f>
        <v>OUTSTANDING</v>
      </c>
    </row>
    <row r="9" spans="2:9" ht="18.75" x14ac:dyDescent="0.3">
      <c r="B9" s="4">
        <v>164</v>
      </c>
      <c r="C9" s="4" t="s">
        <v>15</v>
      </c>
      <c r="D9" s="4" t="s">
        <v>14</v>
      </c>
      <c r="E9" s="4">
        <v>12</v>
      </c>
      <c r="F9" s="4">
        <v>3</v>
      </c>
      <c r="G9" s="7" t="str">
        <f t="shared" si="0"/>
        <v>F GRADE</v>
      </c>
      <c r="H9" s="4">
        <f t="shared" si="1"/>
        <v>12.72</v>
      </c>
      <c r="I9" s="7" t="str">
        <f>IF(H9&gt;C15,"FAIR","ERROR")</f>
        <v>FAIR</v>
      </c>
    </row>
    <row r="10" spans="2:9" ht="18.75" x14ac:dyDescent="0.3">
      <c r="B10" s="4">
        <v>158</v>
      </c>
      <c r="C10" s="4" t="s">
        <v>16</v>
      </c>
      <c r="D10" s="4" t="s">
        <v>17</v>
      </c>
      <c r="E10" s="4">
        <v>46</v>
      </c>
      <c r="F10" s="4">
        <v>4</v>
      </c>
      <c r="G10" s="4" t="str">
        <f>IF(AND(H10&gt;45, H10&lt;61),"C GRADE","FAIL")</f>
        <v>C GRADE</v>
      </c>
      <c r="H10" s="4">
        <f t="shared" si="1"/>
        <v>49.68</v>
      </c>
      <c r="I10" s="7" t="str">
        <f>IF(H10&gt;C18,"OUTSTANDING","ERROR")</f>
        <v>OUTSTANDING</v>
      </c>
    </row>
    <row r="11" spans="2:9" ht="15.75" x14ac:dyDescent="0.25">
      <c r="B11" s="1"/>
    </row>
    <row r="13" spans="2:9" ht="18.75" x14ac:dyDescent="0.25">
      <c r="C13" s="3" t="s">
        <v>19</v>
      </c>
      <c r="D13" s="3"/>
      <c r="F13" s="2" t="s">
        <v>21</v>
      </c>
      <c r="G13" s="8">
        <f>MAX(H5:H10)</f>
        <v>51.3</v>
      </c>
    </row>
    <row r="14" spans="2:9" ht="18.75" x14ac:dyDescent="0.25">
      <c r="C14" s="9" t="s">
        <v>7</v>
      </c>
      <c r="D14" s="10" t="s">
        <v>20</v>
      </c>
      <c r="F14" s="2" t="s">
        <v>22</v>
      </c>
      <c r="G14" s="8">
        <f>MIN(H5:H10)</f>
        <v>12.72</v>
      </c>
    </row>
    <row r="15" spans="2:9" ht="18.75" x14ac:dyDescent="0.25">
      <c r="C15" s="4">
        <v>10</v>
      </c>
      <c r="D15" s="5" t="s">
        <v>23</v>
      </c>
    </row>
    <row r="16" spans="2:9" ht="18.75" x14ac:dyDescent="0.25">
      <c r="C16" s="4">
        <v>20</v>
      </c>
      <c r="D16" s="5" t="s">
        <v>24</v>
      </c>
    </row>
    <row r="17" spans="3:11" ht="18.75" x14ac:dyDescent="0.25">
      <c r="C17" s="4">
        <v>35</v>
      </c>
      <c r="D17" s="5" t="s">
        <v>25</v>
      </c>
    </row>
    <row r="18" spans="3:11" ht="18.75" x14ac:dyDescent="0.25">
      <c r="C18" s="4">
        <v>45</v>
      </c>
      <c r="D18" s="5" t="s">
        <v>26</v>
      </c>
    </row>
    <row r="20" spans="3:11" ht="15.75" x14ac:dyDescent="0.25">
      <c r="F20" s="1"/>
    </row>
    <row r="27" spans="3:11" x14ac:dyDescent="0.25">
      <c r="K27" t="s">
        <v>27</v>
      </c>
    </row>
    <row r="28" spans="3:11" x14ac:dyDescent="0.25">
      <c r="K28" t="s">
        <v>28</v>
      </c>
    </row>
    <row r="29" spans="3:11" x14ac:dyDescent="0.25">
      <c r="K29" t="s">
        <v>29</v>
      </c>
    </row>
    <row r="30" spans="3:11" x14ac:dyDescent="0.25">
      <c r="K30" t="s">
        <v>30</v>
      </c>
    </row>
    <row r="31" spans="3:11" x14ac:dyDescent="0.25">
      <c r="K31" t="s">
        <v>31</v>
      </c>
    </row>
    <row r="32" spans="3:11" x14ac:dyDescent="0.25">
      <c r="K32" t="s">
        <v>32</v>
      </c>
    </row>
  </sheetData>
  <mergeCells count="2">
    <mergeCell ref="C13:D13"/>
    <mergeCell ref="B3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exam</cp:lastModifiedBy>
  <dcterms:created xsi:type="dcterms:W3CDTF">2016-08-22T11:27:01Z</dcterms:created>
  <dcterms:modified xsi:type="dcterms:W3CDTF">2016-08-22T12:45:15Z</dcterms:modified>
</cp:coreProperties>
</file>