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\SA_AT\project\"/>
    </mc:Choice>
  </mc:AlternateContent>
  <xr:revisionPtr revIDLastSave="0" documentId="13_ncr:1_{2BCB5DB6-07E2-4A03-BA7A-F683202E7021}" xr6:coauthVersionLast="32" xr6:coauthVersionMax="32" xr10:uidLastSave="{00000000-0000-0000-0000-000000000000}"/>
  <bookViews>
    <workbookView xWindow="70110" yWindow="0" windowWidth="19560" windowHeight="8118" tabRatio="745" activeTab="1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E12" i="8" l="1"/>
  <c r="G10" i="2" l="1"/>
  <c r="G4" i="2"/>
  <c r="G139" i="1" l="1"/>
  <c r="G130" i="1"/>
  <c r="G138" i="2" l="1"/>
  <c r="I4" i="2" s="1"/>
  <c r="G131" i="2" l="1"/>
  <c r="G121" i="2" l="1"/>
  <c r="G120" i="1" l="1"/>
  <c r="G112" i="1"/>
  <c r="G114" i="2" l="1"/>
  <c r="G21" i="1" l="1"/>
  <c r="G105" i="2" l="1"/>
  <c r="G101" i="1" l="1"/>
  <c r="G88" i="1"/>
  <c r="G96" i="2" l="1"/>
  <c r="E11" i="10" l="1"/>
  <c r="G69" i="1" l="1"/>
  <c r="G77" i="1"/>
  <c r="G82" i="2" l="1"/>
  <c r="G73" i="2" l="1"/>
  <c r="E12" i="9" l="1"/>
  <c r="G64" i="1" l="1"/>
  <c r="G65" i="2" l="1"/>
  <c r="G54" i="2" l="1"/>
  <c r="G43" i="1" l="1"/>
  <c r="G54" i="1"/>
  <c r="G44" i="2" l="1"/>
  <c r="G9" i="1" l="1"/>
  <c r="G29" i="2" l="1"/>
  <c r="G32" i="1" l="1"/>
  <c r="K77" i="2" l="1"/>
  <c r="H3" i="13" s="1"/>
  <c r="K78" i="2"/>
  <c r="H4" i="13" s="1"/>
  <c r="K79" i="2"/>
  <c r="K80" i="2"/>
  <c r="H5" i="13" s="1"/>
  <c r="K81" i="2"/>
  <c r="H6" i="13" s="1"/>
  <c r="K82" i="2"/>
  <c r="H7" i="13" s="1"/>
  <c r="K83" i="2"/>
  <c r="H8" i="13" s="1"/>
  <c r="K84" i="2"/>
  <c r="H9" i="13" s="1"/>
  <c r="K85" i="2"/>
  <c r="H10" i="13" s="1"/>
  <c r="K86" i="2"/>
  <c r="H11" i="13" s="1"/>
  <c r="K87" i="2"/>
  <c r="H12" i="13" s="1"/>
  <c r="K88" i="2"/>
  <c r="H13" i="13" s="1"/>
  <c r="K89" i="2"/>
  <c r="H14" i="13" s="1"/>
  <c r="K90" i="2"/>
  <c r="H15" i="13" s="1"/>
  <c r="K91" i="2"/>
  <c r="H16" i="13" s="1"/>
  <c r="K92" i="2"/>
  <c r="H17" i="13" s="1"/>
  <c r="K93" i="2"/>
  <c r="K94" i="2"/>
  <c r="H19" i="13" s="1"/>
  <c r="K95" i="2"/>
  <c r="H20" i="13" s="1"/>
  <c r="K96" i="2"/>
  <c r="H21" i="13" s="1"/>
  <c r="K97" i="2"/>
  <c r="H22" i="13" s="1"/>
  <c r="K98" i="2"/>
  <c r="H23" i="13" s="1"/>
  <c r="K99" i="2"/>
  <c r="H24" i="13" s="1"/>
  <c r="K100" i="2"/>
  <c r="H25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15" i="11"/>
  <c r="H15" i="12"/>
  <c r="H11" i="12"/>
  <c r="H7" i="11"/>
  <c r="H7" i="12"/>
  <c r="H26" i="11"/>
  <c r="H26" i="12"/>
  <c r="H22" i="11"/>
  <c r="H22" i="12"/>
  <c r="H18" i="11"/>
  <c r="H18" i="12"/>
  <c r="H14" i="11"/>
  <c r="H14" i="12"/>
  <c r="H10" i="11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7" i="9"/>
  <c r="H26" i="10"/>
  <c r="H23" i="9"/>
  <c r="H22" i="10"/>
  <c r="H19" i="9"/>
  <c r="H18" i="10"/>
  <c r="H15" i="9"/>
  <c r="H14" i="10"/>
  <c r="H11" i="9"/>
  <c r="H6" i="9"/>
  <c r="H6" i="10"/>
  <c r="H2" i="9"/>
  <c r="H2" i="10"/>
  <c r="H26" i="9"/>
  <c r="H25" i="10"/>
  <c r="H22" i="9"/>
  <c r="H21" i="10"/>
  <c r="H18" i="9"/>
  <c r="H17" i="10"/>
  <c r="H14" i="9"/>
  <c r="H13" i="10"/>
  <c r="H10" i="9"/>
  <c r="H9" i="10"/>
  <c r="H25" i="9"/>
  <c r="H24" i="10"/>
  <c r="H21" i="9"/>
  <c r="H20" i="10"/>
  <c r="H17" i="9"/>
  <c r="H16" i="10"/>
  <c r="H13" i="9"/>
  <c r="H12" i="10"/>
  <c r="H8" i="9"/>
  <c r="H8" i="10"/>
  <c r="H4" i="9"/>
  <c r="H4" i="10"/>
  <c r="H24" i="9"/>
  <c r="H23" i="10"/>
  <c r="H20" i="9"/>
  <c r="H19" i="10"/>
  <c r="H16" i="9"/>
  <c r="H15" i="10"/>
  <c r="H12" i="9"/>
  <c r="H11" i="10"/>
  <c r="H7" i="9"/>
  <c r="H7" i="10"/>
  <c r="H3" i="9"/>
  <c r="H3" i="10"/>
  <c r="H5" i="8"/>
  <c r="H5" i="9"/>
  <c r="H21" i="3"/>
  <c r="H22" i="8"/>
  <c r="H9" i="3"/>
  <c r="H9" i="8"/>
  <c r="H26" i="3"/>
  <c r="H27" i="8"/>
  <c r="H22" i="3"/>
  <c r="H23" i="8"/>
  <c r="H18" i="3"/>
  <c r="H19" i="8"/>
  <c r="H14" i="3"/>
  <c r="H15" i="8"/>
  <c r="H10" i="3"/>
  <c r="H10" i="8"/>
  <c r="H6" i="3"/>
  <c r="H6" i="8"/>
  <c r="H5" i="3"/>
  <c r="H13" i="3"/>
  <c r="H14" i="8"/>
  <c r="H24" i="3"/>
  <c r="H25" i="8"/>
  <c r="H20" i="3"/>
  <c r="H21" i="8"/>
  <c r="H16" i="3"/>
  <c r="H17" i="8"/>
  <c r="H12" i="3"/>
  <c r="H13" i="8"/>
  <c r="H8" i="3"/>
  <c r="H8" i="8"/>
  <c r="H4" i="3"/>
  <c r="H4" i="8"/>
  <c r="H2" i="3"/>
  <c r="H2" i="8"/>
  <c r="H25" i="3"/>
  <c r="H26" i="8"/>
  <c r="H17" i="3"/>
  <c r="H18" i="8"/>
  <c r="H23" i="3"/>
  <c r="H24" i="8"/>
  <c r="H19" i="3"/>
  <c r="H20" i="8"/>
  <c r="H15" i="3"/>
  <c r="H16" i="8"/>
  <c r="H11" i="3"/>
  <c r="H12" i="8"/>
  <c r="H7" i="3"/>
  <c r="H7" i="8"/>
  <c r="H3" i="3"/>
  <c r="H3" i="8"/>
  <c r="G17" i="2"/>
  <c r="G4" i="1" l="1"/>
  <c r="I4" i="1" s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<sst xmlns="http://schemas.openxmlformats.org/spreadsheetml/2006/main" count="1101" uniqueCount="349">
  <si>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</si>
  <si>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</si>
  <si>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</si>
  <si>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</si>
  <si>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</si>
  <si>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</si>
  <si>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</si>
  <si>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</si>
  <si>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</si>
  <si>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</si>
  <si>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</si>
  <si>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</si>
  <si>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</si>
  <si>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</si>
  <si>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</si>
  <si>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</si>
  <si>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</si>
  <si>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</si>
  <si>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</si>
  <si>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</si>
  <si>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</si>
  <si>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</si>
  <si>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</si>
  <si>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</si>
  <si>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</si>
  <si>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</si>
  <si>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</si>
  <si>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</si>
  <si>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</si>
  <si>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</si>
  <si>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</si>
  <si>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</si>
  <si>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</si>
  <si>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</si>
  <si>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</si>
  <si>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</si>
  <si>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</si>
  <si>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</si>
  <si>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</si>
  <si>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</si>
  <si>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</si>
  <si>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</si>
  <si>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</si>
  <si>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</si>
  <si>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</si>
  <si>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</si>
  <si>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</si>
  <si>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</si>
  <si>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</si>
  <si>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</si>
  <si>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</si>
  <si>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</si>
  <si>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</si>
  <si>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</si>
  <si>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</si>
  <si>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</si>
  <si>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</si>
  <si>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</si>
  <si>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</si>
  <si>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</si>
  <si>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</si>
  <si>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</si>
  <si>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</si>
  <si>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</si>
  <si>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</si>
  <si>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</si>
  <si>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</si>
  <si>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</si>
  <si>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</si>
  <si>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</si>
  <si>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</si>
  <si>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</si>
  <si>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</si>
  <si>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</si>
  <si>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</si>
  <si>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</si>
  <si>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</si>
  <si>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</si>
  <si>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</si>
  <si>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</si>
  <si>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</si>
  <si>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</si>
  <si>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</si>
  <si>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</si>
  <si>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</si>
  <si>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</si>
  <si>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</si>
  <si>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</si>
  <si>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</si>
  <si>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</si>
  <si>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</si>
  <si>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</si>
  <si>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</si>
  <si>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</si>
  <si>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</si>
  <si>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</si>
  <si>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</si>
  <si>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</si>
  <si>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</si>
  <si>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</si>
  <si>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</si>
  <si>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</si>
  <si>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</si>
  <si>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</si>
  <si>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</si>
  <si>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</si>
  <si>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</si>
  <si>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</si>
  <si>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</si>
  <si>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</si>
  <si>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</si>
  <si>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</si>
  <si>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</si>
  <si>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</si>
  <si>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</si>
  <si>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</si>
  <si>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</si>
  <si>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</si>
  <si>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</si>
  <si>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</si>
  <si>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</si>
  <si>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</si>
  <si>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</si>
  <si>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</si>
  <si>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</si>
  <si>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</si>
  <si>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</si>
  <si>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</si>
  <si>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</si>
  <si>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</si>
  <si>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</si>
  <si>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</si>
  <si>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</si>
  <si>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</si>
  <si>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</si>
  <si>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</si>
  <si>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</si>
  <si>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</si>
  <si>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</si>
  <si>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</si>
  <si>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</si>
  <si>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</si>
  <si>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</si>
  <si>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</si>
  <si>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</si>
  <si>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</si>
  <si>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</si>
  <si>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</si>
  <si>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</si>
  <si>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</si>
  <si>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</si>
  <si>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</si>
  <si>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</si>
  <si>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</si>
  <si>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</si>
  <si>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</si>
  <si>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</si>
  <si>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</si>
  <si>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</si>
  <si>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</si>
  <si>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</si>
  <si>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</si>
  <si>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</si>
  <si>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</si>
  <si>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</si>
  <si>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</si>
  <si>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</si>
  <si>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</si>
  <si>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</si>
  <si>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</si>
  <si>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</si>
  <si>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</si>
  <si>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</si>
  <si>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</si>
  <si>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</si>
  <si>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</si>
  <si>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</si>
  <si>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</si>
  <si>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</si>
  <si>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</si>
  <si>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</si>
  <si>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</si>
  <si>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</si>
  <si>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</si>
  <si>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</si>
  <si>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</si>
  <si>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</si>
  <si>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</si>
  <si>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</si>
  <si>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</si>
  <si>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</si>
  <si>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</si>
  <si>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</si>
  <si>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</si>
  <si>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</si>
  <si>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</si>
  <si>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</si>
  <si>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</si>
  <si>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</si>
  <si>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</si>
  <si>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</si>
  <si>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</si>
  <si>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</si>
  <si>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</si>
  <si>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</si>
  <si>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</si>
  <si>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</si>
  <si>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</si>
  <si>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</si>
  <si>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</si>
  <si>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</si>
  <si>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</si>
  <si>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</si>
  <si>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</si>
  <si>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</si>
  <si>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MS4 :7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</si>
  <si>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</si>
  <si>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</si>
  <si>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</si>
  <si>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</si>
  <si>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</si>
  <si>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</si>
  <si>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</si>
  <si>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</si>
  <si>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</si>
  <si>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</si>
  <si>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</si>
  <si>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</si>
  <si>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</si>
  <si>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</si>
  <si>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</si>
  <si>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</si>
  <si>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</si>
  <si>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</si>
  <si>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</si>
  <si>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</si>
  <si>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</si>
  <si>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</si>
  <si>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</si>
  <si>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</si>
  <si>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</si>
  <si>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</si>
  <si>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</si>
  <si>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</si>
  <si>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</si>
  <si>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</si>
  <si>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</si>
  <si>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</si>
  <si>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</si>
  <si>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</si>
  <si>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</si>
  <si>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</si>
  <si>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</si>
  <si>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</si>
  <si>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</si>
  <si>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MS6 :3</t>
  </si>
  <si>
    <t>MS6 :7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</si>
  <si>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</si>
  <si>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</si>
  <si>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</si>
  <si>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</si>
  <si>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</si>
  <si>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</si>
  <si>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</si>
  <si>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</si>
  <si>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</si>
  <si>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</si>
  <si>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</si>
  <si>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</si>
  <si>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</si>
  <si>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</si>
  <si>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</si>
  <si>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</si>
  <si>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</si>
  <si>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Bugfix timestamp influx</t>
  </si>
  <si>
    <t>influx get func</t>
  </si>
  <si>
    <t>Excel Zeiterfassung in influx für grafana</t>
  </si>
  <si>
    <t>Influx fix für grafana</t>
  </si>
  <si>
    <t>Bugfix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</si>
  <si>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</si>
  <si>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</si>
  <si>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</si>
  <si>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</si>
  <si>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</si>
  <si>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</si>
  <si>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</si>
  <si>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</si>
  <si>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</si>
  <si>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</si>
  <si>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</si>
  <si>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</si>
  <si>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</si>
  <si>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</si>
  <si>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</si>
  <si>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</si>
  <si>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</si>
  <si>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</si>
  <si>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</si>
  <si>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</si>
  <si>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</si>
  <si>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</si>
  <si>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</si>
  <si>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</si>
  <si>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</si>
  <si>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</si>
  <si>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</si>
  <si>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</si>
  <si>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</si>
  <si>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</si>
  <si>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</si>
  <si>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</si>
  <si>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</si>
  <si>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</si>
  <si>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</si>
  <si>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</si>
  <si>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</si>
  <si>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</si>
  <si>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</si>
  <si>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</si>
  <si>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</si>
  <si>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Installationsanleitung</t>
  </si>
  <si>
    <t>Konfigurationsanleitung</t>
  </si>
  <si>
    <t>Benutzungsanleitung</t>
  </si>
  <si>
    <t>Development-Anleitung</t>
  </si>
  <si>
    <t>Formulare</t>
  </si>
  <si>
    <t>Persönliche Reflektion</t>
  </si>
  <si>
    <t>Zeitabrechnung</t>
  </si>
  <si>
    <t>Technische Risiken</t>
  </si>
  <si>
    <t>Sitzungsprotokolle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</si>
  <si>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</si>
  <si>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</si>
  <si>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</si>
  <si>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</si>
  <si>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</si>
  <si>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</si>
  <si>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</si>
  <si>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Code</t>
  </si>
  <si>
    <t>Grafana Zeiterfassung</t>
  </si>
  <si>
    <t>MS8: 1</t>
  </si>
  <si>
    <t>MS5: 4</t>
  </si>
  <si>
    <t>MS5: 2</t>
  </si>
  <si>
    <t>MS7: 2</t>
  </si>
  <si>
    <t>MS7: 8</t>
  </si>
  <si>
    <t>MS8: 3</t>
  </si>
  <si>
    <t>Projekt mgmt</t>
  </si>
  <si>
    <t>MS4: 10</t>
  </si>
  <si>
    <t>MS5: 8</t>
  </si>
  <si>
    <t>MS6: 9</t>
  </si>
  <si>
    <t>MS7: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</si>
</sst>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3392"/>
        <c:axId val="308595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3392"/>
        <c:axId val="308595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135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488"/>
        <c:crosses val="autoZero"/>
        <c:auto val="1"/>
        <c:lblAlgn val="ctr"/>
        <c:lblOffset val="100"/>
        <c:noMultiLvlLbl val="0"/>
      </c:catAx>
      <c:valAx>
        <c:axId val="308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12.911843276936777</c:v>
                </c:pt>
                <c:pt idx="1">
                  <c:v>22.439893143365982</c:v>
                </c:pt>
                <c:pt idx="2">
                  <c:v>5.8771148708815675</c:v>
                </c:pt>
                <c:pt idx="3">
                  <c:v>41.629563668744431</c:v>
                </c:pt>
                <c:pt idx="4">
                  <c:v>17.141585040071238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72.5</c:v>
                </c:pt>
                <c:pt idx="1">
                  <c:v>126</c:v>
                </c:pt>
                <c:pt idx="2">
                  <c:v>33</c:v>
                </c:pt>
                <c:pt idx="3">
                  <c:v>233.75</c:v>
                </c:pt>
                <c:pt idx="4">
                  <c:v>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598624"/>
        <c:axId val="308595880"/>
      </c:barChart>
      <c:catAx>
        <c:axId val="30859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880"/>
        <c:crosses val="autoZero"/>
        <c:auto val="1"/>
        <c:lblAlgn val="ctr"/>
        <c:lblOffset val="100"/>
        <c:noMultiLvlLbl val="0"/>
      </c:catAx>
      <c:valAx>
        <c:axId val="308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"/>
  <sheetViews>
    <sheetView topLeftCell="A113" zoomScaleNormal="100" workbookViewId="0">
      <selection activeCell="F124" sqref="F124"/>
    </sheetView>
  </sheetViews>
  <sheetFormatPr baseColWidth="10" defaultColWidth="11.41796875" defaultRowHeight="14.4" x14ac:dyDescent="0.55000000000000004"/>
  <cols>
    <col min="1" max="1" width="11.41796875" style="7"/>
    <col min="2" max="2" width="10" style="8" bestFit="1" customWidth="1"/>
    <col min="3" max="3" width="12.26171875" style="7" bestFit="1" customWidth="1"/>
    <col min="4" max="4" width="27.68359375" style="7" bestFit="1" customWidth="1"/>
    <col min="5" max="5" width="9.578125" style="7" bestFit="1" customWidth="1"/>
    <col min="6" max="6" width="18.26171875" style="7" bestFit="1" customWidth="1"/>
    <col min="7" max="10" width="11.41796875" style="7"/>
    <col min="11" max="11" width="26.41796875" style="7" bestFit="1" customWidth="1"/>
    <col min="12" max="12" width="11.41796875" style="7"/>
    <col min="13" max="13" width="17.83984375" style="7" bestFit="1" customWidth="1"/>
    <col min="14" max="16384" width="11.41796875" style="7"/>
  </cols>
  <sheetData>
    <row r="1" spans="1:12" x14ac:dyDescent="0.55000000000000004">
      <c r="B1" s="8" t="s">
        <v>4</v>
      </c>
      <c r="C1" s="7" t="s">
        <v>0</v>
      </c>
      <c r="D1" s="7" t="s">
        <v>1</v>
      </c>
      <c r="E1" s="7" t="s">
        <v>21</v>
      </c>
      <c r="F1" s="7" t="s">
        <v>23</v>
      </c>
      <c r="K1" s="9" t="s">
        <v>9</v>
      </c>
      <c r="L1" s="9" t="s">
        <v>15</v>
      </c>
    </row>
    <row r="2" spans="1:12" x14ac:dyDescent="0.55000000000000004">
      <c r="C2" s="7" t="s">
        <v>2</v>
      </c>
      <c r="K2" s="7" t="s">
        <v>10</v>
      </c>
      <c r="L2" s="7" t="s">
        <v>16</v>
      </c>
    </row>
    <row r="3" spans="1:12" x14ac:dyDescent="0.55000000000000004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55000000000000004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G4" s="8">
        <f>SUM(B4:B8)</f>
        <v>6</v>
      </c>
      <c r="I4" s="8">
        <f>SUM(G4,G9,G21,G32,G43,G54,G64,G88,G77,G101,G69,G112,G120,G130,G139)</f>
        <v>277.75</v>
      </c>
      <c r="K4" s="7" t="s">
        <v>12</v>
      </c>
      <c r="L4" s="7" t="s">
        <v>18</v>
      </c>
    </row>
    <row r="5" spans="1:12" x14ac:dyDescent="0.55000000000000004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K5" s="7" t="s">
        <v>13</v>
      </c>
      <c r="L5" s="7" t="s">
        <v>19</v>
      </c>
    </row>
    <row r="6" spans="1:12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I6" s="3" t="s">
        <v>27</v>
      </c>
      <c r="K6" s="7" t="s">
        <v>14</v>
      </c>
      <c r="L6" s="7" t="s">
        <v>20</v>
      </c>
    </row>
    <row r="7" spans="1:12" x14ac:dyDescent="0.55000000000000004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I7" s="7">
        <v>15</v>
      </c>
    </row>
    <row r="8" spans="1:12" x14ac:dyDescent="0.55000000000000004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G8" s="9" t="s">
        <v>24</v>
      </c>
    </row>
    <row r="9" spans="1:12" x14ac:dyDescent="0.55000000000000004">
      <c r="G9" s="8">
        <f>SUM(B11:B18)</f>
        <v>16.25</v>
      </c>
      <c r="I9" s="3" t="s">
        <v>26</v>
      </c>
    </row>
    <row r="10" spans="1:12" x14ac:dyDescent="0.55000000000000004">
      <c r="A10" s="3" t="s">
        <v>47</v>
      </c>
      <c r="I10" s="7">
        <f>I4/I7</f>
        <v>18.516666666666666</v>
      </c>
    </row>
    <row r="11" spans="1:12" x14ac:dyDescent="0.55000000000000004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</row>
    <row r="12" spans="1:12" x14ac:dyDescent="0.55000000000000004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G12" s="9"/>
    </row>
    <row r="13" spans="1:12" x14ac:dyDescent="0.55000000000000004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G13" s="8"/>
    </row>
    <row r="14" spans="1:12" x14ac:dyDescent="0.55000000000000004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</row>
    <row r="15" spans="1:12" x14ac:dyDescent="0.55000000000000004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</row>
    <row r="16" spans="1:12" x14ac:dyDescent="0.55000000000000004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G16" s="9"/>
    </row>
    <row r="17" spans="1:7" x14ac:dyDescent="0.55000000000000004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G17" s="8"/>
    </row>
    <row r="18" spans="1:7" x14ac:dyDescent="0.55000000000000004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</row>
    <row r="19" spans="1:7" x14ac:dyDescent="0.55000000000000004">
      <c r="A19" s="10"/>
    </row>
    <row r="20" spans="1:7" x14ac:dyDescent="0.55000000000000004">
      <c r="A20" s="23" t="s">
        <v>100</v>
      </c>
      <c r="B20" s="2"/>
      <c r="C20" s="11"/>
      <c r="D20" s="11"/>
      <c r="E20" s="11"/>
      <c r="F20" s="14"/>
      <c r="G20" s="3" t="s">
        <v>24</v>
      </c>
    </row>
    <row r="21" spans="1:7" x14ac:dyDescent="0.55000000000000004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4">
        <v>22</v>
      </c>
      <c r="G21" s="2">
        <f>SUM(B21:B29)</f>
        <v>17.5</v>
      </c>
    </row>
    <row r="22" spans="1:7" x14ac:dyDescent="0.55000000000000004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4">
        <v>11</v>
      </c>
    </row>
    <row r="23" spans="1:7" x14ac:dyDescent="0.55000000000000004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19">
        <v>8</v>
      </c>
    </row>
    <row r="24" spans="1:7" x14ac:dyDescent="0.55000000000000004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0">
        <v>4</v>
      </c>
    </row>
    <row r="25" spans="1:7" x14ac:dyDescent="0.55000000000000004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</row>
    <row r="26" spans="1:7" x14ac:dyDescent="0.55000000000000004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4">
        <v>11</v>
      </c>
    </row>
    <row r="27" spans="1:7" x14ac:dyDescent="0.55000000000000004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19">
        <v>8</v>
      </c>
    </row>
    <row r="28" spans="1:7" x14ac:dyDescent="0.55000000000000004">
      <c r="A28" s="4">
        <v>43167</v>
      </c>
      <c r="B28" s="2">
        <v>1</v>
      </c>
      <c r="C28" s="11" t="s">
        <v>8</v>
      </c>
      <c r="D28" s="11" t="s">
        <v>110</v>
      </c>
      <c r="E28" s="11" t="s">
        <v>17</v>
      </c>
      <c r="F28" s="20">
        <v>18</v>
      </c>
    </row>
    <row r="29" spans="1:7" x14ac:dyDescent="0.55000000000000004">
      <c r="A29" s="22">
        <v>43168</v>
      </c>
      <c r="B29" s="2">
        <v>0.5</v>
      </c>
      <c r="C29" s="11" t="s">
        <v>49</v>
      </c>
      <c r="D29" s="11" t="s">
        <v>52</v>
      </c>
      <c r="E29" s="11" t="s">
        <v>20</v>
      </c>
      <c r="F29" s="14"/>
    </row>
    <row r="31" spans="1:7" x14ac:dyDescent="0.55000000000000004">
      <c r="A31" s="23" t="s">
        <v>114</v>
      </c>
      <c r="G31" s="3" t="s">
        <v>24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99</v>
      </c>
      <c r="E32" s="11" t="s">
        <v>20</v>
      </c>
      <c r="F32" s="14">
        <v>24</v>
      </c>
      <c r="G32" s="2">
        <f>SUM(B32:B40)</f>
        <v>17.5</v>
      </c>
    </row>
    <row r="33" spans="1:7" x14ac:dyDescent="0.55000000000000004">
      <c r="A33" s="4">
        <v>43172</v>
      </c>
      <c r="B33" s="2">
        <v>2</v>
      </c>
      <c r="C33" s="11" t="s">
        <v>8</v>
      </c>
      <c r="D33" s="11" t="s">
        <v>103</v>
      </c>
      <c r="E33" s="11" t="s">
        <v>17</v>
      </c>
      <c r="F33" s="14">
        <v>11</v>
      </c>
    </row>
    <row r="34" spans="1:7" x14ac:dyDescent="0.55000000000000004">
      <c r="A34" s="4">
        <v>43172</v>
      </c>
      <c r="B34" s="8">
        <v>1</v>
      </c>
      <c r="C34" s="11" t="s">
        <v>49</v>
      </c>
      <c r="D34" s="11" t="s">
        <v>119</v>
      </c>
      <c r="E34" s="11" t="s">
        <v>17</v>
      </c>
      <c r="F34" s="19">
        <v>28</v>
      </c>
    </row>
    <row r="35" spans="1:7" x14ac:dyDescent="0.55000000000000004">
      <c r="A35" s="4">
        <v>43173</v>
      </c>
      <c r="B35" s="8">
        <v>2</v>
      </c>
      <c r="C35" s="11" t="s">
        <v>8</v>
      </c>
      <c r="D35" s="11" t="s">
        <v>99</v>
      </c>
      <c r="E35" s="11" t="s">
        <v>20</v>
      </c>
      <c r="F35" s="14">
        <v>24</v>
      </c>
    </row>
    <row r="36" spans="1:7" x14ac:dyDescent="0.55000000000000004">
      <c r="A36" s="4">
        <v>43173</v>
      </c>
      <c r="B36" s="8">
        <v>2</v>
      </c>
      <c r="C36" s="11" t="s">
        <v>8</v>
      </c>
      <c r="D36" s="11" t="s">
        <v>103</v>
      </c>
      <c r="E36" s="11" t="s">
        <v>17</v>
      </c>
      <c r="F36" s="14">
        <v>11</v>
      </c>
    </row>
    <row r="37" spans="1:7" x14ac:dyDescent="0.55000000000000004">
      <c r="A37" s="4">
        <v>43173</v>
      </c>
      <c r="B37" s="8">
        <v>3</v>
      </c>
      <c r="C37" s="11" t="s">
        <v>8</v>
      </c>
      <c r="D37" s="11" t="s">
        <v>126</v>
      </c>
      <c r="E37" s="11" t="s">
        <v>17</v>
      </c>
      <c r="F37" s="14">
        <v>14</v>
      </c>
    </row>
    <row r="38" spans="1:7" x14ac:dyDescent="0.55000000000000004">
      <c r="A38" s="4">
        <v>43174</v>
      </c>
      <c r="B38" s="2">
        <v>1</v>
      </c>
      <c r="C38" s="12" t="s">
        <v>8</v>
      </c>
      <c r="D38" s="11" t="s">
        <v>108</v>
      </c>
      <c r="E38" s="11" t="s">
        <v>17</v>
      </c>
      <c r="F38" s="14">
        <v>25</v>
      </c>
    </row>
    <row r="39" spans="1:7" x14ac:dyDescent="0.55000000000000004">
      <c r="A39" s="4">
        <v>43174</v>
      </c>
      <c r="B39" s="2">
        <v>3.5</v>
      </c>
      <c r="C39" s="11" t="s">
        <v>8</v>
      </c>
      <c r="D39" s="11" t="s">
        <v>125</v>
      </c>
      <c r="E39" s="11" t="s">
        <v>19</v>
      </c>
      <c r="F39" s="20">
        <v>16</v>
      </c>
    </row>
    <row r="40" spans="1:7" x14ac:dyDescent="0.55000000000000004">
      <c r="A40" s="22">
        <v>43174</v>
      </c>
      <c r="B40" s="2">
        <v>2</v>
      </c>
      <c r="C40" s="11" t="s">
        <v>8</v>
      </c>
      <c r="D40" s="11" t="s">
        <v>124</v>
      </c>
      <c r="E40" s="11" t="s">
        <v>20</v>
      </c>
      <c r="F40" s="14"/>
      <c r="G40" s="8"/>
    </row>
    <row r="41" spans="1:7" x14ac:dyDescent="0.55000000000000004">
      <c r="A41" s="10"/>
    </row>
    <row r="42" spans="1:7" x14ac:dyDescent="0.55000000000000004">
      <c r="A42" s="23" t="s">
        <v>132</v>
      </c>
      <c r="G42" s="3" t="s">
        <v>24</v>
      </c>
    </row>
    <row r="43" spans="1:7" x14ac:dyDescent="0.55000000000000004">
      <c r="A43" s="4">
        <v>43178</v>
      </c>
      <c r="B43" s="2">
        <v>3</v>
      </c>
      <c r="C43" s="11" t="s">
        <v>8</v>
      </c>
      <c r="D43" s="11" t="s">
        <v>130</v>
      </c>
      <c r="E43" s="11" t="s">
        <v>17</v>
      </c>
      <c r="F43" s="14">
        <v>25</v>
      </c>
      <c r="G43" s="2">
        <f>SUM(B43:B51)</f>
        <v>21</v>
      </c>
    </row>
    <row r="44" spans="1:7" x14ac:dyDescent="0.55000000000000004">
      <c r="A44" s="10">
        <v>43178</v>
      </c>
      <c r="B44" s="8">
        <v>2</v>
      </c>
      <c r="C44" s="11" t="s">
        <v>8</v>
      </c>
      <c r="D44" s="11" t="s">
        <v>131</v>
      </c>
      <c r="E44" s="11" t="s">
        <v>16</v>
      </c>
    </row>
    <row r="45" spans="1:7" x14ac:dyDescent="0.55000000000000004">
      <c r="A45" s="10">
        <v>43179</v>
      </c>
      <c r="B45" s="8">
        <v>4</v>
      </c>
      <c r="C45" s="11" t="s">
        <v>8</v>
      </c>
      <c r="D45" s="11" t="s">
        <v>136</v>
      </c>
      <c r="E45" s="11" t="s">
        <v>17</v>
      </c>
    </row>
    <row r="46" spans="1:7" x14ac:dyDescent="0.55000000000000004">
      <c r="A46" s="10">
        <v>43180</v>
      </c>
      <c r="B46" s="8">
        <v>2</v>
      </c>
      <c r="C46" s="11" t="s">
        <v>8</v>
      </c>
      <c r="D46" s="11" t="s">
        <v>137</v>
      </c>
      <c r="E46" s="11" t="s">
        <v>17</v>
      </c>
    </row>
    <row r="47" spans="1:7" x14ac:dyDescent="0.55000000000000004">
      <c r="A47" s="10">
        <v>43180</v>
      </c>
      <c r="B47" s="8">
        <v>2</v>
      </c>
      <c r="C47" s="11" t="s">
        <v>8</v>
      </c>
      <c r="D47" s="11" t="s">
        <v>138</v>
      </c>
      <c r="E47" s="11" t="s">
        <v>17</v>
      </c>
    </row>
    <row r="48" spans="1:7" x14ac:dyDescent="0.55000000000000004">
      <c r="A48" s="10">
        <v>43181</v>
      </c>
      <c r="B48" s="8">
        <v>3</v>
      </c>
      <c r="C48" s="11" t="s">
        <v>8</v>
      </c>
      <c r="D48" s="11" t="s">
        <v>136</v>
      </c>
      <c r="E48" s="11" t="s">
        <v>17</v>
      </c>
    </row>
    <row r="49" spans="1:13" x14ac:dyDescent="0.55000000000000004">
      <c r="A49" s="10">
        <v>43181</v>
      </c>
      <c r="B49" s="8">
        <v>1</v>
      </c>
      <c r="C49" s="11" t="s">
        <v>8</v>
      </c>
      <c r="D49" s="11" t="s">
        <v>143</v>
      </c>
      <c r="E49" s="11" t="s">
        <v>17</v>
      </c>
      <c r="G49" s="9"/>
    </row>
    <row r="50" spans="1:13" x14ac:dyDescent="0.55000000000000004">
      <c r="A50" s="10">
        <v>43181</v>
      </c>
      <c r="B50" s="8">
        <v>3</v>
      </c>
      <c r="C50" s="11" t="s">
        <v>8</v>
      </c>
      <c r="D50" s="11" t="s">
        <v>130</v>
      </c>
      <c r="E50" s="11" t="s">
        <v>17</v>
      </c>
      <c r="G50" s="8"/>
    </row>
    <row r="51" spans="1:13" x14ac:dyDescent="0.55000000000000004">
      <c r="A51" s="10">
        <v>43182</v>
      </c>
      <c r="B51" s="25">
        <v>1</v>
      </c>
      <c r="C51" s="11" t="s">
        <v>49</v>
      </c>
      <c r="D51" s="12" t="s">
        <v>141</v>
      </c>
      <c r="E51" s="11" t="s">
        <v>20</v>
      </c>
    </row>
    <row r="53" spans="1:13" x14ac:dyDescent="0.55000000000000004">
      <c r="A53" s="23" t="s">
        <v>142</v>
      </c>
      <c r="B53" s="2"/>
      <c r="C53" s="1"/>
      <c r="D53" s="6"/>
      <c r="E53" s="1"/>
      <c r="F53" s="14"/>
      <c r="G53" s="3" t="s">
        <v>24</v>
      </c>
    </row>
    <row r="54" spans="1:13" x14ac:dyDescent="0.55000000000000004">
      <c r="A54" s="10">
        <v>43185</v>
      </c>
      <c r="B54" s="8">
        <v>3</v>
      </c>
      <c r="C54" s="11" t="s">
        <v>8</v>
      </c>
      <c r="D54" s="11" t="s">
        <v>144</v>
      </c>
      <c r="E54" s="11" t="s">
        <v>20</v>
      </c>
      <c r="F54" s="14">
        <v>29</v>
      </c>
      <c r="G54" s="2">
        <f>SUM(B54:B61)</f>
        <v>21.5</v>
      </c>
    </row>
    <row r="55" spans="1:13" x14ac:dyDescent="0.55000000000000004">
      <c r="A55" s="10">
        <v>43186</v>
      </c>
      <c r="B55" s="8">
        <v>3</v>
      </c>
      <c r="C55" s="11" t="s">
        <v>8</v>
      </c>
      <c r="D55" s="11" t="s">
        <v>144</v>
      </c>
      <c r="E55" s="11" t="s">
        <v>20</v>
      </c>
      <c r="F55" s="14">
        <v>29</v>
      </c>
    </row>
    <row r="56" spans="1:13" x14ac:dyDescent="0.55000000000000004">
      <c r="A56" s="10">
        <v>43187</v>
      </c>
      <c r="B56" s="8">
        <v>2</v>
      </c>
      <c r="C56" s="11" t="s">
        <v>8</v>
      </c>
      <c r="D56" s="11" t="s">
        <v>158</v>
      </c>
      <c r="E56" s="11" t="s">
        <v>20</v>
      </c>
      <c r="F56" s="19">
        <v>29</v>
      </c>
    </row>
    <row r="57" spans="1:13" x14ac:dyDescent="0.55000000000000004">
      <c r="A57" s="10">
        <v>43187</v>
      </c>
      <c r="B57" s="25">
        <v>1</v>
      </c>
      <c r="C57" s="11" t="s">
        <v>49</v>
      </c>
      <c r="D57" s="12" t="s">
        <v>141</v>
      </c>
      <c r="E57" s="11" t="s">
        <v>20</v>
      </c>
    </row>
    <row r="58" spans="1:13" x14ac:dyDescent="0.55000000000000004">
      <c r="A58" s="4">
        <v>43188</v>
      </c>
      <c r="B58" s="2">
        <v>5.5</v>
      </c>
      <c r="C58" s="11" t="s">
        <v>8</v>
      </c>
      <c r="D58" s="11" t="s">
        <v>148</v>
      </c>
      <c r="E58" s="11" t="s">
        <v>19</v>
      </c>
      <c r="M58" s="11"/>
    </row>
    <row r="59" spans="1:13" x14ac:dyDescent="0.55000000000000004">
      <c r="A59" s="4">
        <v>43188</v>
      </c>
      <c r="B59" s="2">
        <v>1</v>
      </c>
      <c r="C59" s="11" t="s">
        <v>8</v>
      </c>
      <c r="D59" s="11" t="s">
        <v>161</v>
      </c>
      <c r="E59" s="11" t="s">
        <v>17</v>
      </c>
      <c r="F59" s="13"/>
      <c r="G59" s="9"/>
    </row>
    <row r="60" spans="1:13" x14ac:dyDescent="0.55000000000000004">
      <c r="A60" s="4">
        <v>43189</v>
      </c>
      <c r="B60" s="2">
        <v>1</v>
      </c>
      <c r="C60" s="11" t="s">
        <v>8</v>
      </c>
      <c r="D60" s="11" t="s">
        <v>163</v>
      </c>
      <c r="E60" s="11" t="s">
        <v>20</v>
      </c>
      <c r="F60" s="26"/>
      <c r="G60" s="8"/>
    </row>
    <row r="61" spans="1:13" x14ac:dyDescent="0.55000000000000004">
      <c r="A61" s="4">
        <v>43189</v>
      </c>
      <c r="B61" s="2">
        <v>5</v>
      </c>
      <c r="C61" s="11" t="s">
        <v>8</v>
      </c>
      <c r="D61" s="11" t="s">
        <v>162</v>
      </c>
      <c r="E61" s="11" t="s">
        <v>16</v>
      </c>
      <c r="F61" s="26"/>
    </row>
    <row r="62" spans="1:13" x14ac:dyDescent="0.55000000000000004">
      <c r="A62" s="4"/>
      <c r="B62" s="2"/>
      <c r="C62" s="11"/>
      <c r="D62" s="11"/>
      <c r="E62" s="11"/>
      <c r="F62" s="21"/>
    </row>
    <row r="63" spans="1:13" x14ac:dyDescent="0.55000000000000004">
      <c r="A63" s="23" t="s">
        <v>164</v>
      </c>
      <c r="C63" s="11"/>
      <c r="D63" s="11"/>
      <c r="E63" s="11"/>
      <c r="F63" s="26"/>
      <c r="G63" s="3" t="s">
        <v>24</v>
      </c>
    </row>
    <row r="64" spans="1:13" x14ac:dyDescent="0.55000000000000004">
      <c r="A64" s="10">
        <v>43193</v>
      </c>
      <c r="B64" s="8">
        <v>3</v>
      </c>
      <c r="C64" s="11" t="s">
        <v>8</v>
      </c>
      <c r="D64" s="11" t="s">
        <v>166</v>
      </c>
      <c r="E64" s="11" t="s">
        <v>16</v>
      </c>
      <c r="F64" s="26">
        <v>1</v>
      </c>
      <c r="G64" s="2">
        <f>SUM(B64:B66)</f>
        <v>5</v>
      </c>
    </row>
    <row r="65" spans="1:8" x14ac:dyDescent="0.55000000000000004">
      <c r="A65" s="10">
        <v>43193</v>
      </c>
      <c r="B65" s="8">
        <v>1</v>
      </c>
      <c r="C65" s="11" t="s">
        <v>8</v>
      </c>
      <c r="D65" s="11" t="s">
        <v>167</v>
      </c>
      <c r="E65" s="11" t="s">
        <v>17</v>
      </c>
      <c r="F65" s="27">
        <v>2</v>
      </c>
    </row>
    <row r="66" spans="1:8" x14ac:dyDescent="0.55000000000000004">
      <c r="A66" s="10">
        <v>43193</v>
      </c>
      <c r="B66" s="8">
        <v>1</v>
      </c>
      <c r="C66" s="11" t="s">
        <v>8</v>
      </c>
      <c r="D66" s="11" t="s">
        <v>165</v>
      </c>
      <c r="E66" s="11" t="s">
        <v>16</v>
      </c>
      <c r="F66" s="26">
        <v>4</v>
      </c>
    </row>
    <row r="67" spans="1:8" x14ac:dyDescent="0.55000000000000004">
      <c r="A67" s="22"/>
      <c r="C67" s="11"/>
      <c r="D67" s="11"/>
      <c r="E67" s="11"/>
      <c r="F67" s="26"/>
    </row>
    <row r="68" spans="1:8" x14ac:dyDescent="0.55000000000000004">
      <c r="A68" s="3" t="s">
        <v>177</v>
      </c>
      <c r="F68" s="26"/>
      <c r="G68" s="3" t="s">
        <v>24</v>
      </c>
    </row>
    <row r="69" spans="1:8" x14ac:dyDescent="0.55000000000000004">
      <c r="A69" s="22">
        <v>43199</v>
      </c>
      <c r="B69" s="8">
        <v>8</v>
      </c>
      <c r="C69" s="11" t="s">
        <v>8</v>
      </c>
      <c r="D69" s="11" t="s">
        <v>179</v>
      </c>
      <c r="E69" s="11" t="s">
        <v>19</v>
      </c>
      <c r="F69" s="26"/>
      <c r="G69" s="2">
        <f>SUM(B69:B74)</f>
        <v>31.5</v>
      </c>
    </row>
    <row r="70" spans="1:8" x14ac:dyDescent="0.55000000000000004">
      <c r="A70" s="10">
        <v>43200</v>
      </c>
      <c r="B70" s="8">
        <v>8</v>
      </c>
      <c r="C70" s="11" t="s">
        <v>8</v>
      </c>
      <c r="D70" s="11" t="s">
        <v>178</v>
      </c>
      <c r="E70" s="11" t="s">
        <v>19</v>
      </c>
      <c r="F70" s="26"/>
      <c r="G70" s="8"/>
      <c r="H70" s="9"/>
    </row>
    <row r="71" spans="1:8" x14ac:dyDescent="0.55000000000000004">
      <c r="A71" s="4">
        <v>43201</v>
      </c>
      <c r="B71" s="2">
        <v>4</v>
      </c>
      <c r="C71" s="11" t="s">
        <v>8</v>
      </c>
      <c r="D71" s="11" t="s">
        <v>180</v>
      </c>
      <c r="E71" s="11" t="s">
        <v>19</v>
      </c>
      <c r="F71" s="21"/>
      <c r="H71" s="8"/>
    </row>
    <row r="72" spans="1:8" x14ac:dyDescent="0.55000000000000004">
      <c r="A72" s="10">
        <v>43202</v>
      </c>
      <c r="B72" s="8">
        <v>5</v>
      </c>
      <c r="C72" s="11" t="s">
        <v>8</v>
      </c>
      <c r="D72" s="11" t="s">
        <v>178</v>
      </c>
      <c r="E72" s="11" t="s">
        <v>19</v>
      </c>
      <c r="F72" s="27"/>
    </row>
    <row r="73" spans="1:8" x14ac:dyDescent="0.55000000000000004">
      <c r="A73" s="10">
        <v>43203</v>
      </c>
      <c r="B73" s="25">
        <v>0.5</v>
      </c>
      <c r="C73" s="11" t="s">
        <v>49</v>
      </c>
      <c r="D73" s="12" t="s">
        <v>52</v>
      </c>
      <c r="E73" s="11" t="s">
        <v>20</v>
      </c>
      <c r="F73" s="27"/>
    </row>
    <row r="74" spans="1:8" x14ac:dyDescent="0.55000000000000004">
      <c r="A74" s="10">
        <v>43203</v>
      </c>
      <c r="B74" s="8">
        <v>6</v>
      </c>
      <c r="C74" s="11" t="s">
        <v>8</v>
      </c>
      <c r="D74" s="11" t="s">
        <v>179</v>
      </c>
      <c r="E74" s="11" t="s">
        <v>19</v>
      </c>
      <c r="F74" s="27"/>
    </row>
    <row r="75" spans="1:8" x14ac:dyDescent="0.55000000000000004">
      <c r="A75" s="10"/>
      <c r="C75" s="11"/>
      <c r="D75" s="11"/>
      <c r="E75" s="11"/>
      <c r="F75" s="27"/>
    </row>
    <row r="76" spans="1:8" x14ac:dyDescent="0.55000000000000004">
      <c r="A76" s="3" t="s">
        <v>193</v>
      </c>
      <c r="B76" s="2"/>
      <c r="C76" s="1"/>
      <c r="D76" s="1"/>
      <c r="E76" s="1"/>
      <c r="F76" s="21"/>
      <c r="G76" s="3" t="s">
        <v>24</v>
      </c>
    </row>
    <row r="77" spans="1:8" x14ac:dyDescent="0.55000000000000004">
      <c r="A77" s="22">
        <v>43206</v>
      </c>
      <c r="B77" s="2">
        <v>1</v>
      </c>
      <c r="C77" s="11" t="s">
        <v>8</v>
      </c>
      <c r="D77" s="11" t="s">
        <v>187</v>
      </c>
      <c r="E77" s="11" t="s">
        <v>20</v>
      </c>
      <c r="F77" s="21"/>
      <c r="G77" s="2">
        <f>SUM(B77:B85)</f>
        <v>18</v>
      </c>
    </row>
    <row r="78" spans="1:8" x14ac:dyDescent="0.55000000000000004">
      <c r="A78" s="4">
        <v>43206</v>
      </c>
      <c r="B78" s="2">
        <v>1</v>
      </c>
      <c r="C78" s="11" t="s">
        <v>8</v>
      </c>
      <c r="D78" s="11" t="s">
        <v>194</v>
      </c>
      <c r="E78" s="11" t="s">
        <v>16</v>
      </c>
      <c r="F78" s="21"/>
      <c r="G78" s="2"/>
    </row>
    <row r="79" spans="1:8" x14ac:dyDescent="0.55000000000000004">
      <c r="A79" s="22">
        <v>43207</v>
      </c>
      <c r="B79" s="2">
        <v>1</v>
      </c>
      <c r="C79" s="11" t="s">
        <v>8</v>
      </c>
      <c r="D79" s="11" t="s">
        <v>187</v>
      </c>
      <c r="E79" s="11" t="s">
        <v>20</v>
      </c>
      <c r="F79" s="21"/>
      <c r="G79" s="1"/>
    </row>
    <row r="80" spans="1:8" x14ac:dyDescent="0.55000000000000004">
      <c r="A80" s="22">
        <v>43208</v>
      </c>
      <c r="B80" s="2">
        <v>2</v>
      </c>
      <c r="C80" s="11" t="s">
        <v>49</v>
      </c>
      <c r="D80" s="11" t="s">
        <v>196</v>
      </c>
      <c r="E80" s="11" t="s">
        <v>20</v>
      </c>
      <c r="F80" s="27"/>
      <c r="G80" s="1"/>
    </row>
    <row r="81" spans="1:7" x14ac:dyDescent="0.55000000000000004">
      <c r="A81" s="22">
        <v>43208</v>
      </c>
      <c r="B81" s="2">
        <v>2</v>
      </c>
      <c r="C81" s="11" t="s">
        <v>8</v>
      </c>
      <c r="D81" s="11" t="s">
        <v>195</v>
      </c>
      <c r="E81" s="11" t="s">
        <v>18</v>
      </c>
      <c r="F81" s="27"/>
      <c r="G81" s="1"/>
    </row>
    <row r="82" spans="1:7" x14ac:dyDescent="0.55000000000000004">
      <c r="A82" s="4">
        <v>43209</v>
      </c>
      <c r="B82" s="2">
        <v>4</v>
      </c>
      <c r="C82" s="11" t="s">
        <v>8</v>
      </c>
      <c r="D82" s="11" t="s">
        <v>205</v>
      </c>
      <c r="E82" s="11" t="s">
        <v>18</v>
      </c>
      <c r="F82" s="21"/>
      <c r="G82" s="1"/>
    </row>
    <row r="83" spans="1:7" x14ac:dyDescent="0.55000000000000004">
      <c r="A83" s="4">
        <v>43209</v>
      </c>
      <c r="B83" s="2">
        <v>4</v>
      </c>
      <c r="C83" s="11" t="s">
        <v>8</v>
      </c>
      <c r="D83" s="11" t="s">
        <v>206</v>
      </c>
      <c r="E83" s="11" t="s">
        <v>18</v>
      </c>
      <c r="F83" s="27"/>
      <c r="G83" s="1"/>
    </row>
    <row r="84" spans="1:7" x14ac:dyDescent="0.55000000000000004">
      <c r="A84" s="4">
        <v>43210</v>
      </c>
      <c r="B84" s="2">
        <v>1</v>
      </c>
      <c r="C84" s="11" t="s">
        <v>8</v>
      </c>
      <c r="D84" s="11" t="s">
        <v>187</v>
      </c>
      <c r="E84" s="11" t="s">
        <v>20</v>
      </c>
      <c r="F84" s="27"/>
      <c r="G84" s="1"/>
    </row>
    <row r="85" spans="1:7" x14ac:dyDescent="0.55000000000000004">
      <c r="A85" s="4">
        <v>43210</v>
      </c>
      <c r="B85" s="2">
        <v>2</v>
      </c>
      <c r="C85" s="11" t="s">
        <v>8</v>
      </c>
      <c r="D85" s="11" t="s">
        <v>208</v>
      </c>
      <c r="E85" s="11" t="s">
        <v>16</v>
      </c>
      <c r="F85" s="21"/>
      <c r="G85" s="1"/>
    </row>
    <row r="86" spans="1:7" x14ac:dyDescent="0.55000000000000004">
      <c r="A86" s="3"/>
      <c r="B86" s="2"/>
      <c r="C86" s="1"/>
      <c r="D86" s="1"/>
      <c r="E86" s="1"/>
      <c r="F86" s="21"/>
      <c r="G86" s="3"/>
    </row>
    <row r="87" spans="1:7" x14ac:dyDescent="0.55000000000000004">
      <c r="A87" s="23" t="s">
        <v>200</v>
      </c>
      <c r="B87" s="2"/>
      <c r="C87" s="11"/>
      <c r="D87" s="11"/>
      <c r="E87" s="11"/>
      <c r="F87" s="21"/>
      <c r="G87" s="3" t="s">
        <v>24</v>
      </c>
    </row>
    <row r="88" spans="1:7" x14ac:dyDescent="0.55000000000000004">
      <c r="A88" s="4">
        <v>43213</v>
      </c>
      <c r="B88" s="2">
        <v>4</v>
      </c>
      <c r="C88" s="11" t="s">
        <v>8</v>
      </c>
      <c r="D88" s="11" t="s">
        <v>202</v>
      </c>
      <c r="E88" s="11" t="s">
        <v>18</v>
      </c>
      <c r="F88" s="27" t="s">
        <v>235</v>
      </c>
      <c r="G88" s="2">
        <f>SUM(B88:B98)</f>
        <v>24</v>
      </c>
    </row>
    <row r="89" spans="1:7" x14ac:dyDescent="0.55000000000000004">
      <c r="A89" s="4">
        <v>43213</v>
      </c>
      <c r="B89" s="2">
        <v>4</v>
      </c>
      <c r="C89" s="11" t="s">
        <v>8</v>
      </c>
      <c r="D89" s="11" t="s">
        <v>203</v>
      </c>
      <c r="E89" s="11" t="s">
        <v>16</v>
      </c>
      <c r="F89" s="27" t="s">
        <v>235</v>
      </c>
      <c r="G89" s="1"/>
    </row>
    <row r="90" spans="1:7" x14ac:dyDescent="0.55000000000000004">
      <c r="A90" s="4">
        <v>43214</v>
      </c>
      <c r="B90" s="2">
        <v>1</v>
      </c>
      <c r="C90" s="11" t="s">
        <v>8</v>
      </c>
      <c r="D90" s="11" t="s">
        <v>204</v>
      </c>
      <c r="E90" s="11" t="s">
        <v>16</v>
      </c>
      <c r="F90" s="27"/>
      <c r="G90" s="1"/>
    </row>
    <row r="91" spans="1:7" x14ac:dyDescent="0.55000000000000004">
      <c r="A91" s="10">
        <v>43214</v>
      </c>
      <c r="B91" s="8">
        <v>1</v>
      </c>
      <c r="C91" s="11" t="s">
        <v>8</v>
      </c>
      <c r="D91" s="11" t="s">
        <v>203</v>
      </c>
      <c r="E91" s="11" t="s">
        <v>16</v>
      </c>
      <c r="F91" s="27" t="s">
        <v>235</v>
      </c>
    </row>
    <row r="92" spans="1:7" x14ac:dyDescent="0.55000000000000004">
      <c r="A92" s="10">
        <v>43214</v>
      </c>
      <c r="B92" s="8">
        <v>3</v>
      </c>
      <c r="C92" s="11" t="s">
        <v>8</v>
      </c>
      <c r="D92" s="11" t="s">
        <v>207</v>
      </c>
      <c r="E92" s="11" t="s">
        <v>16</v>
      </c>
      <c r="F92" s="27" t="s">
        <v>339</v>
      </c>
    </row>
    <row r="93" spans="1:7" x14ac:dyDescent="0.55000000000000004">
      <c r="A93" s="10">
        <v>43215</v>
      </c>
      <c r="B93" s="8">
        <v>3</v>
      </c>
      <c r="C93" s="11" t="s">
        <v>8</v>
      </c>
      <c r="D93" s="11" t="s">
        <v>217</v>
      </c>
      <c r="E93" s="11" t="s">
        <v>16</v>
      </c>
      <c r="F93" s="27" t="s">
        <v>339</v>
      </c>
    </row>
    <row r="94" spans="1:7" x14ac:dyDescent="0.55000000000000004">
      <c r="A94" s="10">
        <v>43216</v>
      </c>
      <c r="B94" s="8">
        <v>2</v>
      </c>
      <c r="C94" s="11" t="s">
        <v>8</v>
      </c>
      <c r="D94" s="11" t="s">
        <v>219</v>
      </c>
      <c r="E94" s="11" t="s">
        <v>16</v>
      </c>
      <c r="F94" s="27" t="s">
        <v>340</v>
      </c>
    </row>
    <row r="95" spans="1:7" x14ac:dyDescent="0.55000000000000004">
      <c r="A95" s="10">
        <v>43216</v>
      </c>
      <c r="B95" s="8">
        <v>2</v>
      </c>
      <c r="C95" s="11" t="s">
        <v>8</v>
      </c>
      <c r="D95" s="11" t="s">
        <v>218</v>
      </c>
      <c r="E95" s="11" t="s">
        <v>16</v>
      </c>
      <c r="F95" s="27" t="s">
        <v>340</v>
      </c>
    </row>
    <row r="96" spans="1:7" x14ac:dyDescent="0.55000000000000004">
      <c r="A96" s="10">
        <v>43216</v>
      </c>
      <c r="B96" s="2">
        <v>2</v>
      </c>
      <c r="C96" s="11" t="s">
        <v>8</v>
      </c>
      <c r="D96" s="11" t="s">
        <v>217</v>
      </c>
      <c r="E96" s="11" t="s">
        <v>16</v>
      </c>
      <c r="F96" s="27" t="s">
        <v>339</v>
      </c>
      <c r="G96" s="3"/>
    </row>
    <row r="97" spans="1:13" x14ac:dyDescent="0.55000000000000004">
      <c r="A97" s="4">
        <v>43217</v>
      </c>
      <c r="B97" s="2">
        <v>1</v>
      </c>
      <c r="C97" s="11" t="s">
        <v>8</v>
      </c>
      <c r="D97" s="11" t="s">
        <v>218</v>
      </c>
      <c r="E97" s="11" t="s">
        <v>16</v>
      </c>
      <c r="F97" s="27" t="s">
        <v>340</v>
      </c>
      <c r="G97" s="2"/>
    </row>
    <row r="98" spans="1:13" x14ac:dyDescent="0.55000000000000004">
      <c r="A98" s="4">
        <v>43217</v>
      </c>
      <c r="B98" s="24">
        <v>1</v>
      </c>
      <c r="C98" s="11" t="s">
        <v>8</v>
      </c>
      <c r="D98" s="11" t="s">
        <v>52</v>
      </c>
      <c r="E98" s="11" t="s">
        <v>20</v>
      </c>
      <c r="F98" s="27"/>
      <c r="G98" s="1"/>
    </row>
    <row r="99" spans="1:13" x14ac:dyDescent="0.55000000000000004">
      <c r="A99" s="4"/>
      <c r="B99" s="2"/>
      <c r="C99" s="11"/>
      <c r="D99" s="11"/>
      <c r="E99" s="11"/>
      <c r="F99" s="21"/>
      <c r="G99" s="1"/>
    </row>
    <row r="100" spans="1:13" x14ac:dyDescent="0.55000000000000004">
      <c r="A100" s="23" t="s">
        <v>231</v>
      </c>
      <c r="B100" s="2"/>
      <c r="C100" s="11"/>
      <c r="D100" s="11"/>
      <c r="E100" s="11"/>
      <c r="F100" s="21"/>
      <c r="G100" s="3" t="s">
        <v>24</v>
      </c>
      <c r="M100" s="11"/>
    </row>
    <row r="101" spans="1:13" x14ac:dyDescent="0.55000000000000004">
      <c r="A101" s="4">
        <v>43221</v>
      </c>
      <c r="B101" s="2">
        <v>1</v>
      </c>
      <c r="C101" s="11" t="s">
        <v>8</v>
      </c>
      <c r="D101" s="11" t="s">
        <v>239</v>
      </c>
      <c r="E101" s="11" t="s">
        <v>16</v>
      </c>
      <c r="F101" s="21"/>
      <c r="G101" s="2">
        <f>SUM(B101:B109)</f>
        <v>20</v>
      </c>
    </row>
    <row r="102" spans="1:13" x14ac:dyDescent="0.55000000000000004">
      <c r="A102" s="4">
        <v>43221</v>
      </c>
      <c r="B102" s="2">
        <v>2</v>
      </c>
      <c r="C102" s="11" t="s">
        <v>8</v>
      </c>
      <c r="D102" s="11" t="s">
        <v>242</v>
      </c>
      <c r="E102" s="11" t="s">
        <v>19</v>
      </c>
      <c r="F102" s="21"/>
      <c r="G102" s="1"/>
    </row>
    <row r="103" spans="1:13" x14ac:dyDescent="0.55000000000000004">
      <c r="A103" s="4">
        <v>43222</v>
      </c>
      <c r="B103" s="8">
        <v>4</v>
      </c>
      <c r="C103" s="11" t="s">
        <v>8</v>
      </c>
      <c r="D103" s="11" t="s">
        <v>241</v>
      </c>
      <c r="E103" s="11" t="s">
        <v>19</v>
      </c>
      <c r="F103" s="21"/>
      <c r="G103" s="1"/>
    </row>
    <row r="104" spans="1:13" x14ac:dyDescent="0.55000000000000004">
      <c r="A104" s="4">
        <v>43223</v>
      </c>
      <c r="B104" s="8">
        <v>3</v>
      </c>
      <c r="C104" s="11" t="s">
        <v>8</v>
      </c>
      <c r="D104" s="11" t="s">
        <v>240</v>
      </c>
      <c r="E104" s="11" t="s">
        <v>16</v>
      </c>
      <c r="F104" s="26"/>
    </row>
    <row r="105" spans="1:13" x14ac:dyDescent="0.55000000000000004">
      <c r="A105" s="4">
        <v>43223</v>
      </c>
      <c r="B105" s="2">
        <v>2</v>
      </c>
      <c r="C105" s="11" t="s">
        <v>8</v>
      </c>
      <c r="D105" s="11" t="s">
        <v>243</v>
      </c>
      <c r="E105" s="11" t="s">
        <v>18</v>
      </c>
      <c r="F105" s="26"/>
      <c r="G105" s="3"/>
    </row>
    <row r="106" spans="1:13" x14ac:dyDescent="0.55000000000000004">
      <c r="A106" s="4">
        <v>43223</v>
      </c>
      <c r="B106" s="2">
        <v>4</v>
      </c>
      <c r="C106" s="11" t="s">
        <v>8</v>
      </c>
      <c r="D106" s="11" t="s">
        <v>241</v>
      </c>
      <c r="E106" s="11" t="s">
        <v>19</v>
      </c>
      <c r="F106" s="21"/>
      <c r="G106" s="2"/>
    </row>
    <row r="107" spans="1:13" x14ac:dyDescent="0.55000000000000004">
      <c r="A107" s="10">
        <v>43224</v>
      </c>
      <c r="B107" s="8">
        <v>2</v>
      </c>
      <c r="C107" s="11" t="s">
        <v>8</v>
      </c>
      <c r="D107" s="11" t="s">
        <v>241</v>
      </c>
      <c r="E107" s="11" t="s">
        <v>19</v>
      </c>
      <c r="F107" s="21"/>
    </row>
    <row r="108" spans="1:13" x14ac:dyDescent="0.55000000000000004">
      <c r="A108" s="10">
        <v>43224</v>
      </c>
      <c r="B108" s="2">
        <v>1</v>
      </c>
      <c r="C108" s="11" t="s">
        <v>8</v>
      </c>
      <c r="D108" s="11" t="s">
        <v>249</v>
      </c>
      <c r="E108" s="11" t="s">
        <v>19</v>
      </c>
      <c r="F108" s="21"/>
    </row>
    <row r="109" spans="1:13" x14ac:dyDescent="0.55000000000000004">
      <c r="A109" s="10">
        <v>43224</v>
      </c>
      <c r="B109" s="2">
        <v>1</v>
      </c>
      <c r="C109" s="11" t="s">
        <v>49</v>
      </c>
      <c r="D109" s="11" t="s">
        <v>250</v>
      </c>
      <c r="E109" s="11" t="s">
        <v>20</v>
      </c>
      <c r="F109" s="21"/>
    </row>
    <row r="110" spans="1:13" x14ac:dyDescent="0.55000000000000004">
      <c r="A110" s="10"/>
      <c r="C110" s="11"/>
      <c r="D110" s="11"/>
      <c r="E110" s="11"/>
      <c r="F110" s="26"/>
    </row>
    <row r="111" spans="1:13" x14ac:dyDescent="0.55000000000000004">
      <c r="A111" s="23" t="s">
        <v>252</v>
      </c>
      <c r="C111" s="11"/>
      <c r="D111" s="11"/>
      <c r="E111" s="11"/>
      <c r="F111" s="26"/>
      <c r="G111" s="3" t="s">
        <v>24</v>
      </c>
    </row>
    <row r="112" spans="1:13" x14ac:dyDescent="0.55000000000000004">
      <c r="A112" s="10">
        <v>43227</v>
      </c>
      <c r="B112" s="8">
        <v>6</v>
      </c>
      <c r="C112" s="11" t="s">
        <v>8</v>
      </c>
      <c r="D112" s="11" t="s">
        <v>253</v>
      </c>
      <c r="E112" s="11" t="s">
        <v>19</v>
      </c>
      <c r="F112" s="26"/>
      <c r="G112" s="2">
        <f>SUM(B112:B117)</f>
        <v>22.5</v>
      </c>
    </row>
    <row r="113" spans="1:7" x14ac:dyDescent="0.55000000000000004">
      <c r="A113" s="22">
        <v>43228</v>
      </c>
      <c r="B113" s="8">
        <v>5</v>
      </c>
      <c r="C113" s="11" t="s">
        <v>8</v>
      </c>
      <c r="D113" s="11" t="s">
        <v>180</v>
      </c>
      <c r="E113" s="11" t="s">
        <v>19</v>
      </c>
      <c r="F113" s="26"/>
      <c r="G113" s="3"/>
    </row>
    <row r="114" spans="1:7" x14ac:dyDescent="0.55000000000000004">
      <c r="A114" s="4">
        <v>43229</v>
      </c>
      <c r="B114" s="2">
        <v>3</v>
      </c>
      <c r="C114" s="11" t="s">
        <v>8</v>
      </c>
      <c r="D114" s="11" t="s">
        <v>254</v>
      </c>
      <c r="E114" s="11" t="s">
        <v>19</v>
      </c>
      <c r="F114" s="20" t="s">
        <v>278</v>
      </c>
      <c r="G114" s="2"/>
    </row>
    <row r="115" spans="1:7" x14ac:dyDescent="0.55000000000000004">
      <c r="A115" s="4">
        <v>43230</v>
      </c>
      <c r="B115" s="2">
        <v>6</v>
      </c>
      <c r="C115" s="11" t="s">
        <v>8</v>
      </c>
      <c r="D115" s="11" t="s">
        <v>267</v>
      </c>
      <c r="E115" s="11" t="s">
        <v>19</v>
      </c>
      <c r="F115" s="21"/>
      <c r="G115" s="1"/>
    </row>
    <row r="116" spans="1:7" x14ac:dyDescent="0.55000000000000004">
      <c r="A116" s="4">
        <v>43231</v>
      </c>
      <c r="B116" s="8">
        <v>2</v>
      </c>
      <c r="C116" s="11" t="s">
        <v>8</v>
      </c>
      <c r="D116" s="11" t="s">
        <v>267</v>
      </c>
      <c r="E116" s="11" t="s">
        <v>19</v>
      </c>
      <c r="F116" s="21"/>
      <c r="G116" s="1"/>
    </row>
    <row r="117" spans="1:7" x14ac:dyDescent="0.55000000000000004">
      <c r="A117" s="4">
        <v>43231</v>
      </c>
      <c r="B117" s="2">
        <v>0.5</v>
      </c>
      <c r="C117" s="11" t="s">
        <v>8</v>
      </c>
      <c r="D117" s="11" t="s">
        <v>52</v>
      </c>
      <c r="E117" s="11" t="s">
        <v>20</v>
      </c>
      <c r="F117" s="26"/>
    </row>
    <row r="118" spans="1:7" x14ac:dyDescent="0.55000000000000004">
      <c r="A118" s="10"/>
      <c r="C118" s="11"/>
      <c r="D118" s="11"/>
      <c r="E118" s="11"/>
      <c r="F118" s="26"/>
    </row>
    <row r="119" spans="1:7" x14ac:dyDescent="0.55000000000000004">
      <c r="A119" s="23" t="s">
        <v>268</v>
      </c>
      <c r="C119" s="11"/>
      <c r="D119" s="11"/>
      <c r="E119" s="11"/>
      <c r="F119" s="27"/>
      <c r="G119" s="3" t="s">
        <v>24</v>
      </c>
    </row>
    <row r="120" spans="1:7" x14ac:dyDescent="0.55000000000000004">
      <c r="A120" s="4">
        <v>43234</v>
      </c>
      <c r="B120" s="2">
        <v>2</v>
      </c>
      <c r="C120" s="11" t="s">
        <v>8</v>
      </c>
      <c r="D120" s="11" t="s">
        <v>272</v>
      </c>
      <c r="E120" s="11" t="s">
        <v>18</v>
      </c>
      <c r="F120" s="20" t="s">
        <v>278</v>
      </c>
      <c r="G120" s="2">
        <f>SUM(B120:B128)</f>
        <v>25.5</v>
      </c>
    </row>
    <row r="121" spans="1:7" x14ac:dyDescent="0.55000000000000004">
      <c r="A121" s="4">
        <v>43234</v>
      </c>
      <c r="B121" s="8">
        <v>2</v>
      </c>
      <c r="C121" s="11" t="s">
        <v>8</v>
      </c>
      <c r="D121" s="11" t="s">
        <v>273</v>
      </c>
      <c r="E121" s="11" t="s">
        <v>19</v>
      </c>
      <c r="F121" s="27" t="s">
        <v>341</v>
      </c>
    </row>
    <row r="122" spans="1:7" x14ac:dyDescent="0.55000000000000004">
      <c r="A122" s="10">
        <v>43235</v>
      </c>
      <c r="B122" s="8">
        <v>3.5</v>
      </c>
      <c r="C122" s="11" t="s">
        <v>8</v>
      </c>
      <c r="D122" s="11" t="s">
        <v>274</v>
      </c>
      <c r="E122" s="11" t="s">
        <v>19</v>
      </c>
      <c r="F122" s="20" t="s">
        <v>278</v>
      </c>
    </row>
    <row r="123" spans="1:7" x14ac:dyDescent="0.55000000000000004">
      <c r="A123" s="22">
        <v>43236</v>
      </c>
      <c r="B123" s="2">
        <v>5</v>
      </c>
      <c r="C123" s="11" t="s">
        <v>8</v>
      </c>
      <c r="D123" s="11" t="s">
        <v>275</v>
      </c>
      <c r="E123" s="11" t="s">
        <v>19</v>
      </c>
      <c r="F123" s="27" t="s">
        <v>341</v>
      </c>
      <c r="G123" s="25"/>
    </row>
    <row r="124" spans="1:7" x14ac:dyDescent="0.55000000000000004">
      <c r="A124" s="4">
        <v>43236</v>
      </c>
      <c r="B124" s="25">
        <v>1</v>
      </c>
      <c r="C124" s="11" t="s">
        <v>8</v>
      </c>
      <c r="D124" s="11" t="s">
        <v>277</v>
      </c>
      <c r="E124" s="11" t="s">
        <v>19</v>
      </c>
      <c r="F124" s="20" t="s">
        <v>278</v>
      </c>
      <c r="G124" s="2"/>
    </row>
    <row r="125" spans="1:7" x14ac:dyDescent="0.55000000000000004">
      <c r="A125" s="4">
        <v>43237</v>
      </c>
      <c r="B125" s="25">
        <v>7</v>
      </c>
      <c r="C125" s="11" t="s">
        <v>8</v>
      </c>
      <c r="D125" s="11" t="s">
        <v>284</v>
      </c>
      <c r="E125" s="11" t="s">
        <v>19</v>
      </c>
      <c r="F125" s="14"/>
      <c r="G125" s="1"/>
    </row>
    <row r="126" spans="1:7" x14ac:dyDescent="0.55000000000000004">
      <c r="A126" s="22">
        <v>43238</v>
      </c>
      <c r="B126" s="8">
        <v>4</v>
      </c>
      <c r="C126" s="11" t="s">
        <v>8</v>
      </c>
      <c r="D126" s="11" t="s">
        <v>285</v>
      </c>
      <c r="E126" s="11" t="s">
        <v>19</v>
      </c>
      <c r="F126" s="20"/>
    </row>
    <row r="127" spans="1:7" x14ac:dyDescent="0.55000000000000004">
      <c r="A127" s="10">
        <v>43238</v>
      </c>
      <c r="B127" s="2">
        <v>1</v>
      </c>
      <c r="C127" s="11" t="s">
        <v>8</v>
      </c>
      <c r="D127" s="11" t="s">
        <v>283</v>
      </c>
      <c r="E127" s="11" t="s">
        <v>20</v>
      </c>
      <c r="F127" s="14"/>
    </row>
    <row r="128" spans="1:7" x14ac:dyDescent="0.55000000000000004">
      <c r="B128" s="2"/>
      <c r="C128" s="11"/>
      <c r="D128" s="11"/>
      <c r="E128" s="11"/>
      <c r="F128" s="14"/>
    </row>
    <row r="129" spans="1:7" x14ac:dyDescent="0.55000000000000004">
      <c r="A129" s="3" t="s">
        <v>286</v>
      </c>
      <c r="B129" s="2"/>
      <c r="C129" s="11"/>
      <c r="D129" s="11"/>
      <c r="E129" s="11"/>
      <c r="F129" s="14"/>
      <c r="G129" s="3" t="s">
        <v>24</v>
      </c>
    </row>
    <row r="130" spans="1:7" x14ac:dyDescent="0.55000000000000004">
      <c r="A130" s="10">
        <v>43241</v>
      </c>
      <c r="B130" s="2">
        <v>3</v>
      </c>
      <c r="C130" s="11" t="s">
        <v>8</v>
      </c>
      <c r="D130" s="11" t="s">
        <v>289</v>
      </c>
      <c r="E130" s="11" t="s">
        <v>19</v>
      </c>
      <c r="F130" s="14"/>
      <c r="G130" s="2">
        <f>SUM(B130:B136)</f>
        <v>24.5</v>
      </c>
    </row>
    <row r="131" spans="1:7" x14ac:dyDescent="0.55000000000000004">
      <c r="A131" s="10">
        <v>43242</v>
      </c>
      <c r="B131" s="2">
        <v>1</v>
      </c>
      <c r="C131" s="11" t="s">
        <v>8</v>
      </c>
      <c r="D131" s="11" t="s">
        <v>290</v>
      </c>
      <c r="E131" s="11" t="s">
        <v>19</v>
      </c>
      <c r="F131" s="14"/>
    </row>
    <row r="132" spans="1:7" x14ac:dyDescent="0.55000000000000004">
      <c r="A132" s="10">
        <v>43242</v>
      </c>
      <c r="B132" s="2">
        <v>3</v>
      </c>
      <c r="C132" s="11" t="s">
        <v>8</v>
      </c>
      <c r="D132" s="11" t="s">
        <v>289</v>
      </c>
      <c r="E132" s="11" t="s">
        <v>19</v>
      </c>
      <c r="F132" s="14"/>
    </row>
    <row r="133" spans="1:7" x14ac:dyDescent="0.55000000000000004">
      <c r="A133" s="10">
        <v>43243</v>
      </c>
      <c r="B133" s="8">
        <v>5</v>
      </c>
      <c r="C133" s="11" t="s">
        <v>8</v>
      </c>
      <c r="D133" s="11" t="s">
        <v>333</v>
      </c>
      <c r="E133" s="11" t="s">
        <v>19</v>
      </c>
      <c r="F133" s="11" t="s">
        <v>294</v>
      </c>
    </row>
    <row r="134" spans="1:7" x14ac:dyDescent="0.55000000000000004">
      <c r="A134" s="10">
        <v>43244</v>
      </c>
      <c r="B134" s="8">
        <v>8</v>
      </c>
      <c r="C134" s="11" t="s">
        <v>8</v>
      </c>
      <c r="D134" s="11" t="s">
        <v>334</v>
      </c>
      <c r="E134" s="11" t="s">
        <v>19</v>
      </c>
      <c r="F134" s="11" t="s">
        <v>342</v>
      </c>
    </row>
    <row r="135" spans="1:7" x14ac:dyDescent="0.55000000000000004">
      <c r="A135" s="10">
        <v>43245</v>
      </c>
      <c r="B135" s="8">
        <v>0.5</v>
      </c>
      <c r="C135" s="11" t="s">
        <v>8</v>
      </c>
      <c r="D135" s="11" t="s">
        <v>282</v>
      </c>
      <c r="E135" s="11" t="s">
        <v>20</v>
      </c>
    </row>
    <row r="136" spans="1:7" x14ac:dyDescent="0.55000000000000004">
      <c r="A136" s="10">
        <v>43245</v>
      </c>
      <c r="B136" s="8">
        <v>4</v>
      </c>
      <c r="C136" s="11" t="s">
        <v>8</v>
      </c>
      <c r="D136" s="11" t="s">
        <v>335</v>
      </c>
      <c r="E136" s="11" t="s">
        <v>19</v>
      </c>
    </row>
    <row r="138" spans="1:7" x14ac:dyDescent="0.55000000000000004">
      <c r="A138" s="3" t="s">
        <v>307</v>
      </c>
      <c r="G138" s="3" t="s">
        <v>24</v>
      </c>
    </row>
    <row r="139" spans="1:7" x14ac:dyDescent="0.55000000000000004">
      <c r="A139" s="10">
        <v>43248</v>
      </c>
      <c r="B139" s="8">
        <v>4</v>
      </c>
      <c r="C139" s="11" t="s">
        <v>8</v>
      </c>
      <c r="D139" s="11" t="s">
        <v>331</v>
      </c>
      <c r="E139" s="11" t="s">
        <v>19</v>
      </c>
      <c r="F139" s="11" t="s">
        <v>312</v>
      </c>
      <c r="G139" s="8">
        <f>SUM(B139:B147)</f>
        <v>7</v>
      </c>
    </row>
    <row r="140" spans="1:7" x14ac:dyDescent="0.55000000000000004">
      <c r="A140" s="10">
        <v>43248</v>
      </c>
      <c r="B140" s="8">
        <v>1</v>
      </c>
      <c r="C140" s="11" t="s">
        <v>8</v>
      </c>
      <c r="D140" s="11" t="s">
        <v>243</v>
      </c>
      <c r="E140" s="11" t="s">
        <v>19</v>
      </c>
      <c r="F140" s="11" t="s">
        <v>343</v>
      </c>
    </row>
    <row r="141" spans="1:7" x14ac:dyDescent="0.55000000000000004">
      <c r="A141" s="10">
        <v>43249</v>
      </c>
      <c r="B141" s="8">
        <v>1</v>
      </c>
      <c r="C141" s="11" t="s">
        <v>8</v>
      </c>
      <c r="D141" s="11" t="s">
        <v>243</v>
      </c>
      <c r="E141" s="11" t="s">
        <v>19</v>
      </c>
      <c r="F141" s="11" t="s">
        <v>343</v>
      </c>
    </row>
    <row r="142" spans="1:7" x14ac:dyDescent="0.55000000000000004">
      <c r="A142" s="10">
        <v>43249</v>
      </c>
      <c r="B142" s="8">
        <v>1</v>
      </c>
      <c r="C142" s="11" t="s">
        <v>8</v>
      </c>
      <c r="D142" s="11" t="s">
        <v>332</v>
      </c>
      <c r="E142" s="11" t="s">
        <v>19</v>
      </c>
      <c r="F142" s="11" t="s">
        <v>312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35" sqref="C35"/>
    </sheetView>
  </sheetViews>
  <sheetFormatPr baseColWidth="10" defaultColWidth="9.15625" defaultRowHeight="14.4" x14ac:dyDescent="0.55000000000000004"/>
  <sheetData>
    <row r="1" spans="1:4" x14ac:dyDescent="0.55000000000000004">
      <c r="B1" t="s">
        <v>38</v>
      </c>
      <c r="C1" t="s">
        <v>39</v>
      </c>
      <c r="D1" t="s">
        <v>40</v>
      </c>
    </row>
    <row r="2" spans="1:4" x14ac:dyDescent="0.55000000000000004">
      <c r="A2">
        <v>1</v>
      </c>
      <c r="B2" s="28">
        <f>Raphael!G4</f>
        <v>6</v>
      </c>
      <c r="C2" s="28">
        <f>Nico!G4</f>
        <v>12</v>
      </c>
      <c r="D2">
        <v>17</v>
      </c>
    </row>
    <row r="3" spans="1:4" x14ac:dyDescent="0.55000000000000004">
      <c r="A3">
        <v>2</v>
      </c>
      <c r="B3" s="28">
        <f>Raphael!G13</f>
        <v>0</v>
      </c>
      <c r="C3" s="28">
        <f>Nico!G11</f>
        <v>0</v>
      </c>
      <c r="D3">
        <v>17</v>
      </c>
    </row>
    <row r="4" spans="1:4" x14ac:dyDescent="0.55000000000000004">
      <c r="A4">
        <v>3</v>
      </c>
      <c r="B4" s="28">
        <f>Raphael!G17</f>
        <v>0</v>
      </c>
      <c r="C4" s="28">
        <f>Nico!G27</f>
        <v>0</v>
      </c>
      <c r="D4">
        <v>17</v>
      </c>
    </row>
    <row r="5" spans="1:4" x14ac:dyDescent="0.55000000000000004">
      <c r="A5">
        <v>4</v>
      </c>
      <c r="B5" s="28" t="str">
        <f>Raphael!G31</f>
        <v>Total / Woche</v>
      </c>
      <c r="C5" s="28">
        <f>Nico!G39</f>
        <v>0</v>
      </c>
      <c r="D5">
        <v>17</v>
      </c>
    </row>
    <row r="6" spans="1:4" x14ac:dyDescent="0.55000000000000004">
      <c r="A6">
        <v>5</v>
      </c>
      <c r="B6" s="28">
        <f>Raphael!G40</f>
        <v>0</v>
      </c>
      <c r="C6" s="28">
        <f>Nico!G55</f>
        <v>0</v>
      </c>
      <c r="D6">
        <v>17</v>
      </c>
    </row>
    <row r="7" spans="1:4" x14ac:dyDescent="0.55000000000000004">
      <c r="A7">
        <v>6</v>
      </c>
      <c r="B7" s="28">
        <f>Raphael!G50</f>
        <v>0</v>
      </c>
      <c r="C7" s="28">
        <f>Nico!G66</f>
        <v>0</v>
      </c>
      <c r="D7">
        <v>17</v>
      </c>
    </row>
    <row r="8" spans="1:4" x14ac:dyDescent="0.55000000000000004">
      <c r="A8">
        <v>7</v>
      </c>
      <c r="B8" s="28">
        <f>Raphael!G60</f>
        <v>0</v>
      </c>
      <c r="C8" s="28">
        <f>Nico!G77</f>
        <v>0</v>
      </c>
      <c r="D8">
        <v>17</v>
      </c>
    </row>
    <row r="9" spans="1:4" x14ac:dyDescent="0.55000000000000004">
      <c r="A9">
        <v>8</v>
      </c>
      <c r="B9" s="28">
        <f>Raphael!G70</f>
        <v>0</v>
      </c>
      <c r="C9" s="28">
        <f>Nico!G86</f>
        <v>0</v>
      </c>
      <c r="D9">
        <v>17</v>
      </c>
    </row>
    <row r="10" spans="1:4" x14ac:dyDescent="0.55000000000000004">
      <c r="A10">
        <v>9</v>
      </c>
      <c r="B10" s="28">
        <f>Raphael!G78</f>
        <v>0</v>
      </c>
      <c r="C10" s="28">
        <f>Nico!G97</f>
        <v>0</v>
      </c>
      <c r="D10">
        <v>17</v>
      </c>
    </row>
    <row r="11" spans="1:4" x14ac:dyDescent="0.55000000000000004">
      <c r="A11">
        <v>10</v>
      </c>
      <c r="B11" s="28" t="str">
        <f>Raphael!G87</f>
        <v>Total / Woche</v>
      </c>
      <c r="C11" s="28">
        <f>Nico!G106</f>
        <v>0</v>
      </c>
      <c r="D11">
        <v>17</v>
      </c>
    </row>
    <row r="12" spans="1:4" x14ac:dyDescent="0.55000000000000004">
      <c r="A12">
        <v>11</v>
      </c>
      <c r="B12" s="28">
        <f>Raphael!G97</f>
        <v>0</v>
      </c>
      <c r="C12" s="28">
        <f>Nico!G114</f>
        <v>20</v>
      </c>
      <c r="D12">
        <v>17</v>
      </c>
    </row>
    <row r="13" spans="1:4" x14ac:dyDescent="0.55000000000000004">
      <c r="A13">
        <v>12</v>
      </c>
      <c r="B13" s="28">
        <f>Raphael!G106</f>
        <v>0</v>
      </c>
      <c r="C13" s="28">
        <f>Nico!G125</f>
        <v>0</v>
      </c>
      <c r="D13">
        <v>17</v>
      </c>
    </row>
    <row r="14" spans="1:4" x14ac:dyDescent="0.55000000000000004">
      <c r="A14">
        <v>13</v>
      </c>
      <c r="B14" s="28">
        <f>Raphael!G114</f>
        <v>0</v>
      </c>
      <c r="C14" s="28">
        <f>Nico!G131</f>
        <v>21.5</v>
      </c>
      <c r="D14">
        <v>17</v>
      </c>
    </row>
    <row r="15" spans="1:4" x14ac:dyDescent="0.55000000000000004">
      <c r="A15">
        <v>14</v>
      </c>
      <c r="B15" s="28">
        <f>Raphael!G124</f>
        <v>0</v>
      </c>
      <c r="C15" s="28">
        <f>Nico!G143</f>
        <v>0</v>
      </c>
      <c r="D15">
        <v>17</v>
      </c>
    </row>
    <row r="16" spans="1:4" x14ac:dyDescent="0.55000000000000004">
      <c r="A16" t="s">
        <v>22</v>
      </c>
      <c r="B16" s="28">
        <f>SUM(B2:B15)</f>
        <v>6</v>
      </c>
      <c r="C16" s="28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E15"/>
  <sheetViews>
    <sheetView topLeftCell="B1" zoomScaleNormal="100" workbookViewId="0">
      <selection activeCell="J51" sqref="J51"/>
    </sheetView>
  </sheetViews>
  <sheetFormatPr baseColWidth="10" defaultColWidth="9.15625" defaultRowHeight="14.4" x14ac:dyDescent="0.55000000000000004"/>
  <cols>
    <col min="1" max="1" width="26.41796875" bestFit="1" customWidth="1"/>
  </cols>
  <sheetData>
    <row r="9" spans="1:5" x14ac:dyDescent="0.55000000000000004">
      <c r="A9" s="9"/>
      <c r="B9" t="s">
        <v>38</v>
      </c>
      <c r="C9" t="s">
        <v>39</v>
      </c>
      <c r="D9" t="s">
        <v>22</v>
      </c>
    </row>
    <row r="10" spans="1:5" x14ac:dyDescent="0.55000000000000004">
      <c r="A10" s="7" t="s">
        <v>10</v>
      </c>
      <c r="B10">
        <f>SUMIF(Raphael!$E$5:$E$132,Raphael!L2,Raphael!$B$5:$B$132)</f>
        <v>37</v>
      </c>
      <c r="C10" s="29">
        <f>SUMIF(Nico!$E$4:$E$150,Nico!L2,Nico!$B$4:$B$150)</f>
        <v>35.5</v>
      </c>
      <c r="D10">
        <f>SUM(B10:C10)</f>
        <v>72.5</v>
      </c>
      <c r="E10" s="30">
        <f>D10/D$15*100</f>
        <v>12.911843276936777</v>
      </c>
    </row>
    <row r="11" spans="1:5" x14ac:dyDescent="0.55000000000000004">
      <c r="A11" s="7" t="s">
        <v>11</v>
      </c>
      <c r="B11">
        <f>SUMIF(Raphael!$E$5:$E$132,Raphael!L3,Raphael!$B$5:$B$132)</f>
        <v>59.5</v>
      </c>
      <c r="C11">
        <f>SUMIF(Nico!$E$4:$E$150,Nico!L3,Nico!$B$4:$B$150)</f>
        <v>66.5</v>
      </c>
      <c r="D11">
        <f>SUM(B11:C11)</f>
        <v>126</v>
      </c>
      <c r="E11" s="30">
        <f t="shared" ref="E11:E15" si="0">D11/D$15*100</f>
        <v>22.439893143365982</v>
      </c>
    </row>
    <row r="12" spans="1:5" x14ac:dyDescent="0.55000000000000004">
      <c r="A12" s="7" t="s">
        <v>12</v>
      </c>
      <c r="B12">
        <f>SUMIF(Raphael!$E$5:$E$132,Raphael!L4,Raphael!$B$5:$B$132)</f>
        <v>18</v>
      </c>
      <c r="C12">
        <f>SUMIF(Nico!$E$4:$E$150,Nico!L4,Nico!$B$4:$B$150)</f>
        <v>15</v>
      </c>
      <c r="D12">
        <f>SUM(B12:C12)</f>
        <v>33</v>
      </c>
      <c r="E12" s="30">
        <f t="shared" si="0"/>
        <v>5.8771148708815675</v>
      </c>
    </row>
    <row r="13" spans="1:5" x14ac:dyDescent="0.55000000000000004">
      <c r="A13" s="7" t="s">
        <v>13</v>
      </c>
      <c r="B13">
        <f>SUMIF(Raphael!$E$5:$E$132,Raphael!L5,Raphael!$B$5:$B$132)</f>
        <v>104.5</v>
      </c>
      <c r="C13">
        <f>SUMIF(Nico!$E$4:$E$150,Nico!L5,Nico!$B$4:$B$150)</f>
        <v>129.25</v>
      </c>
      <c r="D13">
        <f>SUM(B13:C13)</f>
        <v>233.75</v>
      </c>
      <c r="E13" s="30">
        <f t="shared" si="0"/>
        <v>41.629563668744431</v>
      </c>
    </row>
    <row r="14" spans="1:5" x14ac:dyDescent="0.55000000000000004">
      <c r="A14" s="7" t="s">
        <v>14</v>
      </c>
      <c r="B14">
        <f>SUMIF(Raphael!$E$5:$E$132,Raphael!L6,Raphael!$B$5:$B$132)</f>
        <v>33.25</v>
      </c>
      <c r="C14">
        <f>SUMIF(Nico!$E$4:$E$150,Nico!L6,Nico!$B$4:$B$150)</f>
        <v>63</v>
      </c>
      <c r="D14">
        <f>SUM(B14:C14)</f>
        <v>96.25</v>
      </c>
      <c r="E14" s="30">
        <f t="shared" si="0"/>
        <v>17.141585040071238</v>
      </c>
    </row>
    <row r="15" spans="1:5" x14ac:dyDescent="0.55000000000000004">
      <c r="A15" s="11" t="s">
        <v>22</v>
      </c>
      <c r="B15">
        <f>SUM(B10:B14)</f>
        <v>252.25</v>
      </c>
      <c r="C15">
        <f>SUM(C10:C14)</f>
        <v>309.25</v>
      </c>
      <c r="D15">
        <f>SUM(D10:D14)</f>
        <v>561.5</v>
      </c>
      <c r="E15" s="30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D7"/>
    </sheetView>
  </sheetViews>
  <sheetFormatPr baseColWidth="10" defaultColWidth="9.15625"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tabSelected="1" topLeftCell="A103" workbookViewId="0">
      <selection activeCell="F121" sqref="F121"/>
    </sheetView>
  </sheetViews>
  <sheetFormatPr baseColWidth="10" defaultColWidth="11.41796875" defaultRowHeight="14.4" x14ac:dyDescent="0.55000000000000004"/>
  <cols>
    <col min="1" max="1" width="11.41796875" style="1"/>
    <col min="2" max="2" width="11.41796875" style="2"/>
    <col min="3" max="3" width="12.26171875" style="1" bestFit="1" customWidth="1"/>
    <col min="4" max="4" width="41.83984375" style="1" bestFit="1" customWidth="1"/>
    <col min="5" max="5" width="9.578125" style="1" bestFit="1" customWidth="1"/>
    <col min="6" max="6" width="15.68359375" style="14" bestFit="1" customWidth="1"/>
    <col min="7" max="7" width="13.578125" style="1" bestFit="1" customWidth="1"/>
    <col min="8" max="8" width="11.41796875" style="1"/>
    <col min="9" max="9" width="14.68359375" style="1" customWidth="1"/>
    <col min="10" max="10" width="11.41796875" style="1"/>
    <col min="11" max="11" width="26.41796875" style="1" bestFit="1" customWidth="1"/>
    <col min="12" max="12" width="5" style="1" bestFit="1" customWidth="1"/>
    <col min="13" max="16384" width="11.41796875" style="1"/>
  </cols>
  <sheetData>
    <row r="1" spans="1:13" x14ac:dyDescent="0.55000000000000004">
      <c r="B1" s="2" t="s">
        <v>4</v>
      </c>
      <c r="C1" s="1" t="s">
        <v>0</v>
      </c>
      <c r="D1" s="1" t="s">
        <v>1</v>
      </c>
      <c r="E1" s="1" t="s">
        <v>21</v>
      </c>
      <c r="F1" s="20" t="s">
        <v>28</v>
      </c>
      <c r="K1" s="3" t="s">
        <v>9</v>
      </c>
      <c r="L1" s="3" t="s">
        <v>15</v>
      </c>
      <c r="M1" s="3" t="s">
        <v>336</v>
      </c>
    </row>
    <row r="2" spans="1:13" x14ac:dyDescent="0.55000000000000004">
      <c r="C2" s="1" t="s">
        <v>2</v>
      </c>
      <c r="K2" s="1" t="s">
        <v>10</v>
      </c>
      <c r="L2" s="1" t="s">
        <v>16</v>
      </c>
      <c r="M2" s="1">
        <v>0</v>
      </c>
    </row>
    <row r="3" spans="1:13" x14ac:dyDescent="0.55000000000000004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  <c r="M3" s="1">
        <v>1</v>
      </c>
    </row>
    <row r="4" spans="1:13" x14ac:dyDescent="0.55000000000000004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F4" s="14">
        <v>27</v>
      </c>
      <c r="G4" s="2">
        <f>SUM(B4:B8)</f>
        <v>12</v>
      </c>
      <c r="I4" s="2">
        <f>SUM(G4+G10+G17+G29+G44+G54+G65+G73+G82+G96+G105+G114+G121+G131+G138)</f>
        <v>309.25</v>
      </c>
      <c r="K4" s="1" t="s">
        <v>12</v>
      </c>
      <c r="L4" s="1" t="s">
        <v>18</v>
      </c>
      <c r="M4" s="1">
        <v>2</v>
      </c>
    </row>
    <row r="5" spans="1:13" x14ac:dyDescent="0.55000000000000004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F5" s="14">
        <v>27</v>
      </c>
      <c r="K5" s="1" t="s">
        <v>13</v>
      </c>
      <c r="L5" s="1" t="s">
        <v>19</v>
      </c>
      <c r="M5" s="11">
        <v>3</v>
      </c>
    </row>
    <row r="6" spans="1:13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14">
        <v>27</v>
      </c>
      <c r="I6" s="3" t="s">
        <v>25</v>
      </c>
      <c r="K6" s="1" t="s">
        <v>14</v>
      </c>
      <c r="L6" s="1" t="s">
        <v>20</v>
      </c>
      <c r="M6" s="11">
        <v>4</v>
      </c>
    </row>
    <row r="7" spans="1:13" x14ac:dyDescent="0.55000000000000004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F7" s="14">
        <v>27</v>
      </c>
      <c r="I7" s="1">
        <f>I4/15</f>
        <v>20.616666666666667</v>
      </c>
    </row>
    <row r="8" spans="1:13" x14ac:dyDescent="0.55000000000000004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  <c r="F8" s="14">
        <v>27</v>
      </c>
    </row>
    <row r="9" spans="1:13" x14ac:dyDescent="0.55000000000000004">
      <c r="A9" s="23" t="s">
        <v>47</v>
      </c>
      <c r="G9" s="3" t="s">
        <v>24</v>
      </c>
    </row>
    <row r="10" spans="1:13" x14ac:dyDescent="0.55000000000000004">
      <c r="A10" s="22">
        <v>43158</v>
      </c>
      <c r="B10" s="2">
        <v>1</v>
      </c>
      <c r="C10" s="11" t="s">
        <v>8</v>
      </c>
      <c r="D10" s="11" t="s">
        <v>42</v>
      </c>
      <c r="E10" s="11" t="s">
        <v>17</v>
      </c>
      <c r="F10" s="14">
        <v>27</v>
      </c>
      <c r="G10" s="2">
        <f>SUM(B10:B15)</f>
        <v>17.25</v>
      </c>
    </row>
    <row r="11" spans="1:13" x14ac:dyDescent="0.55000000000000004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F11" s="14">
        <v>27</v>
      </c>
      <c r="G11" s="2"/>
    </row>
    <row r="12" spans="1:13" x14ac:dyDescent="0.55000000000000004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  <c r="F12" s="14">
        <v>27</v>
      </c>
    </row>
    <row r="13" spans="1:13" x14ac:dyDescent="0.55000000000000004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  <c r="F13" s="14">
        <v>27</v>
      </c>
    </row>
    <row r="14" spans="1:13" x14ac:dyDescent="0.55000000000000004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4">
        <v>26</v>
      </c>
    </row>
    <row r="15" spans="1:13" x14ac:dyDescent="0.55000000000000004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4">
        <v>4</v>
      </c>
    </row>
    <row r="16" spans="1:13" x14ac:dyDescent="0.55000000000000004">
      <c r="A16" s="23" t="s">
        <v>100</v>
      </c>
      <c r="C16" s="11"/>
      <c r="D16" s="11"/>
      <c r="E16" s="11"/>
      <c r="G16" s="3" t="s">
        <v>24</v>
      </c>
    </row>
    <row r="17" spans="1:7" x14ac:dyDescent="0.55000000000000004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F17" s="14">
        <v>24</v>
      </c>
      <c r="G17" s="2">
        <f>SUM(B17:B27)</f>
        <v>21</v>
      </c>
    </row>
    <row r="18" spans="1:7" x14ac:dyDescent="0.55000000000000004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4">
        <v>22</v>
      </c>
    </row>
    <row r="19" spans="1:7" x14ac:dyDescent="0.55000000000000004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4">
        <v>1</v>
      </c>
    </row>
    <row r="20" spans="1:7" x14ac:dyDescent="0.55000000000000004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4">
        <v>1</v>
      </c>
    </row>
    <row r="21" spans="1:7" x14ac:dyDescent="0.55000000000000004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4">
        <v>22</v>
      </c>
    </row>
    <row r="22" spans="1:7" x14ac:dyDescent="0.55000000000000004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4">
        <v>22</v>
      </c>
    </row>
    <row r="23" spans="1:7" x14ac:dyDescent="0.55000000000000004">
      <c r="A23" s="22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4">
        <v>25</v>
      </c>
    </row>
    <row r="24" spans="1:7" x14ac:dyDescent="0.55000000000000004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4">
        <v>18</v>
      </c>
    </row>
    <row r="25" spans="1:7" x14ac:dyDescent="0.55000000000000004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4">
        <v>25</v>
      </c>
    </row>
    <row r="26" spans="1:7" x14ac:dyDescent="0.55000000000000004">
      <c r="A26" s="22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4">
        <v>26</v>
      </c>
      <c r="G26" s="3"/>
    </row>
    <row r="27" spans="1:7" x14ac:dyDescent="0.55000000000000004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4">
        <v>22</v>
      </c>
      <c r="G27" s="2"/>
    </row>
    <row r="28" spans="1:7" x14ac:dyDescent="0.55000000000000004">
      <c r="A28" s="23" t="s">
        <v>114</v>
      </c>
      <c r="C28" s="11"/>
      <c r="D28" s="11"/>
      <c r="E28" s="11"/>
      <c r="G28" s="3" t="s">
        <v>24</v>
      </c>
    </row>
    <row r="29" spans="1:7" x14ac:dyDescent="0.55000000000000004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4">
        <v>1</v>
      </c>
      <c r="G29" s="2">
        <f>SUM(B29:B43)</f>
        <v>21.25</v>
      </c>
    </row>
    <row r="30" spans="1:7" x14ac:dyDescent="0.55000000000000004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4">
        <v>4</v>
      </c>
    </row>
    <row r="31" spans="1:7" x14ac:dyDescent="0.55000000000000004">
      <c r="A31" s="37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4">
        <v>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4">
        <v>18</v>
      </c>
    </row>
    <row r="33" spans="1:7" x14ac:dyDescent="0.55000000000000004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4">
        <v>24</v>
      </c>
    </row>
    <row r="34" spans="1:7" x14ac:dyDescent="0.55000000000000004">
      <c r="A34" s="4">
        <v>43172</v>
      </c>
      <c r="B34" s="2">
        <v>1</v>
      </c>
      <c r="C34" s="11" t="s">
        <v>8</v>
      </c>
      <c r="D34" s="11" t="s">
        <v>120</v>
      </c>
      <c r="E34" s="11" t="s">
        <v>17</v>
      </c>
      <c r="F34" s="14">
        <v>28</v>
      </c>
    </row>
    <row r="35" spans="1:7" x14ac:dyDescent="0.55000000000000004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4">
        <v>28</v>
      </c>
    </row>
    <row r="36" spans="1:7" x14ac:dyDescent="0.55000000000000004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4">
        <v>25</v>
      </c>
    </row>
    <row r="37" spans="1:7" x14ac:dyDescent="0.55000000000000004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0">
        <v>15</v>
      </c>
    </row>
    <row r="38" spans="1:7" x14ac:dyDescent="0.55000000000000004">
      <c r="A38" s="22">
        <v>43174</v>
      </c>
      <c r="B38" s="2">
        <v>2</v>
      </c>
      <c r="C38" s="11" t="s">
        <v>8</v>
      </c>
      <c r="D38" s="11" t="s">
        <v>124</v>
      </c>
      <c r="E38" s="11" t="s">
        <v>20</v>
      </c>
      <c r="F38" s="14">
        <v>27</v>
      </c>
      <c r="G38" s="3"/>
    </row>
    <row r="39" spans="1:7" x14ac:dyDescent="0.55000000000000004">
      <c r="A39" s="4">
        <v>43175</v>
      </c>
      <c r="B39" s="2">
        <v>1</v>
      </c>
      <c r="C39" s="11" t="s">
        <v>8</v>
      </c>
      <c r="D39" s="11" t="s">
        <v>127</v>
      </c>
      <c r="E39" s="11" t="s">
        <v>16</v>
      </c>
      <c r="F39" s="14">
        <v>15</v>
      </c>
      <c r="G39" s="2"/>
    </row>
    <row r="40" spans="1:7" x14ac:dyDescent="0.55000000000000004">
      <c r="A40" s="4">
        <v>43175</v>
      </c>
      <c r="B40" s="2">
        <v>0.5</v>
      </c>
      <c r="C40" s="11" t="s">
        <v>8</v>
      </c>
      <c r="D40" s="11" t="s">
        <v>128</v>
      </c>
      <c r="E40" s="11" t="s">
        <v>20</v>
      </c>
      <c r="F40" s="14">
        <v>27</v>
      </c>
    </row>
    <row r="41" spans="1:7" x14ac:dyDescent="0.55000000000000004">
      <c r="A41" s="22">
        <v>43175</v>
      </c>
      <c r="B41" s="2">
        <v>1.25</v>
      </c>
      <c r="C41" s="11" t="s">
        <v>8</v>
      </c>
      <c r="D41" s="11" t="s">
        <v>129</v>
      </c>
      <c r="E41" s="11" t="s">
        <v>20</v>
      </c>
      <c r="F41" s="14">
        <v>26</v>
      </c>
    </row>
    <row r="42" spans="1:7" x14ac:dyDescent="0.55000000000000004">
      <c r="A42" s="4">
        <v>43175</v>
      </c>
      <c r="B42" s="2">
        <v>1</v>
      </c>
      <c r="C42" s="11" t="s">
        <v>8</v>
      </c>
      <c r="D42" s="11" t="s">
        <v>102</v>
      </c>
      <c r="E42" s="11" t="s">
        <v>17</v>
      </c>
      <c r="F42" s="14">
        <v>2</v>
      </c>
    </row>
    <row r="43" spans="1:7" x14ac:dyDescent="0.55000000000000004">
      <c r="A43" s="23" t="s">
        <v>132</v>
      </c>
      <c r="G43" s="3" t="s">
        <v>24</v>
      </c>
    </row>
    <row r="44" spans="1:7" x14ac:dyDescent="0.55000000000000004">
      <c r="A44" s="4">
        <v>43179</v>
      </c>
      <c r="B44" s="2">
        <v>0.75</v>
      </c>
      <c r="C44" s="11" t="s">
        <v>8</v>
      </c>
      <c r="D44" s="11" t="s">
        <v>133</v>
      </c>
      <c r="E44" s="11" t="s">
        <v>20</v>
      </c>
      <c r="F44" s="14">
        <v>24</v>
      </c>
      <c r="G44" s="2">
        <f>SUM(B44:B52)</f>
        <v>20.5</v>
      </c>
    </row>
    <row r="45" spans="1:7" x14ac:dyDescent="0.55000000000000004">
      <c r="A45" s="4">
        <v>43179</v>
      </c>
      <c r="B45" s="2">
        <v>0.75</v>
      </c>
      <c r="C45" s="11" t="s">
        <v>8</v>
      </c>
      <c r="D45" s="11" t="s">
        <v>134</v>
      </c>
      <c r="E45" s="11" t="s">
        <v>20</v>
      </c>
      <c r="F45" s="14">
        <v>25</v>
      </c>
    </row>
    <row r="46" spans="1:7" x14ac:dyDescent="0.55000000000000004">
      <c r="A46" s="4">
        <v>43180</v>
      </c>
      <c r="B46" s="2">
        <v>3.5</v>
      </c>
      <c r="C46" s="11" t="s">
        <v>8</v>
      </c>
      <c r="D46" s="11" t="s">
        <v>134</v>
      </c>
      <c r="E46" s="11" t="s">
        <v>20</v>
      </c>
      <c r="F46" s="14">
        <v>25</v>
      </c>
    </row>
    <row r="47" spans="1:7" x14ac:dyDescent="0.55000000000000004">
      <c r="A47" s="4">
        <v>43180</v>
      </c>
      <c r="B47" s="2">
        <v>4</v>
      </c>
      <c r="C47" s="11" t="s">
        <v>8</v>
      </c>
      <c r="D47" s="11" t="s">
        <v>135</v>
      </c>
      <c r="E47" s="11" t="s">
        <v>17</v>
      </c>
      <c r="F47" s="14">
        <v>4</v>
      </c>
    </row>
    <row r="48" spans="1:7" x14ac:dyDescent="0.55000000000000004">
      <c r="A48" s="4">
        <v>43181</v>
      </c>
      <c r="B48" s="2">
        <v>1</v>
      </c>
      <c r="C48" s="11" t="s">
        <v>8</v>
      </c>
      <c r="D48" s="11" t="s">
        <v>135</v>
      </c>
      <c r="E48" s="11" t="s">
        <v>17</v>
      </c>
      <c r="F48" s="14">
        <v>4</v>
      </c>
    </row>
    <row r="49" spans="1:7" x14ac:dyDescent="0.55000000000000004">
      <c r="A49" s="4">
        <v>43181</v>
      </c>
      <c r="B49" s="2">
        <v>2.5</v>
      </c>
      <c r="C49" s="11" t="s">
        <v>8</v>
      </c>
      <c r="D49" s="11" t="s">
        <v>134</v>
      </c>
      <c r="E49" s="11" t="s">
        <v>20</v>
      </c>
      <c r="F49" s="14">
        <v>24</v>
      </c>
    </row>
    <row r="50" spans="1:7" x14ac:dyDescent="0.55000000000000004">
      <c r="A50" s="4">
        <v>43181</v>
      </c>
      <c r="B50" s="2">
        <v>3.5</v>
      </c>
      <c r="C50" s="11" t="s">
        <v>8</v>
      </c>
      <c r="D50" s="11" t="s">
        <v>139</v>
      </c>
      <c r="E50" s="11" t="s">
        <v>17</v>
      </c>
      <c r="F50" s="14">
        <v>4</v>
      </c>
    </row>
    <row r="51" spans="1:7" x14ac:dyDescent="0.55000000000000004">
      <c r="A51" s="4">
        <v>43182</v>
      </c>
      <c r="B51" s="25">
        <v>3.5</v>
      </c>
      <c r="C51" s="11" t="s">
        <v>8</v>
      </c>
      <c r="D51" s="11" t="s">
        <v>140</v>
      </c>
      <c r="E51" s="11" t="s">
        <v>17</v>
      </c>
      <c r="F51" s="14">
        <v>29</v>
      </c>
    </row>
    <row r="52" spans="1:7" x14ac:dyDescent="0.55000000000000004">
      <c r="A52" s="22">
        <v>43154</v>
      </c>
      <c r="B52" s="25">
        <v>1</v>
      </c>
      <c r="C52" s="11" t="s">
        <v>49</v>
      </c>
      <c r="D52" s="12" t="s">
        <v>141</v>
      </c>
      <c r="E52" s="11" t="s">
        <v>20</v>
      </c>
      <c r="F52" s="14">
        <v>26</v>
      </c>
    </row>
    <row r="53" spans="1:7" x14ac:dyDescent="0.55000000000000004">
      <c r="A53" s="23" t="s">
        <v>142</v>
      </c>
      <c r="D53" s="6"/>
      <c r="G53" s="3" t="s">
        <v>24</v>
      </c>
    </row>
    <row r="54" spans="1:7" x14ac:dyDescent="0.55000000000000004">
      <c r="A54" s="22">
        <v>43183</v>
      </c>
      <c r="B54" s="2">
        <v>4</v>
      </c>
      <c r="C54" s="11" t="s">
        <v>8</v>
      </c>
      <c r="D54" s="11" t="s">
        <v>143</v>
      </c>
      <c r="E54" s="11" t="s">
        <v>17</v>
      </c>
      <c r="F54" s="14">
        <v>29</v>
      </c>
      <c r="G54" s="2">
        <f>SUM(B54:B63)</f>
        <v>26.25</v>
      </c>
    </row>
    <row r="55" spans="1:7" x14ac:dyDescent="0.55000000000000004">
      <c r="A55" s="4">
        <v>43185</v>
      </c>
      <c r="B55" s="2">
        <v>1</v>
      </c>
      <c r="C55" s="11" t="s">
        <v>8</v>
      </c>
      <c r="D55" s="11" t="s">
        <v>134</v>
      </c>
      <c r="E55" s="11" t="s">
        <v>20</v>
      </c>
      <c r="F55" s="14">
        <v>24</v>
      </c>
      <c r="G55" s="2"/>
    </row>
    <row r="56" spans="1:7" x14ac:dyDescent="0.55000000000000004">
      <c r="A56" s="4">
        <v>43185</v>
      </c>
      <c r="B56" s="2">
        <v>2</v>
      </c>
      <c r="C56" s="11" t="s">
        <v>8</v>
      </c>
      <c r="D56" s="11" t="s">
        <v>144</v>
      </c>
      <c r="E56" s="11" t="s">
        <v>20</v>
      </c>
      <c r="F56" s="14">
        <v>29</v>
      </c>
    </row>
    <row r="57" spans="1:7" x14ac:dyDescent="0.55000000000000004">
      <c r="A57" s="4">
        <v>43185</v>
      </c>
      <c r="B57" s="2">
        <v>3</v>
      </c>
      <c r="C57" s="11" t="s">
        <v>8</v>
      </c>
      <c r="D57" s="11" t="s">
        <v>145</v>
      </c>
      <c r="E57" s="11" t="s">
        <v>17</v>
      </c>
      <c r="F57" s="14">
        <v>29</v>
      </c>
    </row>
    <row r="58" spans="1:7" x14ac:dyDescent="0.55000000000000004">
      <c r="A58" s="4">
        <v>43186</v>
      </c>
      <c r="B58" s="2">
        <v>3</v>
      </c>
      <c r="C58" s="11" t="s">
        <v>8</v>
      </c>
      <c r="D58" s="11" t="s">
        <v>146</v>
      </c>
      <c r="E58" s="11" t="s">
        <v>20</v>
      </c>
      <c r="F58" s="14">
        <v>29</v>
      </c>
    </row>
    <row r="59" spans="1:7" x14ac:dyDescent="0.55000000000000004">
      <c r="A59" s="4">
        <v>43187</v>
      </c>
      <c r="B59" s="2">
        <v>3.75</v>
      </c>
      <c r="C59" s="11" t="s">
        <v>8</v>
      </c>
      <c r="D59" s="11" t="s">
        <v>148</v>
      </c>
      <c r="E59" s="11" t="s">
        <v>17</v>
      </c>
      <c r="F59" s="14">
        <v>7</v>
      </c>
    </row>
    <row r="60" spans="1:7" x14ac:dyDescent="0.55000000000000004">
      <c r="A60" s="4">
        <v>43187</v>
      </c>
      <c r="B60" s="25">
        <v>0.5</v>
      </c>
      <c r="C60" s="11" t="s">
        <v>49</v>
      </c>
      <c r="D60" s="12" t="s">
        <v>141</v>
      </c>
      <c r="E60" s="11" t="s">
        <v>20</v>
      </c>
      <c r="F60" s="14">
        <v>26</v>
      </c>
    </row>
    <row r="61" spans="1:7" x14ac:dyDescent="0.55000000000000004">
      <c r="A61" s="4">
        <v>43188</v>
      </c>
      <c r="B61" s="2">
        <v>5.5</v>
      </c>
      <c r="C61" s="11" t="s">
        <v>8</v>
      </c>
      <c r="D61" s="11" t="s">
        <v>148</v>
      </c>
      <c r="E61" s="11" t="s">
        <v>19</v>
      </c>
      <c r="F61" s="14">
        <v>7</v>
      </c>
    </row>
    <row r="62" spans="1:7" x14ac:dyDescent="0.55000000000000004">
      <c r="A62" s="4">
        <v>43189</v>
      </c>
      <c r="B62" s="2">
        <v>3</v>
      </c>
      <c r="C62" s="11" t="s">
        <v>8</v>
      </c>
      <c r="D62" s="11" t="s">
        <v>159</v>
      </c>
      <c r="E62" s="11" t="s">
        <v>18</v>
      </c>
      <c r="F62" s="14">
        <v>7</v>
      </c>
    </row>
    <row r="63" spans="1:7" x14ac:dyDescent="0.55000000000000004">
      <c r="A63" s="4">
        <v>43189</v>
      </c>
      <c r="B63" s="2">
        <v>0.5</v>
      </c>
      <c r="C63" s="11" t="s">
        <v>8</v>
      </c>
      <c r="D63" s="11" t="s">
        <v>160</v>
      </c>
      <c r="E63" s="11" t="s">
        <v>17</v>
      </c>
      <c r="F63" s="14">
        <v>7</v>
      </c>
    </row>
    <row r="64" spans="1:7" x14ac:dyDescent="0.55000000000000004">
      <c r="A64" s="23" t="s">
        <v>164</v>
      </c>
      <c r="E64" s="11"/>
      <c r="G64" s="3" t="s">
        <v>24</v>
      </c>
    </row>
    <row r="65" spans="1:11" x14ac:dyDescent="0.55000000000000004">
      <c r="A65" s="22">
        <v>43192</v>
      </c>
      <c r="B65" s="2">
        <v>4.75</v>
      </c>
      <c r="C65" s="11" t="s">
        <v>8</v>
      </c>
      <c r="D65" s="11" t="s">
        <v>148</v>
      </c>
      <c r="E65" s="11" t="s">
        <v>19</v>
      </c>
      <c r="F65" s="20" t="s">
        <v>170</v>
      </c>
      <c r="G65" s="2">
        <f>SUM(B65:B71)</f>
        <v>23</v>
      </c>
    </row>
    <row r="66" spans="1:11" x14ac:dyDescent="0.55000000000000004">
      <c r="A66" s="4">
        <v>43193</v>
      </c>
      <c r="B66" s="2">
        <v>6.5</v>
      </c>
      <c r="C66" s="11" t="s">
        <v>8</v>
      </c>
      <c r="D66" s="11" t="s">
        <v>168</v>
      </c>
      <c r="E66" s="11" t="s">
        <v>19</v>
      </c>
      <c r="F66" s="20" t="s">
        <v>169</v>
      </c>
      <c r="G66" s="2"/>
    </row>
    <row r="67" spans="1:11" x14ac:dyDescent="0.55000000000000004">
      <c r="A67" s="4">
        <v>43194</v>
      </c>
      <c r="B67" s="2">
        <v>6.25</v>
      </c>
      <c r="C67" s="11" t="s">
        <v>8</v>
      </c>
      <c r="D67" s="11" t="s">
        <v>168</v>
      </c>
      <c r="E67" s="11" t="s">
        <v>19</v>
      </c>
      <c r="F67" s="20" t="s">
        <v>169</v>
      </c>
    </row>
    <row r="68" spans="1:11" x14ac:dyDescent="0.55000000000000004">
      <c r="A68" s="4">
        <v>43195</v>
      </c>
      <c r="B68" s="2">
        <v>2</v>
      </c>
      <c r="C68" s="11" t="s">
        <v>8</v>
      </c>
      <c r="D68" s="11" t="s">
        <v>168</v>
      </c>
      <c r="E68" s="11" t="s">
        <v>19</v>
      </c>
      <c r="F68" s="20" t="s">
        <v>169</v>
      </c>
    </row>
    <row r="69" spans="1:11" x14ac:dyDescent="0.55000000000000004">
      <c r="A69" s="4">
        <v>43195</v>
      </c>
      <c r="B69" s="2">
        <v>0.5</v>
      </c>
      <c r="C69" s="11" t="s">
        <v>8</v>
      </c>
      <c r="D69" s="11" t="s">
        <v>163</v>
      </c>
      <c r="E69" s="11" t="s">
        <v>20</v>
      </c>
      <c r="F69" s="20" t="s">
        <v>345</v>
      </c>
    </row>
    <row r="70" spans="1:11" x14ac:dyDescent="0.55000000000000004">
      <c r="A70" s="4">
        <v>43195</v>
      </c>
      <c r="B70" s="2">
        <v>1</v>
      </c>
      <c r="C70" s="11" t="s">
        <v>8</v>
      </c>
      <c r="D70" s="11" t="s">
        <v>171</v>
      </c>
      <c r="E70" s="11" t="s">
        <v>18</v>
      </c>
      <c r="F70" s="20" t="s">
        <v>169</v>
      </c>
    </row>
    <row r="71" spans="1:11" x14ac:dyDescent="0.55000000000000004">
      <c r="A71" s="4">
        <v>43196</v>
      </c>
      <c r="B71" s="2">
        <v>2</v>
      </c>
      <c r="C71" s="11" t="s">
        <v>8</v>
      </c>
      <c r="D71" s="11" t="s">
        <v>172</v>
      </c>
      <c r="E71" s="11" t="s">
        <v>16</v>
      </c>
      <c r="F71" s="20" t="s">
        <v>214</v>
      </c>
    </row>
    <row r="72" spans="1:11" x14ac:dyDescent="0.55000000000000004">
      <c r="A72" s="23" t="s">
        <v>177</v>
      </c>
      <c r="C72" s="11"/>
      <c r="D72" s="11"/>
      <c r="E72" s="11"/>
      <c r="G72" s="3" t="s">
        <v>24</v>
      </c>
    </row>
    <row r="73" spans="1:11" x14ac:dyDescent="0.55000000000000004">
      <c r="A73" s="4">
        <v>43197</v>
      </c>
      <c r="B73" s="2">
        <v>4</v>
      </c>
      <c r="C73" s="11" t="s">
        <v>8</v>
      </c>
      <c r="D73" s="11" t="s">
        <v>172</v>
      </c>
      <c r="E73" s="11" t="s">
        <v>17</v>
      </c>
      <c r="F73" s="20" t="s">
        <v>214</v>
      </c>
      <c r="G73" s="2">
        <f>SUM(B73:B80)</f>
        <v>25.25</v>
      </c>
    </row>
    <row r="74" spans="1:11" x14ac:dyDescent="0.55000000000000004">
      <c r="A74" s="4">
        <v>43198</v>
      </c>
      <c r="B74" s="2">
        <v>6</v>
      </c>
      <c r="C74" s="11" t="s">
        <v>8</v>
      </c>
      <c r="D74" s="11" t="s">
        <v>173</v>
      </c>
      <c r="E74" s="11" t="s">
        <v>19</v>
      </c>
      <c r="F74" s="20" t="s">
        <v>169</v>
      </c>
    </row>
    <row r="75" spans="1:11" x14ac:dyDescent="0.55000000000000004">
      <c r="A75" s="4">
        <v>43199</v>
      </c>
      <c r="B75" s="2">
        <v>0.5</v>
      </c>
      <c r="C75" s="11" t="s">
        <v>8</v>
      </c>
      <c r="D75" s="12" t="s">
        <v>174</v>
      </c>
      <c r="E75" s="11" t="s">
        <v>18</v>
      </c>
      <c r="F75" s="20" t="s">
        <v>169</v>
      </c>
    </row>
    <row r="76" spans="1:11" x14ac:dyDescent="0.55000000000000004">
      <c r="A76" s="4">
        <v>43199</v>
      </c>
      <c r="B76" s="2">
        <v>0.5</v>
      </c>
      <c r="C76" s="11" t="s">
        <v>8</v>
      </c>
      <c r="D76" s="12" t="s">
        <v>175</v>
      </c>
      <c r="E76" s="11" t="s">
        <v>16</v>
      </c>
      <c r="F76" s="20" t="s">
        <v>169</v>
      </c>
      <c r="G76" s="3"/>
      <c r="J76" s="1">
        <v>1</v>
      </c>
      <c r="K76" s="3">
        <f>SUMIF($F$4:$F$157, J76, $B$4:$B$157)</f>
        <v>9.5</v>
      </c>
    </row>
    <row r="77" spans="1:11" x14ac:dyDescent="0.55000000000000004">
      <c r="A77" s="4">
        <v>43199</v>
      </c>
      <c r="B77" s="2">
        <v>3</v>
      </c>
      <c r="C77" s="11" t="s">
        <v>8</v>
      </c>
      <c r="D77" s="11" t="s">
        <v>176</v>
      </c>
      <c r="E77" s="11" t="s">
        <v>19</v>
      </c>
      <c r="F77" s="20" t="s">
        <v>169</v>
      </c>
      <c r="G77" s="2"/>
      <c r="J77" s="1">
        <v>2</v>
      </c>
      <c r="K77" s="3">
        <f t="shared" ref="K77:K114" si="0">SUMIF($F$4:$F$157, J77, $B$4:$B$157)</f>
        <v>1</v>
      </c>
    </row>
    <row r="78" spans="1:11" x14ac:dyDescent="0.55000000000000004">
      <c r="A78" s="4">
        <v>43202</v>
      </c>
      <c r="B78" s="2">
        <v>5</v>
      </c>
      <c r="C78" s="11" t="s">
        <v>8</v>
      </c>
      <c r="D78" s="11" t="s">
        <v>176</v>
      </c>
      <c r="E78" s="11" t="s">
        <v>19</v>
      </c>
      <c r="F78" s="20" t="s">
        <v>169</v>
      </c>
      <c r="J78" s="1">
        <v>3</v>
      </c>
      <c r="K78" s="3">
        <f t="shared" si="0"/>
        <v>0</v>
      </c>
    </row>
    <row r="79" spans="1:11" x14ac:dyDescent="0.55000000000000004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0" t="s">
        <v>345</v>
      </c>
      <c r="J79" s="1">
        <v>4</v>
      </c>
      <c r="K79" s="3">
        <f t="shared" si="0"/>
        <v>15.5</v>
      </c>
    </row>
    <row r="80" spans="1:11" x14ac:dyDescent="0.55000000000000004">
      <c r="A80" s="4">
        <v>43203</v>
      </c>
      <c r="B80" s="2">
        <v>5.75</v>
      </c>
      <c r="C80" s="11" t="s">
        <v>8</v>
      </c>
      <c r="D80" s="11" t="s">
        <v>188</v>
      </c>
      <c r="E80" s="11" t="s">
        <v>19</v>
      </c>
      <c r="F80" s="20" t="s">
        <v>215</v>
      </c>
      <c r="J80" s="1">
        <v>5</v>
      </c>
      <c r="K80" s="3">
        <f t="shared" si="0"/>
        <v>0</v>
      </c>
    </row>
    <row r="81" spans="1:11" x14ac:dyDescent="0.55000000000000004">
      <c r="A81" s="23" t="s">
        <v>193</v>
      </c>
      <c r="B81" s="8"/>
      <c r="C81" s="11"/>
      <c r="D81" s="11"/>
      <c r="E81" s="11"/>
      <c r="F81" s="19"/>
      <c r="G81" s="3" t="s">
        <v>24</v>
      </c>
      <c r="J81" s="1">
        <v>6</v>
      </c>
      <c r="K81" s="3">
        <f t="shared" si="0"/>
        <v>0</v>
      </c>
    </row>
    <row r="82" spans="1:11" x14ac:dyDescent="0.55000000000000004">
      <c r="A82" s="4">
        <v>43205</v>
      </c>
      <c r="B82" s="2">
        <v>3</v>
      </c>
      <c r="C82" s="11" t="s">
        <v>8</v>
      </c>
      <c r="D82" s="11" t="s">
        <v>190</v>
      </c>
      <c r="E82" s="11" t="s">
        <v>16</v>
      </c>
      <c r="F82" s="20" t="s">
        <v>212</v>
      </c>
      <c r="G82" s="2">
        <f>SUM(B82:B94)</f>
        <v>24.5</v>
      </c>
      <c r="J82" s="1">
        <v>7</v>
      </c>
      <c r="K82" s="3">
        <f t="shared" si="0"/>
        <v>12.75</v>
      </c>
    </row>
    <row r="83" spans="1:11" x14ac:dyDescent="0.55000000000000004">
      <c r="A83" s="4">
        <v>43206</v>
      </c>
      <c r="B83" s="2">
        <v>2.25</v>
      </c>
      <c r="C83" s="11" t="s">
        <v>8</v>
      </c>
      <c r="D83" s="11" t="s">
        <v>187</v>
      </c>
      <c r="E83" s="11" t="s">
        <v>20</v>
      </c>
      <c r="F83" s="20" t="s">
        <v>211</v>
      </c>
      <c r="J83" s="1">
        <v>8</v>
      </c>
      <c r="K83" s="3">
        <f t="shared" si="0"/>
        <v>0</v>
      </c>
    </row>
    <row r="84" spans="1:11" x14ac:dyDescent="0.55000000000000004">
      <c r="A84" s="4">
        <v>43206</v>
      </c>
      <c r="B84" s="2">
        <v>1</v>
      </c>
      <c r="C84" s="11" t="s">
        <v>8</v>
      </c>
      <c r="D84" s="11" t="s">
        <v>189</v>
      </c>
      <c r="E84" s="11" t="s">
        <v>19</v>
      </c>
      <c r="F84" s="20" t="s">
        <v>210</v>
      </c>
      <c r="J84" s="1">
        <v>9</v>
      </c>
      <c r="K84" s="3">
        <f t="shared" si="0"/>
        <v>0</v>
      </c>
    </row>
    <row r="85" spans="1:11" x14ac:dyDescent="0.55000000000000004">
      <c r="A85" s="4">
        <v>43206</v>
      </c>
      <c r="B85" s="2">
        <v>2</v>
      </c>
      <c r="C85" s="11" t="s">
        <v>8</v>
      </c>
      <c r="D85" s="11" t="s">
        <v>189</v>
      </c>
      <c r="E85" s="11" t="s">
        <v>19</v>
      </c>
      <c r="F85" s="20" t="s">
        <v>210</v>
      </c>
      <c r="G85" s="3"/>
      <c r="J85" s="1">
        <v>10</v>
      </c>
      <c r="K85" s="3">
        <f t="shared" si="0"/>
        <v>0</v>
      </c>
    </row>
    <row r="86" spans="1:11" x14ac:dyDescent="0.55000000000000004">
      <c r="A86" s="4">
        <v>43207</v>
      </c>
      <c r="B86" s="2">
        <v>1</v>
      </c>
      <c r="C86" s="11" t="s">
        <v>8</v>
      </c>
      <c r="D86" s="11" t="s">
        <v>187</v>
      </c>
      <c r="E86" s="11" t="s">
        <v>20</v>
      </c>
      <c r="F86" s="20" t="s">
        <v>211</v>
      </c>
      <c r="G86" s="2"/>
      <c r="J86" s="1">
        <v>11</v>
      </c>
      <c r="K86" s="3">
        <f t="shared" si="0"/>
        <v>0</v>
      </c>
    </row>
    <row r="87" spans="1:11" x14ac:dyDescent="0.55000000000000004">
      <c r="A87" s="4">
        <v>43207</v>
      </c>
      <c r="B87" s="2">
        <v>1</v>
      </c>
      <c r="C87" s="11" t="s">
        <v>8</v>
      </c>
      <c r="D87" s="11" t="s">
        <v>191</v>
      </c>
      <c r="E87" s="11" t="s">
        <v>19</v>
      </c>
      <c r="F87" s="20" t="s">
        <v>213</v>
      </c>
      <c r="J87" s="1">
        <v>12</v>
      </c>
      <c r="K87" s="3">
        <f t="shared" si="0"/>
        <v>0</v>
      </c>
    </row>
    <row r="88" spans="1:11" x14ac:dyDescent="0.55000000000000004">
      <c r="A88" s="4">
        <v>43208</v>
      </c>
      <c r="B88" s="2">
        <v>2</v>
      </c>
      <c r="C88" s="11" t="s">
        <v>192</v>
      </c>
      <c r="D88" s="11" t="s">
        <v>187</v>
      </c>
      <c r="E88" s="11" t="s">
        <v>20</v>
      </c>
      <c r="F88" s="20" t="s">
        <v>211</v>
      </c>
      <c r="J88" s="1">
        <v>13</v>
      </c>
      <c r="K88" s="3">
        <f t="shared" si="0"/>
        <v>0</v>
      </c>
    </row>
    <row r="89" spans="1:11" x14ac:dyDescent="0.55000000000000004">
      <c r="A89" s="4">
        <v>43208</v>
      </c>
      <c r="B89" s="2">
        <v>2</v>
      </c>
      <c r="C89" s="11" t="s">
        <v>8</v>
      </c>
      <c r="D89" s="11" t="s">
        <v>197</v>
      </c>
      <c r="E89" s="11" t="s">
        <v>16</v>
      </c>
      <c r="F89" s="20" t="s">
        <v>210</v>
      </c>
      <c r="J89" s="1">
        <v>14</v>
      </c>
      <c r="K89" s="3">
        <f t="shared" si="0"/>
        <v>0</v>
      </c>
    </row>
    <row r="90" spans="1:11" x14ac:dyDescent="0.55000000000000004">
      <c r="A90" s="4">
        <v>43209</v>
      </c>
      <c r="B90" s="2">
        <v>1</v>
      </c>
      <c r="C90" s="11" t="s">
        <v>8</v>
      </c>
      <c r="D90" s="11" t="s">
        <v>197</v>
      </c>
      <c r="E90" s="11" t="s">
        <v>16</v>
      </c>
      <c r="F90" s="20" t="s">
        <v>210</v>
      </c>
      <c r="J90" s="1">
        <v>15</v>
      </c>
      <c r="K90" s="3">
        <f t="shared" si="0"/>
        <v>3.5</v>
      </c>
    </row>
    <row r="91" spans="1:11" x14ac:dyDescent="0.55000000000000004">
      <c r="A91" s="4">
        <v>43209</v>
      </c>
      <c r="B91" s="2">
        <v>2</v>
      </c>
      <c r="C91" s="11" t="s">
        <v>192</v>
      </c>
      <c r="D91" s="11" t="s">
        <v>198</v>
      </c>
      <c r="E91" s="11" t="s">
        <v>16</v>
      </c>
      <c r="F91" s="20" t="s">
        <v>212</v>
      </c>
      <c r="J91" s="1">
        <v>16</v>
      </c>
      <c r="K91" s="3">
        <f t="shared" si="0"/>
        <v>0</v>
      </c>
    </row>
    <row r="92" spans="1:11" x14ac:dyDescent="0.55000000000000004">
      <c r="A92" s="4">
        <v>43209</v>
      </c>
      <c r="B92" s="2">
        <v>2.5</v>
      </c>
      <c r="C92" s="11" t="s">
        <v>8</v>
      </c>
      <c r="D92" s="11" t="s">
        <v>199</v>
      </c>
      <c r="E92" s="11" t="s">
        <v>19</v>
      </c>
      <c r="F92" s="20" t="s">
        <v>213</v>
      </c>
      <c r="J92" s="1">
        <v>17</v>
      </c>
      <c r="K92" s="3">
        <f t="shared" si="0"/>
        <v>0</v>
      </c>
    </row>
    <row r="93" spans="1:11" x14ac:dyDescent="0.55000000000000004">
      <c r="A93" s="22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0" t="s">
        <v>346</v>
      </c>
      <c r="J93" s="1">
        <v>18</v>
      </c>
      <c r="K93" s="3">
        <f t="shared" si="0"/>
        <v>2</v>
      </c>
    </row>
    <row r="94" spans="1:11" x14ac:dyDescent="0.55000000000000004">
      <c r="A94" s="4">
        <v>43210</v>
      </c>
      <c r="B94" s="2">
        <v>3</v>
      </c>
      <c r="C94" s="11" t="s">
        <v>8</v>
      </c>
      <c r="D94" s="11" t="s">
        <v>201</v>
      </c>
      <c r="E94" s="11" t="s">
        <v>19</v>
      </c>
      <c r="F94" s="20" t="s">
        <v>213</v>
      </c>
      <c r="J94" s="1">
        <v>19</v>
      </c>
      <c r="K94" s="3">
        <f t="shared" si="0"/>
        <v>0</v>
      </c>
    </row>
    <row r="95" spans="1:11" x14ac:dyDescent="0.55000000000000004">
      <c r="A95" s="23" t="s">
        <v>200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55000000000000004">
      <c r="A96" s="22">
        <v>43214</v>
      </c>
      <c r="B96" s="2">
        <v>1.5</v>
      </c>
      <c r="C96" s="11" t="s">
        <v>8</v>
      </c>
      <c r="D96" s="11" t="s">
        <v>197</v>
      </c>
      <c r="E96" s="11" t="s">
        <v>16</v>
      </c>
      <c r="F96" s="20" t="s">
        <v>210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55000000000000004">
      <c r="A97" s="22">
        <v>43214</v>
      </c>
      <c r="B97" s="2">
        <v>3</v>
      </c>
      <c r="C97" s="11" t="s">
        <v>8</v>
      </c>
      <c r="D97" s="11" t="s">
        <v>201</v>
      </c>
      <c r="E97" s="11" t="s">
        <v>19</v>
      </c>
      <c r="F97" s="20" t="s">
        <v>210</v>
      </c>
      <c r="G97" s="2"/>
      <c r="J97" s="1">
        <v>22</v>
      </c>
      <c r="K97" s="3">
        <f t="shared" si="0"/>
        <v>6.75</v>
      </c>
    </row>
    <row r="98" spans="1:11" x14ac:dyDescent="0.55000000000000004">
      <c r="A98" s="4">
        <v>43215</v>
      </c>
      <c r="B98" s="2">
        <v>4.5</v>
      </c>
      <c r="C98" s="11" t="s">
        <v>8</v>
      </c>
      <c r="D98" s="11" t="s">
        <v>209</v>
      </c>
      <c r="E98" s="11" t="s">
        <v>19</v>
      </c>
      <c r="F98" s="20" t="s">
        <v>235</v>
      </c>
      <c r="J98" s="1">
        <v>23</v>
      </c>
      <c r="K98" s="3">
        <f t="shared" si="0"/>
        <v>0</v>
      </c>
    </row>
    <row r="99" spans="1:11" x14ac:dyDescent="0.55000000000000004">
      <c r="A99" s="4">
        <v>43216</v>
      </c>
      <c r="B99" s="2">
        <v>3.25</v>
      </c>
      <c r="C99" s="11" t="s">
        <v>8</v>
      </c>
      <c r="D99" s="11" t="s">
        <v>209</v>
      </c>
      <c r="E99" s="11" t="s">
        <v>19</v>
      </c>
      <c r="F99" s="20" t="s">
        <v>235</v>
      </c>
      <c r="J99" s="1">
        <v>24</v>
      </c>
      <c r="K99" s="3">
        <f t="shared" si="0"/>
        <v>7.25</v>
      </c>
    </row>
    <row r="100" spans="1:11" x14ac:dyDescent="0.55000000000000004">
      <c r="A100" s="4">
        <v>43216</v>
      </c>
      <c r="B100" s="2">
        <v>1</v>
      </c>
      <c r="C100" s="11" t="s">
        <v>8</v>
      </c>
      <c r="D100" s="11" t="s">
        <v>216</v>
      </c>
      <c r="E100" s="11" t="s">
        <v>16</v>
      </c>
      <c r="F100" s="20" t="s">
        <v>212</v>
      </c>
      <c r="J100" s="1">
        <v>25</v>
      </c>
      <c r="K100" s="3">
        <f t="shared" si="0"/>
        <v>9</v>
      </c>
    </row>
    <row r="101" spans="1:11" x14ac:dyDescent="0.55000000000000004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F101" s="20" t="s">
        <v>346</v>
      </c>
      <c r="J101" s="1">
        <v>26</v>
      </c>
      <c r="K101" s="3">
        <f t="shared" si="0"/>
        <v>4</v>
      </c>
    </row>
    <row r="102" spans="1:11" x14ac:dyDescent="0.55000000000000004">
      <c r="A102" s="4">
        <v>43217</v>
      </c>
      <c r="B102" s="2">
        <v>0.5</v>
      </c>
      <c r="C102" s="11" t="s">
        <v>8</v>
      </c>
      <c r="D102" s="11" t="s">
        <v>229</v>
      </c>
      <c r="E102" s="11" t="s">
        <v>16</v>
      </c>
      <c r="F102" s="20" t="s">
        <v>210</v>
      </c>
      <c r="J102" s="1">
        <v>27</v>
      </c>
      <c r="K102" s="3">
        <f t="shared" si="0"/>
        <v>27.5</v>
      </c>
    </row>
    <row r="103" spans="1:11" x14ac:dyDescent="0.55000000000000004">
      <c r="A103" s="4">
        <v>43217</v>
      </c>
      <c r="B103" s="2">
        <v>1</v>
      </c>
      <c r="C103" s="11" t="s">
        <v>8</v>
      </c>
      <c r="D103" s="11" t="s">
        <v>230</v>
      </c>
      <c r="E103" s="11" t="s">
        <v>16</v>
      </c>
      <c r="F103" s="20" t="s">
        <v>210</v>
      </c>
      <c r="J103" s="1">
        <v>28</v>
      </c>
      <c r="K103" s="3">
        <f t="shared" si="0"/>
        <v>4</v>
      </c>
    </row>
    <row r="104" spans="1:11" x14ac:dyDescent="0.55000000000000004">
      <c r="A104" s="23" t="s">
        <v>231</v>
      </c>
      <c r="C104" s="11"/>
      <c r="D104" s="11"/>
      <c r="E104" s="11"/>
      <c r="G104" s="3" t="s">
        <v>24</v>
      </c>
      <c r="J104" s="1">
        <v>29</v>
      </c>
      <c r="K104" s="3">
        <f t="shared" si="0"/>
        <v>15.5</v>
      </c>
    </row>
    <row r="105" spans="1:11" x14ac:dyDescent="0.55000000000000004">
      <c r="A105" s="22">
        <v>43218</v>
      </c>
      <c r="B105" s="2">
        <v>2.5</v>
      </c>
      <c r="C105" s="11" t="s">
        <v>8</v>
      </c>
      <c r="D105" s="11" t="s">
        <v>232</v>
      </c>
      <c r="E105" s="11" t="s">
        <v>16</v>
      </c>
      <c r="F105" s="20" t="s">
        <v>244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55000000000000004">
      <c r="A106" s="22">
        <v>43220</v>
      </c>
      <c r="B106" s="2">
        <v>4.25</v>
      </c>
      <c r="C106" s="11" t="s">
        <v>8</v>
      </c>
      <c r="D106" s="11" t="s">
        <v>233</v>
      </c>
      <c r="E106" s="11" t="s">
        <v>19</v>
      </c>
      <c r="F106" s="20" t="s">
        <v>247</v>
      </c>
      <c r="G106" s="2"/>
      <c r="J106" s="1">
        <v>31</v>
      </c>
      <c r="K106" s="3">
        <f t="shared" si="0"/>
        <v>0</v>
      </c>
    </row>
    <row r="107" spans="1:11" x14ac:dyDescent="0.55000000000000004">
      <c r="A107" s="10">
        <v>43250</v>
      </c>
      <c r="B107" s="2">
        <v>1.75</v>
      </c>
      <c r="C107" s="11" t="s">
        <v>8</v>
      </c>
      <c r="D107" s="11" t="s">
        <v>234</v>
      </c>
      <c r="E107" s="11" t="s">
        <v>19</v>
      </c>
      <c r="F107" s="20" t="s">
        <v>245</v>
      </c>
      <c r="G107" s="2"/>
      <c r="J107" s="1">
        <v>32</v>
      </c>
      <c r="K107" s="3">
        <f t="shared" si="0"/>
        <v>0</v>
      </c>
    </row>
    <row r="108" spans="1:11" x14ac:dyDescent="0.55000000000000004">
      <c r="A108" s="4">
        <v>43221</v>
      </c>
      <c r="B108" s="2">
        <v>3.5</v>
      </c>
      <c r="C108" s="11" t="s">
        <v>8</v>
      </c>
      <c r="D108" s="11" t="s">
        <v>236</v>
      </c>
      <c r="E108" s="11" t="s">
        <v>19</v>
      </c>
      <c r="F108" s="20" t="s">
        <v>248</v>
      </c>
      <c r="J108" s="1">
        <v>33</v>
      </c>
      <c r="K108" s="3">
        <f t="shared" si="0"/>
        <v>0</v>
      </c>
    </row>
    <row r="109" spans="1:11" x14ac:dyDescent="0.55000000000000004">
      <c r="A109" s="4">
        <v>43222</v>
      </c>
      <c r="B109" s="2">
        <v>6.75</v>
      </c>
      <c r="C109" s="11" t="s">
        <v>8</v>
      </c>
      <c r="D109" s="11" t="s">
        <v>237</v>
      </c>
      <c r="E109" s="11" t="s">
        <v>19</v>
      </c>
      <c r="F109" s="20" t="s">
        <v>256</v>
      </c>
      <c r="J109" s="1">
        <v>34</v>
      </c>
      <c r="K109" s="3">
        <f t="shared" si="0"/>
        <v>0</v>
      </c>
    </row>
    <row r="110" spans="1:11" x14ac:dyDescent="0.55000000000000004">
      <c r="A110" s="4">
        <v>43223</v>
      </c>
      <c r="B110" s="2">
        <v>4.5</v>
      </c>
      <c r="C110" s="11" t="s">
        <v>8</v>
      </c>
      <c r="D110" s="11" t="s">
        <v>238</v>
      </c>
      <c r="E110" s="11" t="s">
        <v>19</v>
      </c>
      <c r="F110" s="20" t="s">
        <v>247</v>
      </c>
      <c r="J110" s="1">
        <v>35</v>
      </c>
      <c r="K110" s="3">
        <f t="shared" si="0"/>
        <v>0</v>
      </c>
    </row>
    <row r="111" spans="1:11" x14ac:dyDescent="0.55000000000000004">
      <c r="A111" s="4">
        <v>43224</v>
      </c>
      <c r="B111" s="2">
        <v>2</v>
      </c>
      <c r="C111" s="11" t="s">
        <v>8</v>
      </c>
      <c r="D111" s="11" t="s">
        <v>238</v>
      </c>
      <c r="E111" s="11" t="s">
        <v>19</v>
      </c>
      <c r="F111" s="20" t="s">
        <v>247</v>
      </c>
      <c r="J111" s="1">
        <v>36</v>
      </c>
      <c r="K111" s="3">
        <f t="shared" si="0"/>
        <v>0</v>
      </c>
    </row>
    <row r="112" spans="1:11" x14ac:dyDescent="0.55000000000000004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F112" s="20" t="s">
        <v>347</v>
      </c>
      <c r="J112" s="1">
        <v>37</v>
      </c>
      <c r="K112" s="3">
        <f t="shared" si="0"/>
        <v>0</v>
      </c>
    </row>
    <row r="113" spans="1:11" x14ac:dyDescent="0.55000000000000004">
      <c r="A113" s="23" t="s">
        <v>252</v>
      </c>
      <c r="G113" s="3" t="s">
        <v>24</v>
      </c>
      <c r="J113" s="1">
        <v>38</v>
      </c>
      <c r="K113" s="3">
        <f t="shared" si="0"/>
        <v>0</v>
      </c>
    </row>
    <row r="114" spans="1:11" x14ac:dyDescent="0.55000000000000004">
      <c r="A114" s="4">
        <v>43227</v>
      </c>
      <c r="B114" s="2">
        <v>5</v>
      </c>
      <c r="C114" s="11" t="s">
        <v>8</v>
      </c>
      <c r="D114" s="11" t="s">
        <v>251</v>
      </c>
      <c r="E114" s="11" t="s">
        <v>18</v>
      </c>
      <c r="F114" s="20" t="s">
        <v>247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55000000000000004">
      <c r="A115" s="4">
        <v>43227</v>
      </c>
      <c r="B115" s="24">
        <v>1.5</v>
      </c>
      <c r="C115" s="11" t="s">
        <v>8</v>
      </c>
      <c r="D115" s="11" t="s">
        <v>238</v>
      </c>
      <c r="E115" s="11" t="s">
        <v>19</v>
      </c>
      <c r="F115" s="20" t="s">
        <v>247</v>
      </c>
    </row>
    <row r="116" spans="1:11" x14ac:dyDescent="0.55000000000000004">
      <c r="A116" s="4">
        <v>43229</v>
      </c>
      <c r="B116" s="2">
        <v>6.5</v>
      </c>
      <c r="C116" s="11" t="s">
        <v>8</v>
      </c>
      <c r="D116" s="11" t="s">
        <v>237</v>
      </c>
      <c r="E116" s="11" t="s">
        <v>19</v>
      </c>
      <c r="F116" s="20" t="s">
        <v>246</v>
      </c>
    </row>
    <row r="117" spans="1:11" x14ac:dyDescent="0.55000000000000004">
      <c r="A117" s="22">
        <v>43230</v>
      </c>
      <c r="B117" s="2">
        <v>5</v>
      </c>
      <c r="C117" s="11" t="s">
        <v>8</v>
      </c>
      <c r="D117" s="11" t="s">
        <v>238</v>
      </c>
      <c r="E117" s="11" t="s">
        <v>19</v>
      </c>
      <c r="F117" s="20" t="s">
        <v>255</v>
      </c>
    </row>
    <row r="118" spans="1:11" x14ac:dyDescent="0.55000000000000004">
      <c r="A118" s="4">
        <v>43231</v>
      </c>
      <c r="B118" s="2">
        <v>1.5</v>
      </c>
      <c r="C118" s="11" t="s">
        <v>8</v>
      </c>
      <c r="D118" s="11" t="s">
        <v>266</v>
      </c>
      <c r="E118" s="11" t="s">
        <v>20</v>
      </c>
      <c r="F118" s="20" t="s">
        <v>347</v>
      </c>
      <c r="J118" s="2">
        <f>SUM(G77,G86,G97,G106,G114,G125,G131)</f>
        <v>41.5</v>
      </c>
      <c r="K118" s="1">
        <f>SUM(K76:K114)</f>
        <v>118.25</v>
      </c>
    </row>
    <row r="119" spans="1:11" x14ac:dyDescent="0.55000000000000004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  <c r="F119" s="20" t="s">
        <v>347</v>
      </c>
    </row>
    <row r="120" spans="1:11" x14ac:dyDescent="0.55000000000000004">
      <c r="A120" s="23" t="s">
        <v>268</v>
      </c>
      <c r="C120" s="11"/>
      <c r="D120" s="11"/>
      <c r="E120" s="11"/>
      <c r="G120" s="3" t="s">
        <v>24</v>
      </c>
      <c r="K120" s="11" t="s">
        <v>37</v>
      </c>
    </row>
    <row r="121" spans="1:11" x14ac:dyDescent="0.55000000000000004">
      <c r="A121" s="4">
        <v>43233</v>
      </c>
      <c r="B121" s="2">
        <v>4</v>
      </c>
      <c r="C121" s="11" t="s">
        <v>8</v>
      </c>
      <c r="D121" s="11" t="s">
        <v>269</v>
      </c>
      <c r="E121" s="11" t="s">
        <v>18</v>
      </c>
      <c r="F121" s="20" t="s">
        <v>270</v>
      </c>
      <c r="G121" s="2">
        <f>SUM(B121:B129)</f>
        <v>21</v>
      </c>
      <c r="K121" s="1">
        <f>SUM(Nico!K97:K114)</f>
        <v>74</v>
      </c>
    </row>
    <row r="122" spans="1:11" x14ac:dyDescent="0.55000000000000004">
      <c r="A122" s="4">
        <v>43234</v>
      </c>
      <c r="B122" s="2">
        <v>2</v>
      </c>
      <c r="C122" s="11" t="s">
        <v>8</v>
      </c>
      <c r="D122" s="11" t="s">
        <v>238</v>
      </c>
      <c r="E122" s="11" t="s">
        <v>19</v>
      </c>
      <c r="F122" s="20" t="s">
        <v>292</v>
      </c>
    </row>
    <row r="123" spans="1:11" x14ac:dyDescent="0.55000000000000004">
      <c r="A123" s="22">
        <v>43234</v>
      </c>
      <c r="B123" s="2">
        <v>2.5</v>
      </c>
      <c r="C123" s="11" t="s">
        <v>8</v>
      </c>
      <c r="D123" s="11" t="s">
        <v>271</v>
      </c>
      <c r="E123" s="11" t="s">
        <v>16</v>
      </c>
      <c r="F123" s="20" t="s">
        <v>293</v>
      </c>
    </row>
    <row r="124" spans="1:11" x14ac:dyDescent="0.55000000000000004">
      <c r="A124" s="22">
        <v>43235</v>
      </c>
      <c r="B124" s="2">
        <v>2</v>
      </c>
      <c r="C124" s="11" t="s">
        <v>8</v>
      </c>
      <c r="D124" s="11" t="s">
        <v>271</v>
      </c>
      <c r="E124" s="11" t="s">
        <v>16</v>
      </c>
      <c r="F124" s="20" t="s">
        <v>293</v>
      </c>
      <c r="G124" s="11"/>
    </row>
    <row r="125" spans="1:11" x14ac:dyDescent="0.55000000000000004">
      <c r="A125" s="4">
        <v>43236</v>
      </c>
      <c r="B125" s="2">
        <v>4.5</v>
      </c>
      <c r="C125" s="11" t="s">
        <v>8</v>
      </c>
      <c r="D125" s="11" t="s">
        <v>271</v>
      </c>
      <c r="E125" s="11" t="s">
        <v>16</v>
      </c>
      <c r="F125" s="20" t="s">
        <v>293</v>
      </c>
      <c r="G125" s="2"/>
    </row>
    <row r="126" spans="1:11" x14ac:dyDescent="0.55000000000000004">
      <c r="A126" s="4">
        <v>43237</v>
      </c>
      <c r="B126" s="2">
        <v>3</v>
      </c>
      <c r="C126" s="11" t="s">
        <v>8</v>
      </c>
      <c r="D126" s="11" t="s">
        <v>280</v>
      </c>
      <c r="E126" s="11" t="s">
        <v>19</v>
      </c>
      <c r="F126" s="20" t="s">
        <v>294</v>
      </c>
    </row>
    <row r="127" spans="1:11" x14ac:dyDescent="0.55000000000000004">
      <c r="A127" s="4">
        <v>43237</v>
      </c>
      <c r="B127" s="2">
        <v>1</v>
      </c>
      <c r="C127" s="11" t="s">
        <v>8</v>
      </c>
      <c r="D127" s="11" t="s">
        <v>281</v>
      </c>
      <c r="E127" s="11" t="s">
        <v>16</v>
      </c>
      <c r="F127" s="20" t="s">
        <v>293</v>
      </c>
    </row>
    <row r="128" spans="1:11" x14ac:dyDescent="0.55000000000000004">
      <c r="A128" s="22">
        <v>43238</v>
      </c>
      <c r="B128" s="2">
        <v>1.5</v>
      </c>
      <c r="C128" s="11" t="s">
        <v>8</v>
      </c>
      <c r="D128" s="11" t="s">
        <v>288</v>
      </c>
      <c r="E128" s="11" t="s">
        <v>18</v>
      </c>
      <c r="F128" s="20" t="s">
        <v>295</v>
      </c>
    </row>
    <row r="129" spans="1:7" x14ac:dyDescent="0.55000000000000004">
      <c r="A129" s="4">
        <v>43238</v>
      </c>
      <c r="B129" s="2">
        <v>0.5</v>
      </c>
      <c r="C129" s="11" t="s">
        <v>8</v>
      </c>
      <c r="D129" s="11" t="s">
        <v>282</v>
      </c>
      <c r="E129" s="11" t="s">
        <v>20</v>
      </c>
      <c r="F129" s="20" t="s">
        <v>348</v>
      </c>
    </row>
    <row r="130" spans="1:7" x14ac:dyDescent="0.55000000000000004">
      <c r="A130" s="23" t="s">
        <v>286</v>
      </c>
      <c r="G130" s="3" t="s">
        <v>24</v>
      </c>
    </row>
    <row r="131" spans="1:7" x14ac:dyDescent="0.55000000000000004">
      <c r="A131" s="4">
        <v>43241</v>
      </c>
      <c r="B131" s="2">
        <v>3.5</v>
      </c>
      <c r="C131" s="11" t="s">
        <v>8</v>
      </c>
      <c r="D131" s="11" t="s">
        <v>287</v>
      </c>
      <c r="E131" s="11" t="s">
        <v>19</v>
      </c>
      <c r="F131" s="20" t="s">
        <v>293</v>
      </c>
      <c r="G131" s="2">
        <f>SUM(B131:B136)</f>
        <v>21.5</v>
      </c>
    </row>
    <row r="132" spans="1:7" x14ac:dyDescent="0.55000000000000004">
      <c r="A132" s="4">
        <v>43242</v>
      </c>
      <c r="B132" s="2">
        <v>5.5</v>
      </c>
      <c r="C132" s="11" t="s">
        <v>8</v>
      </c>
      <c r="D132" s="11" t="s">
        <v>291</v>
      </c>
      <c r="E132" s="11" t="s">
        <v>19</v>
      </c>
      <c r="F132" s="20" t="s">
        <v>292</v>
      </c>
    </row>
    <row r="133" spans="1:7" x14ac:dyDescent="0.55000000000000004">
      <c r="A133" s="4">
        <v>43243</v>
      </c>
      <c r="B133" s="2">
        <v>5.5</v>
      </c>
      <c r="C133" s="11" t="s">
        <v>8</v>
      </c>
      <c r="D133" s="11" t="s">
        <v>296</v>
      </c>
      <c r="E133" s="11" t="s">
        <v>19</v>
      </c>
      <c r="F133" s="20" t="s">
        <v>297</v>
      </c>
    </row>
    <row r="134" spans="1:7" x14ac:dyDescent="0.55000000000000004">
      <c r="A134" s="4">
        <v>43245</v>
      </c>
      <c r="B134" s="2">
        <v>5.5</v>
      </c>
      <c r="C134" s="11" t="s">
        <v>8</v>
      </c>
      <c r="D134" s="11" t="s">
        <v>299</v>
      </c>
      <c r="E134" s="11" t="s">
        <v>19</v>
      </c>
      <c r="F134" s="20" t="s">
        <v>300</v>
      </c>
    </row>
    <row r="135" spans="1:7" x14ac:dyDescent="0.55000000000000004">
      <c r="A135" s="4">
        <v>43246</v>
      </c>
      <c r="B135" s="2">
        <v>1</v>
      </c>
      <c r="C135" s="11" t="s">
        <v>8</v>
      </c>
      <c r="D135" s="11" t="s">
        <v>306</v>
      </c>
      <c r="E135" s="11" t="s">
        <v>19</v>
      </c>
      <c r="F135" s="20" t="s">
        <v>292</v>
      </c>
    </row>
    <row r="136" spans="1:7" x14ac:dyDescent="0.55000000000000004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  <c r="F136" s="20" t="s">
        <v>348</v>
      </c>
    </row>
    <row r="137" spans="1:7" x14ac:dyDescent="0.55000000000000004">
      <c r="A137" s="23" t="s">
        <v>307</v>
      </c>
      <c r="C137" s="11"/>
      <c r="D137" s="11"/>
      <c r="E137" s="11"/>
      <c r="G137" s="3" t="s">
        <v>24</v>
      </c>
    </row>
    <row r="138" spans="1:7" x14ac:dyDescent="0.55000000000000004">
      <c r="A138" s="4">
        <v>43246</v>
      </c>
      <c r="B138" s="2">
        <v>2</v>
      </c>
      <c r="C138" s="11" t="s">
        <v>8</v>
      </c>
      <c r="D138" s="11" t="s">
        <v>308</v>
      </c>
      <c r="E138" s="11" t="s">
        <v>20</v>
      </c>
      <c r="F138" s="20" t="s">
        <v>312</v>
      </c>
      <c r="G138" s="2">
        <f>SUM(B138:B143)</f>
        <v>14.25</v>
      </c>
    </row>
    <row r="139" spans="1:7" x14ac:dyDescent="0.55000000000000004">
      <c r="A139" s="4">
        <v>43247</v>
      </c>
      <c r="B139" s="2">
        <v>1.25</v>
      </c>
      <c r="C139" s="11" t="s">
        <v>8</v>
      </c>
      <c r="D139" s="11" t="s">
        <v>309</v>
      </c>
      <c r="E139" s="11" t="s">
        <v>20</v>
      </c>
      <c r="F139" s="20" t="s">
        <v>314</v>
      </c>
    </row>
    <row r="140" spans="1:7" x14ac:dyDescent="0.55000000000000004">
      <c r="A140" s="4">
        <v>43248</v>
      </c>
      <c r="B140" s="25">
        <v>4.5</v>
      </c>
      <c r="C140" s="11" t="s">
        <v>8</v>
      </c>
      <c r="D140" s="11" t="s">
        <v>311</v>
      </c>
      <c r="E140" s="11" t="s">
        <v>16</v>
      </c>
      <c r="F140" s="20" t="s">
        <v>313</v>
      </c>
    </row>
    <row r="141" spans="1:7" x14ac:dyDescent="0.55000000000000004">
      <c r="A141" s="4">
        <v>43249</v>
      </c>
      <c r="B141" s="2">
        <v>1</v>
      </c>
      <c r="C141" s="11" t="s">
        <v>8</v>
      </c>
      <c r="D141" s="11" t="s">
        <v>330</v>
      </c>
      <c r="E141" s="11" t="s">
        <v>20</v>
      </c>
      <c r="F141" s="20" t="s">
        <v>300</v>
      </c>
    </row>
    <row r="142" spans="1:7" x14ac:dyDescent="0.55000000000000004">
      <c r="A142" s="22">
        <v>43250</v>
      </c>
      <c r="B142" s="2">
        <v>5.5</v>
      </c>
      <c r="C142" s="11" t="s">
        <v>8</v>
      </c>
      <c r="D142" s="11" t="s">
        <v>337</v>
      </c>
      <c r="E142" s="11" t="s">
        <v>20</v>
      </c>
      <c r="F142" s="20" t="s">
        <v>338</v>
      </c>
      <c r="G142" s="25"/>
    </row>
    <row r="143" spans="1:7" x14ac:dyDescent="0.55000000000000004">
      <c r="A143" s="4"/>
      <c r="B143" s="25"/>
      <c r="C143" s="11"/>
      <c r="D143" s="11"/>
      <c r="E143" s="11"/>
      <c r="G143" s="2"/>
    </row>
    <row r="144" spans="1:7" x14ac:dyDescent="0.55000000000000004">
      <c r="A144" s="4"/>
      <c r="C144" s="11"/>
      <c r="D144" s="11"/>
      <c r="E144" s="11"/>
    </row>
    <row r="145" spans="1:5" x14ac:dyDescent="0.55000000000000004">
      <c r="A145" s="22"/>
      <c r="C145" s="11"/>
      <c r="D145" s="11"/>
      <c r="E145" s="11"/>
    </row>
    <row r="146" spans="1:5" x14ac:dyDescent="0.55000000000000004">
      <c r="C146" s="11"/>
      <c r="D146" s="11"/>
      <c r="E146" s="11"/>
    </row>
    <row r="147" spans="1:5" x14ac:dyDescent="0.55000000000000004">
      <c r="C147" s="11"/>
      <c r="D147" s="11"/>
      <c r="E147" s="11"/>
    </row>
    <row r="148" spans="1:5" x14ac:dyDescent="0.55000000000000004">
      <c r="C148" s="11"/>
      <c r="D148" s="11"/>
      <c r="E148" s="11"/>
    </row>
    <row r="149" spans="1:5" x14ac:dyDescent="0.55000000000000004">
      <c r="C149" s="11"/>
      <c r="D149" s="11"/>
      <c r="E149" s="11"/>
    </row>
    <row r="150" spans="1:5" x14ac:dyDescent="0.55000000000000004">
      <c r="C150" s="11"/>
      <c r="D150" s="11"/>
      <c r="E150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6" zoomScale="85" zoomScaleNormal="85" workbookViewId="0">
      <selection activeCell="B27" sqref="B27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ht="28.8" x14ac:dyDescent="0.55000000000000004">
      <c r="A2" s="31">
        <v>1</v>
      </c>
      <c r="B2" s="32" t="s">
        <v>53</v>
      </c>
      <c r="C2" s="31"/>
      <c r="D2" s="32" t="s">
        <v>54</v>
      </c>
      <c r="E2" s="32">
        <v>20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55</v>
      </c>
      <c r="C3" s="35"/>
      <c r="D3" s="36" t="s">
        <v>56</v>
      </c>
      <c r="E3" s="35"/>
      <c r="F3" s="35"/>
      <c r="H3">
        <f>Nico!K77</f>
        <v>1</v>
      </c>
    </row>
    <row r="4" spans="1:9" x14ac:dyDescent="0.55000000000000004">
      <c r="A4" s="33">
        <v>3</v>
      </c>
      <c r="B4" s="34" t="s">
        <v>57</v>
      </c>
      <c r="C4" s="33"/>
      <c r="D4" s="34" t="s">
        <v>58</v>
      </c>
      <c r="E4" s="33"/>
      <c r="F4" s="33"/>
      <c r="H4">
        <f>Nico!K78</f>
        <v>0</v>
      </c>
    </row>
    <row r="5" spans="1:9" ht="28.8" x14ac:dyDescent="0.55000000000000004">
      <c r="A5" s="35">
        <v>4</v>
      </c>
      <c r="B5" s="36" t="s">
        <v>59</v>
      </c>
      <c r="C5" s="35"/>
      <c r="D5" s="36" t="s">
        <v>60</v>
      </c>
      <c r="E5" s="35">
        <v>12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61</v>
      </c>
      <c r="C6" s="33"/>
      <c r="D6" s="34" t="s">
        <v>62</v>
      </c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63</v>
      </c>
      <c r="C7" s="35"/>
      <c r="D7" s="36" t="s">
        <v>64</v>
      </c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66</v>
      </c>
      <c r="C8" s="33"/>
      <c r="D8" s="34" t="s">
        <v>65</v>
      </c>
      <c r="E8" s="33"/>
      <c r="F8" s="33"/>
      <c r="H8">
        <f>Nico!K82</f>
        <v>12.75</v>
      </c>
    </row>
    <row r="9" spans="1:9" ht="28.8" x14ac:dyDescent="0.55000000000000004">
      <c r="A9" s="35">
        <v>8</v>
      </c>
      <c r="B9" s="36" t="s">
        <v>67</v>
      </c>
      <c r="C9" s="35"/>
      <c r="D9" s="36" t="s">
        <v>68</v>
      </c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69</v>
      </c>
      <c r="C10" s="33"/>
      <c r="D10" s="34" t="s">
        <v>70</v>
      </c>
      <c r="E10" s="33"/>
      <c r="F10" s="33"/>
      <c r="H10">
        <f>Nico!K84</f>
        <v>0</v>
      </c>
    </row>
    <row r="11" spans="1:9" ht="28.8" x14ac:dyDescent="0.55000000000000004">
      <c r="A11" s="35">
        <v>10</v>
      </c>
      <c r="B11" s="36" t="s">
        <v>71</v>
      </c>
      <c r="C11" s="35"/>
      <c r="D11" s="36" t="s">
        <v>72</v>
      </c>
      <c r="E11" s="35"/>
      <c r="F11" s="35"/>
      <c r="H11">
        <f>Nico!K85</f>
        <v>0</v>
      </c>
    </row>
    <row r="12" spans="1:9" x14ac:dyDescent="0.55000000000000004">
      <c r="A12" s="33">
        <v>11</v>
      </c>
      <c r="B12" s="34" t="s">
        <v>73</v>
      </c>
      <c r="C12" s="33"/>
      <c r="D12" s="34" t="s">
        <v>74</v>
      </c>
      <c r="E12" s="33">
        <v>8</v>
      </c>
      <c r="F12" s="33"/>
      <c r="H12">
        <f>Nico!K86</f>
        <v>0</v>
      </c>
    </row>
    <row r="13" spans="1:9" x14ac:dyDescent="0.55000000000000004">
      <c r="A13" s="35">
        <v>12</v>
      </c>
      <c r="B13" s="36" t="s">
        <v>75</v>
      </c>
      <c r="C13" s="35"/>
      <c r="D13" s="36" t="s">
        <v>76</v>
      </c>
      <c r="E13" s="35"/>
      <c r="F13" s="35"/>
      <c r="H13">
        <f>Nico!K87</f>
        <v>0</v>
      </c>
    </row>
    <row r="14" spans="1:9" ht="28.8" x14ac:dyDescent="0.55000000000000004">
      <c r="A14" s="33">
        <v>13</v>
      </c>
      <c r="B14" s="34" t="s">
        <v>77</v>
      </c>
      <c r="C14" s="33"/>
      <c r="D14" s="34" t="s">
        <v>78</v>
      </c>
      <c r="E14" s="33"/>
      <c r="F14" s="33"/>
      <c r="H14">
        <f>Nico!K88</f>
        <v>0</v>
      </c>
    </row>
    <row r="15" spans="1:9" ht="28.8" x14ac:dyDescent="0.55000000000000004">
      <c r="A15" s="35">
        <v>14</v>
      </c>
      <c r="B15" s="36" t="s">
        <v>85</v>
      </c>
      <c r="C15" s="35"/>
      <c r="D15" s="36" t="s">
        <v>79</v>
      </c>
      <c r="E15" s="35">
        <v>16</v>
      </c>
      <c r="F15" s="35"/>
      <c r="H15">
        <f>Nico!K89</f>
        <v>0</v>
      </c>
    </row>
    <row r="16" spans="1:9" x14ac:dyDescent="0.55000000000000004">
      <c r="A16" s="33">
        <v>15</v>
      </c>
      <c r="B16" s="34" t="s">
        <v>80</v>
      </c>
      <c r="C16" s="33"/>
      <c r="D16" s="34" t="s">
        <v>81</v>
      </c>
      <c r="E16" s="33"/>
      <c r="F16" s="33"/>
      <c r="H16">
        <f>Nico!K90</f>
        <v>3.5</v>
      </c>
    </row>
    <row r="17" spans="1:8" ht="28.8" x14ac:dyDescent="0.55000000000000004">
      <c r="A17" s="35">
        <v>16</v>
      </c>
      <c r="B17" s="36" t="s">
        <v>82</v>
      </c>
      <c r="C17" s="35"/>
      <c r="D17" s="36" t="s">
        <v>83</v>
      </c>
      <c r="E17" s="35">
        <v>20</v>
      </c>
      <c r="F17" s="35"/>
      <c r="H17">
        <f>Nico!K91</f>
        <v>0</v>
      </c>
    </row>
    <row r="18" spans="1:8" x14ac:dyDescent="0.55000000000000004">
      <c r="A18" s="33">
        <v>17</v>
      </c>
      <c r="B18" s="34" t="s">
        <v>86</v>
      </c>
      <c r="C18" s="33"/>
      <c r="D18" s="34" t="s">
        <v>84</v>
      </c>
      <c r="E18" s="33"/>
      <c r="F18" s="33"/>
      <c r="H18">
        <f>Nico!K92</f>
        <v>0</v>
      </c>
    </row>
    <row r="19" spans="1:8" ht="28.8" x14ac:dyDescent="0.55000000000000004">
      <c r="A19" s="35">
        <v>18</v>
      </c>
      <c r="B19" s="36" t="s">
        <v>87</v>
      </c>
      <c r="C19" s="35"/>
      <c r="D19" s="36" t="s">
        <v>88</v>
      </c>
      <c r="E19" s="35">
        <v>6</v>
      </c>
      <c r="F19" s="35"/>
      <c r="H19">
        <f>Nico!K93</f>
        <v>2</v>
      </c>
    </row>
    <row r="20" spans="1:8" x14ac:dyDescent="0.55000000000000004">
      <c r="A20" s="33">
        <v>19</v>
      </c>
      <c r="B20" s="34" t="s">
        <v>89</v>
      </c>
      <c r="C20" s="33"/>
      <c r="D20" s="34" t="s">
        <v>90</v>
      </c>
      <c r="E20" s="33">
        <v>6</v>
      </c>
      <c r="F20" s="33"/>
      <c r="H20">
        <f>Nico!K94</f>
        <v>0</v>
      </c>
    </row>
    <row r="21" spans="1:8" ht="28.8" x14ac:dyDescent="0.55000000000000004">
      <c r="A21" s="35">
        <v>20</v>
      </c>
      <c r="B21" s="36" t="s">
        <v>91</v>
      </c>
      <c r="C21" s="35"/>
      <c r="D21" s="36" t="s">
        <v>92</v>
      </c>
      <c r="E21" s="35"/>
      <c r="F21" s="35"/>
      <c r="H21">
        <f>Nico!K95</f>
        <v>0</v>
      </c>
    </row>
    <row r="22" spans="1:8" ht="28.8" x14ac:dyDescent="0.55000000000000004">
      <c r="A22" s="33">
        <v>21</v>
      </c>
      <c r="B22" s="34" t="s">
        <v>93</v>
      </c>
      <c r="C22" s="33"/>
      <c r="D22" s="34" t="s">
        <v>94</v>
      </c>
      <c r="E22" s="33"/>
      <c r="F22" s="33"/>
      <c r="H22">
        <f>Nico!K96</f>
        <v>0</v>
      </c>
    </row>
    <row r="23" spans="1:8" ht="28.8" x14ac:dyDescent="0.55000000000000004">
      <c r="A23" s="35">
        <v>22</v>
      </c>
      <c r="B23" s="36" t="s">
        <v>95</v>
      </c>
      <c r="C23" s="35"/>
      <c r="D23" s="36" t="s">
        <v>96</v>
      </c>
      <c r="E23" s="35">
        <v>4</v>
      </c>
      <c r="F23" s="35"/>
      <c r="H23">
        <f>Nico!K97</f>
        <v>6.75</v>
      </c>
    </row>
    <row r="24" spans="1:8" x14ac:dyDescent="0.55000000000000004">
      <c r="A24" s="33">
        <v>23</v>
      </c>
      <c r="B24" s="34" t="s">
        <v>97</v>
      </c>
      <c r="C24" s="33"/>
      <c r="D24" s="34" t="s">
        <v>98</v>
      </c>
      <c r="E24" s="33"/>
      <c r="F24" s="33"/>
      <c r="H24">
        <f>Nico!K98</f>
        <v>0</v>
      </c>
    </row>
    <row r="25" spans="1:8" x14ac:dyDescent="0.55000000000000004">
      <c r="A25" s="35">
        <v>24</v>
      </c>
      <c r="B25" s="36" t="s">
        <v>99</v>
      </c>
      <c r="C25" s="35"/>
      <c r="D25" s="36" t="s">
        <v>107</v>
      </c>
      <c r="E25" s="35">
        <v>4</v>
      </c>
      <c r="F25" s="35"/>
      <c r="H25">
        <f>Nico!K99</f>
        <v>7.25</v>
      </c>
    </row>
    <row r="26" spans="1:8" x14ac:dyDescent="0.55000000000000004">
      <c r="A26" s="33">
        <v>25</v>
      </c>
      <c r="B26" s="34" t="s">
        <v>108</v>
      </c>
      <c r="C26" s="33"/>
      <c r="D26" s="34" t="s">
        <v>109</v>
      </c>
      <c r="E26" s="33">
        <v>6</v>
      </c>
      <c r="F26" s="33"/>
      <c r="H26">
        <f>Nico!K100</f>
        <v>9</v>
      </c>
    </row>
    <row r="27" spans="1:8" x14ac:dyDescent="0.55000000000000004">
      <c r="A27" s="35">
        <v>26</v>
      </c>
      <c r="B27" s="36" t="s">
        <v>117</v>
      </c>
      <c r="C27" s="35"/>
      <c r="D27" s="36"/>
      <c r="E27" s="35"/>
      <c r="F27" s="35"/>
    </row>
    <row r="28" spans="1:8" x14ac:dyDescent="0.55000000000000004">
      <c r="A28" s="33">
        <v>27</v>
      </c>
      <c r="B28" s="34" t="s">
        <v>118</v>
      </c>
      <c r="C28" s="33"/>
      <c r="D28" s="34"/>
      <c r="E28" s="33"/>
      <c r="F28" s="33"/>
    </row>
    <row r="29" spans="1:8" x14ac:dyDescent="0.55000000000000004">
      <c r="A29" s="35">
        <v>28</v>
      </c>
      <c r="B29" s="36" t="s">
        <v>122</v>
      </c>
      <c r="C29" s="35"/>
      <c r="D29" s="36"/>
      <c r="E29" s="35">
        <v>8</v>
      </c>
      <c r="F29" s="35"/>
    </row>
    <row r="30" spans="1:8" x14ac:dyDescent="0.55000000000000004">
      <c r="A30" s="33">
        <v>29</v>
      </c>
      <c r="B30" s="34" t="s">
        <v>147</v>
      </c>
      <c r="C30" s="33"/>
      <c r="D30" s="34"/>
      <c r="E30" s="33"/>
      <c r="F30" s="33"/>
    </row>
    <row r="31" spans="1:8" x14ac:dyDescent="0.55000000000000004">
      <c r="A31" s="35">
        <v>30</v>
      </c>
      <c r="B31" s="36"/>
      <c r="C31" s="35"/>
      <c r="D31" s="36"/>
      <c r="E31" s="35"/>
      <c r="F31" s="35"/>
    </row>
    <row r="32" spans="1:8" x14ac:dyDescent="0.55000000000000004">
      <c r="A32" s="33">
        <v>31</v>
      </c>
      <c r="B32" s="34"/>
      <c r="C32" s="33"/>
      <c r="D32" s="34"/>
      <c r="E32" s="33"/>
      <c r="F32" s="33"/>
    </row>
    <row r="33" spans="1:6" x14ac:dyDescent="0.55000000000000004">
      <c r="A33" s="35">
        <v>32</v>
      </c>
      <c r="B33" s="36"/>
      <c r="C33" s="35"/>
      <c r="D33" s="36"/>
      <c r="E33" s="35"/>
      <c r="F33" s="35"/>
    </row>
    <row r="34" spans="1:6" x14ac:dyDescent="0.55000000000000004">
      <c r="A34" s="33">
        <v>33</v>
      </c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616A-6673-4D07-80D3-98A3C4D36418}">
  <dimension ref="A1:I33"/>
  <sheetViews>
    <sheetView zoomScale="85" zoomScaleNormal="85" workbookViewId="0">
      <selection activeCell="A19" sqref="A19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315</v>
      </c>
      <c r="C2" s="31"/>
      <c r="D2" s="32"/>
      <c r="E2" s="32"/>
      <c r="F2" s="31"/>
      <c r="H2">
        <f>Nico!K76</f>
        <v>9.5</v>
      </c>
    </row>
    <row r="3" spans="1:9" x14ac:dyDescent="0.55000000000000004">
      <c r="A3" s="35">
        <v>2</v>
      </c>
      <c r="B3" s="36" t="s">
        <v>316</v>
      </c>
      <c r="C3" s="35"/>
      <c r="D3" s="36"/>
      <c r="E3" s="35"/>
      <c r="F3" s="35"/>
      <c r="H3">
        <f>Nico!K77</f>
        <v>1</v>
      </c>
    </row>
    <row r="4" spans="1:9" x14ac:dyDescent="0.55000000000000004">
      <c r="A4" s="33">
        <v>3</v>
      </c>
      <c r="B4" s="34" t="s">
        <v>317</v>
      </c>
      <c r="C4" s="33"/>
      <c r="D4" s="34"/>
      <c r="E4" s="33"/>
      <c r="F4" s="33"/>
      <c r="H4">
        <f>Nico!K78</f>
        <v>0</v>
      </c>
    </row>
    <row r="5" spans="1:9" x14ac:dyDescent="0.55000000000000004">
      <c r="A5" s="33">
        <v>4</v>
      </c>
      <c r="B5" s="34" t="s">
        <v>318</v>
      </c>
      <c r="C5" s="33"/>
      <c r="D5" s="34"/>
      <c r="E5" s="33"/>
      <c r="F5" s="33"/>
      <c r="H5">
        <f>Nico!K80</f>
        <v>0</v>
      </c>
    </row>
    <row r="6" spans="1:9" ht="27" customHeight="1" x14ac:dyDescent="0.55000000000000004">
      <c r="A6" s="35">
        <v>5</v>
      </c>
      <c r="B6" s="36" t="s">
        <v>319</v>
      </c>
      <c r="C6" s="35"/>
      <c r="D6" s="36"/>
      <c r="E6" s="35"/>
      <c r="F6" s="35"/>
      <c r="H6">
        <f>Nico!K81</f>
        <v>0</v>
      </c>
    </row>
    <row r="7" spans="1:9" x14ac:dyDescent="0.55000000000000004">
      <c r="A7" s="33">
        <v>6</v>
      </c>
      <c r="B7" s="34" t="s">
        <v>320</v>
      </c>
      <c r="C7" s="33"/>
      <c r="D7" s="34"/>
      <c r="E7" s="33"/>
      <c r="F7" s="33"/>
      <c r="H7">
        <f>Nico!K82</f>
        <v>12.75</v>
      </c>
    </row>
    <row r="8" spans="1:9" x14ac:dyDescent="0.55000000000000004">
      <c r="A8" s="35">
        <v>7</v>
      </c>
      <c r="B8" s="36" t="s">
        <v>321</v>
      </c>
      <c r="C8" s="35"/>
      <c r="D8" s="36"/>
      <c r="E8" s="35"/>
      <c r="F8" s="35"/>
      <c r="H8">
        <f>Nico!K83</f>
        <v>0</v>
      </c>
    </row>
    <row r="9" spans="1:9" x14ac:dyDescent="0.55000000000000004">
      <c r="A9" s="33">
        <v>8</v>
      </c>
      <c r="B9" s="34" t="s">
        <v>322</v>
      </c>
      <c r="C9" s="33"/>
      <c r="D9" s="34"/>
      <c r="E9" s="33"/>
      <c r="F9" s="33"/>
      <c r="H9">
        <f>Nico!K84</f>
        <v>0</v>
      </c>
    </row>
    <row r="10" spans="1:9" x14ac:dyDescent="0.55000000000000004">
      <c r="A10" s="35">
        <v>9</v>
      </c>
      <c r="B10" s="36" t="s">
        <v>323</v>
      </c>
      <c r="C10" s="35"/>
      <c r="D10" s="38"/>
      <c r="E10" s="35"/>
      <c r="F10" s="35"/>
      <c r="H10">
        <f>Nico!K85</f>
        <v>0</v>
      </c>
    </row>
    <row r="11" spans="1:9" x14ac:dyDescent="0.55000000000000004">
      <c r="A11" s="33">
        <v>10</v>
      </c>
      <c r="B11" s="34" t="s">
        <v>163</v>
      </c>
      <c r="C11" s="33"/>
      <c r="D11" s="34"/>
      <c r="E11" s="33"/>
      <c r="F11" s="33"/>
      <c r="H11">
        <f>Nico!K86</f>
        <v>0</v>
      </c>
    </row>
    <row r="12" spans="1:9" x14ac:dyDescent="0.55000000000000004">
      <c r="A12" s="35">
        <v>11</v>
      </c>
      <c r="B12" s="36" t="s">
        <v>324</v>
      </c>
      <c r="C12" s="35"/>
      <c r="D12" s="36"/>
      <c r="E12" s="35"/>
      <c r="F12" s="35"/>
      <c r="H12">
        <f>Nico!K87</f>
        <v>0</v>
      </c>
    </row>
    <row r="13" spans="1:9" x14ac:dyDescent="0.55000000000000004">
      <c r="A13" s="33">
        <v>12</v>
      </c>
      <c r="B13" s="34" t="s">
        <v>325</v>
      </c>
      <c r="C13" s="33"/>
      <c r="D13" s="34"/>
      <c r="E13" s="33"/>
      <c r="F13" s="33"/>
      <c r="H13">
        <f>Nico!K88</f>
        <v>0</v>
      </c>
    </row>
    <row r="14" spans="1:9" x14ac:dyDescent="0.55000000000000004">
      <c r="A14" s="35">
        <v>13</v>
      </c>
      <c r="B14" s="36" t="s">
        <v>51</v>
      </c>
      <c r="C14" s="35"/>
      <c r="D14" s="36" t="s">
        <v>329</v>
      </c>
      <c r="E14" s="35"/>
      <c r="F14" s="35"/>
      <c r="H14">
        <f>Nico!K89</f>
        <v>0</v>
      </c>
    </row>
    <row r="15" spans="1:9" x14ac:dyDescent="0.55000000000000004">
      <c r="A15" s="33">
        <v>14</v>
      </c>
      <c r="B15" s="34" t="s">
        <v>326</v>
      </c>
      <c r="C15" s="33"/>
      <c r="D15" s="34"/>
      <c r="E15" s="33"/>
      <c r="F15" s="33"/>
      <c r="H15">
        <f>Nico!K90</f>
        <v>3.5</v>
      </c>
    </row>
    <row r="16" spans="1:9" x14ac:dyDescent="0.55000000000000004">
      <c r="A16" s="35">
        <v>15</v>
      </c>
      <c r="B16" s="36" t="s">
        <v>327</v>
      </c>
      <c r="C16" s="35"/>
      <c r="D16" s="36"/>
      <c r="E16" s="35"/>
      <c r="F16" s="35"/>
      <c r="H16">
        <f>Nico!K91</f>
        <v>0</v>
      </c>
    </row>
    <row r="17" spans="1:8" x14ac:dyDescent="0.55000000000000004">
      <c r="A17" s="33">
        <v>16</v>
      </c>
      <c r="B17" s="34" t="s">
        <v>328</v>
      </c>
      <c r="C17" s="33"/>
      <c r="D17" s="34"/>
      <c r="E17" s="33"/>
      <c r="F17" s="33"/>
      <c r="H17">
        <f>Nico!K92</f>
        <v>0</v>
      </c>
    </row>
    <row r="18" spans="1:8" x14ac:dyDescent="0.55000000000000004">
      <c r="A18" s="33">
        <v>17</v>
      </c>
      <c r="B18" s="34" t="s">
        <v>344</v>
      </c>
      <c r="C18" s="33"/>
      <c r="D18" s="34"/>
      <c r="E18" s="33">
        <v>2</v>
      </c>
      <c r="F18" s="33"/>
    </row>
    <row r="19" spans="1:8" x14ac:dyDescent="0.55000000000000004">
      <c r="A19" s="33"/>
      <c r="B19" s="34"/>
      <c r="C19" s="33"/>
      <c r="D19" s="34"/>
      <c r="E19" s="33"/>
      <c r="F19" s="33"/>
      <c r="H19">
        <f>Nico!K94</f>
        <v>0</v>
      </c>
    </row>
    <row r="20" spans="1:8" x14ac:dyDescent="0.55000000000000004">
      <c r="A20" s="35"/>
      <c r="B20" s="36"/>
      <c r="C20" s="35"/>
      <c r="D20" s="36"/>
      <c r="E20" s="35"/>
      <c r="F20" s="35"/>
      <c r="H20">
        <f>Nico!K95</f>
        <v>0</v>
      </c>
    </row>
    <row r="21" spans="1:8" x14ac:dyDescent="0.55000000000000004">
      <c r="A21" s="33"/>
      <c r="B21" s="34"/>
      <c r="C21" s="33"/>
      <c r="D21" s="34"/>
      <c r="E21" s="33"/>
      <c r="F21" s="33"/>
      <c r="H21">
        <f>Nico!K96</f>
        <v>0</v>
      </c>
    </row>
    <row r="22" spans="1:8" x14ac:dyDescent="0.55000000000000004">
      <c r="A22" s="35"/>
      <c r="B22" s="36"/>
      <c r="C22" s="35"/>
      <c r="D22" s="36"/>
      <c r="E22" s="35"/>
      <c r="F22" s="35"/>
      <c r="H22">
        <f>Nico!K97</f>
        <v>6.75</v>
      </c>
    </row>
    <row r="23" spans="1:8" x14ac:dyDescent="0.55000000000000004">
      <c r="A23" s="33"/>
      <c r="B23" s="34"/>
      <c r="C23" s="33"/>
      <c r="D23" s="34"/>
      <c r="E23" s="33"/>
      <c r="F23" s="33"/>
      <c r="H23">
        <f>Nico!K98</f>
        <v>0</v>
      </c>
    </row>
    <row r="24" spans="1:8" x14ac:dyDescent="0.55000000000000004">
      <c r="A24" s="35"/>
      <c r="B24" s="36"/>
      <c r="C24" s="35"/>
      <c r="D24" s="36"/>
      <c r="E24" s="35"/>
      <c r="F24" s="35"/>
      <c r="H24">
        <f>Nico!K99</f>
        <v>7.25</v>
      </c>
    </row>
    <row r="25" spans="1:8" x14ac:dyDescent="0.55000000000000004">
      <c r="A25" s="33"/>
      <c r="B25" s="34"/>
      <c r="C25" s="33"/>
      <c r="D25" s="34"/>
      <c r="E25" s="33"/>
      <c r="F25" s="33"/>
      <c r="H25">
        <f>Nico!K100</f>
        <v>9</v>
      </c>
    </row>
    <row r="26" spans="1:8" x14ac:dyDescent="0.55000000000000004">
      <c r="A26" s="35"/>
      <c r="B26" s="36"/>
      <c r="C26" s="35"/>
      <c r="D26" s="36"/>
      <c r="E26" s="35"/>
      <c r="F26" s="35"/>
    </row>
    <row r="27" spans="1:8" x14ac:dyDescent="0.55000000000000004">
      <c r="A27" s="33"/>
      <c r="B27" s="34"/>
      <c r="C27" s="33"/>
      <c r="D27" s="34"/>
      <c r="E27" s="33"/>
      <c r="F27" s="33"/>
    </row>
    <row r="28" spans="1:8" x14ac:dyDescent="0.55000000000000004">
      <c r="A28" s="35"/>
      <c r="B28" s="36"/>
      <c r="C28" s="35"/>
      <c r="D28" s="36"/>
      <c r="E28" s="35"/>
      <c r="F28" s="35"/>
    </row>
    <row r="29" spans="1:8" x14ac:dyDescent="0.55000000000000004">
      <c r="A29" s="33"/>
      <c r="B29" s="34"/>
      <c r="C29" s="33"/>
      <c r="D29" s="34"/>
      <c r="E29" s="33"/>
      <c r="F29" s="33"/>
    </row>
    <row r="30" spans="1:8" x14ac:dyDescent="0.55000000000000004">
      <c r="A30" s="35"/>
      <c r="B30" s="36"/>
      <c r="C30" s="35"/>
      <c r="D30" s="36"/>
      <c r="E30" s="35"/>
      <c r="F30" s="35"/>
    </row>
    <row r="31" spans="1:8" x14ac:dyDescent="0.55000000000000004">
      <c r="A31" s="33"/>
      <c r="B31" s="34"/>
      <c r="C31" s="33"/>
      <c r="D31" s="34"/>
      <c r="E31" s="33"/>
      <c r="F31" s="33"/>
    </row>
    <row r="32" spans="1:8" x14ac:dyDescent="0.55000000000000004">
      <c r="A32" s="35"/>
      <c r="B32" s="36"/>
      <c r="C32" s="35"/>
      <c r="D32" s="36"/>
      <c r="E32" s="35"/>
      <c r="F32" s="35"/>
    </row>
    <row r="33" spans="1:6" x14ac:dyDescent="0.55000000000000004">
      <c r="A33" s="33"/>
      <c r="B33" s="34"/>
      <c r="C33" s="33"/>
      <c r="D33" s="34"/>
      <c r="E33" s="33"/>
      <c r="F33" s="3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62DB-B78E-4D10-B89B-6250E14F6286}">
  <dimension ref="A1:I34"/>
  <sheetViews>
    <sheetView zoomScale="85" zoomScaleNormal="85" workbookViewId="0">
      <selection activeCell="A11" sqref="A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276</v>
      </c>
      <c r="C2" s="31"/>
      <c r="D2" s="32"/>
      <c r="E2" s="32"/>
      <c r="F2" s="31"/>
      <c r="H2">
        <f>Nico!K76</f>
        <v>9.5</v>
      </c>
    </row>
    <row r="3" spans="1:9" x14ac:dyDescent="0.55000000000000004">
      <c r="A3" s="35">
        <v>2</v>
      </c>
      <c r="B3" s="36" t="s">
        <v>301</v>
      </c>
      <c r="C3" s="35"/>
      <c r="D3" s="36"/>
      <c r="E3" s="35"/>
      <c r="F3" s="35"/>
      <c r="H3">
        <f>Nico!K77</f>
        <v>1</v>
      </c>
    </row>
    <row r="4" spans="1:9" x14ac:dyDescent="0.55000000000000004">
      <c r="A4" s="33">
        <v>3</v>
      </c>
      <c r="B4" s="34" t="s">
        <v>243</v>
      </c>
      <c r="C4" s="33"/>
      <c r="D4" s="34"/>
      <c r="E4" s="33"/>
      <c r="F4" s="33"/>
      <c r="H4">
        <f>Nico!K78</f>
        <v>0</v>
      </c>
    </row>
    <row r="5" spans="1:9" x14ac:dyDescent="0.55000000000000004">
      <c r="A5" s="35">
        <v>4</v>
      </c>
      <c r="B5" s="36" t="s">
        <v>302</v>
      </c>
      <c r="C5" s="35"/>
      <c r="D5" s="36"/>
      <c r="E5" s="35"/>
      <c r="F5" s="35"/>
      <c r="H5">
        <f>Nico!K79</f>
        <v>15.5</v>
      </c>
    </row>
    <row r="6" spans="1:9" x14ac:dyDescent="0.55000000000000004">
      <c r="A6" s="33">
        <v>5</v>
      </c>
      <c r="B6" s="34" t="s">
        <v>303</v>
      </c>
      <c r="C6" s="33"/>
      <c r="D6" s="34"/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304</v>
      </c>
      <c r="C7" s="35"/>
      <c r="D7" s="36"/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305</v>
      </c>
      <c r="C8" s="33"/>
      <c r="D8" s="34" t="s">
        <v>279</v>
      </c>
      <c r="E8" s="33"/>
      <c r="F8" s="33"/>
      <c r="H8">
        <f>Nico!K82</f>
        <v>12.75</v>
      </c>
    </row>
    <row r="9" spans="1:9" x14ac:dyDescent="0.55000000000000004">
      <c r="A9" s="35">
        <v>8</v>
      </c>
      <c r="B9" s="36" t="s">
        <v>310</v>
      </c>
      <c r="C9" s="35"/>
      <c r="D9" s="36" t="s">
        <v>279</v>
      </c>
      <c r="E9" s="35"/>
      <c r="F9" s="35"/>
      <c r="H9">
        <f>Nico!K83</f>
        <v>0</v>
      </c>
    </row>
    <row r="10" spans="1:9" x14ac:dyDescent="0.55000000000000004">
      <c r="A10" s="33">
        <v>9</v>
      </c>
      <c r="B10" s="34" t="s">
        <v>344</v>
      </c>
      <c r="C10" s="33"/>
      <c r="D10" s="34"/>
      <c r="E10" s="33">
        <v>2</v>
      </c>
      <c r="F10" s="33"/>
    </row>
    <row r="11" spans="1:9" x14ac:dyDescent="0.55000000000000004">
      <c r="A11" s="35"/>
      <c r="B11" s="36"/>
      <c r="C11" s="35"/>
      <c r="D11" s="38"/>
      <c r="E11" s="35"/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3.5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7.25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C9E-E8C2-4DAE-A213-7FA1BC7F9D14}">
  <dimension ref="A1:I34"/>
  <sheetViews>
    <sheetView topLeftCell="A2" zoomScale="85" zoomScaleNormal="85" workbookViewId="0">
      <selection activeCell="B12" sqref="B1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257</v>
      </c>
      <c r="C2" s="31"/>
      <c r="D2" s="32" t="s">
        <v>279</v>
      </c>
      <c r="E2" s="32">
        <v>12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258</v>
      </c>
      <c r="C3" s="35"/>
      <c r="D3" s="36" t="s">
        <v>279</v>
      </c>
      <c r="E3" s="35">
        <v>8</v>
      </c>
      <c r="F3" s="35"/>
      <c r="H3">
        <f>Nico!K77</f>
        <v>1</v>
      </c>
    </row>
    <row r="4" spans="1:9" x14ac:dyDescent="0.55000000000000004">
      <c r="A4" s="33">
        <v>3</v>
      </c>
      <c r="B4" s="34" t="s">
        <v>259</v>
      </c>
      <c r="C4" s="33"/>
      <c r="D4" s="34" t="s">
        <v>279</v>
      </c>
      <c r="E4" s="33">
        <v>12</v>
      </c>
      <c r="F4" s="33"/>
      <c r="H4">
        <f>Nico!K78</f>
        <v>0</v>
      </c>
    </row>
    <row r="5" spans="1:9" ht="28.8" x14ac:dyDescent="0.55000000000000004">
      <c r="A5" s="35">
        <v>4</v>
      </c>
      <c r="B5" s="36" t="s">
        <v>260</v>
      </c>
      <c r="C5" s="35"/>
      <c r="D5" s="36"/>
      <c r="E5" s="35">
        <v>6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261</v>
      </c>
      <c r="C6" s="33"/>
      <c r="D6" s="34"/>
      <c r="E6" s="33">
        <v>5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262</v>
      </c>
      <c r="C7" s="35"/>
      <c r="D7" s="36"/>
      <c r="E7" s="35">
        <v>4</v>
      </c>
      <c r="F7" s="35"/>
      <c r="H7">
        <f>Nico!K81</f>
        <v>0</v>
      </c>
    </row>
    <row r="8" spans="1:9" ht="28.8" x14ac:dyDescent="0.55000000000000004">
      <c r="A8" s="33">
        <v>7</v>
      </c>
      <c r="B8" s="34" t="s">
        <v>263</v>
      </c>
      <c r="C8" s="33"/>
      <c r="D8" s="34" t="s">
        <v>279</v>
      </c>
      <c r="E8" s="33">
        <v>4</v>
      </c>
      <c r="F8" s="33"/>
      <c r="H8">
        <f>Nico!K82</f>
        <v>12.75</v>
      </c>
    </row>
    <row r="9" spans="1:9" x14ac:dyDescent="0.55000000000000004">
      <c r="A9" s="35">
        <v>8</v>
      </c>
      <c r="B9" s="36" t="s">
        <v>264</v>
      </c>
      <c r="C9" s="35"/>
      <c r="D9" s="36" t="s">
        <v>265</v>
      </c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298</v>
      </c>
      <c r="C10" s="33"/>
      <c r="D10" s="34"/>
      <c r="E10" s="33"/>
      <c r="F10" s="33"/>
      <c r="H10">
        <f>Nico!K84</f>
        <v>0</v>
      </c>
    </row>
    <row r="11" spans="1:9" x14ac:dyDescent="0.55000000000000004">
      <c r="A11" s="33">
        <v>10</v>
      </c>
      <c r="B11" s="34" t="s">
        <v>344</v>
      </c>
      <c r="C11" s="33"/>
      <c r="D11" s="34"/>
      <c r="E11" s="33">
        <v>2</v>
      </c>
      <c r="F11" s="33"/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3.5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7.25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63A6-6507-4517-89D7-93CA754AF74E}">
  <dimension ref="A1:I34"/>
  <sheetViews>
    <sheetView zoomScale="85" zoomScaleNormal="85" workbookViewId="0">
      <selection activeCell="A10" sqref="A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220</v>
      </c>
      <c r="C2" s="31"/>
      <c r="D2" s="32"/>
      <c r="E2" s="32">
        <v>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221</v>
      </c>
      <c r="C3" s="35"/>
      <c r="D3" s="36"/>
      <c r="E3" s="35">
        <v>6</v>
      </c>
      <c r="F3" s="35"/>
      <c r="H3">
        <f>Nico!K77</f>
        <v>1</v>
      </c>
    </row>
    <row r="4" spans="1:9" x14ac:dyDescent="0.55000000000000004">
      <c r="A4" s="33">
        <v>3</v>
      </c>
      <c r="B4" s="34" t="s">
        <v>222</v>
      </c>
      <c r="C4" s="33"/>
      <c r="D4" s="34"/>
      <c r="E4" s="33">
        <v>18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223</v>
      </c>
      <c r="C5" s="35"/>
      <c r="D5" s="36"/>
      <c r="E5" s="35">
        <v>8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224</v>
      </c>
      <c r="C6" s="33"/>
      <c r="D6" s="34" t="s">
        <v>225</v>
      </c>
      <c r="E6" s="33">
        <v>4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226</v>
      </c>
      <c r="C7" s="35"/>
      <c r="D7" s="36"/>
      <c r="E7" s="35">
        <v>4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227</v>
      </c>
      <c r="C8" s="33"/>
      <c r="D8" s="34"/>
      <c r="E8" s="33">
        <v>16</v>
      </c>
      <c r="F8" s="33"/>
      <c r="H8">
        <f>Nico!K82</f>
        <v>12.75</v>
      </c>
    </row>
    <row r="9" spans="1:9" x14ac:dyDescent="0.55000000000000004">
      <c r="A9" s="35">
        <v>8</v>
      </c>
      <c r="B9" s="36" t="s">
        <v>228</v>
      </c>
      <c r="C9" s="35"/>
      <c r="D9" s="36"/>
      <c r="E9" s="35">
        <v>2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344</v>
      </c>
      <c r="C10" s="33"/>
      <c r="D10" s="34"/>
      <c r="E10" s="33">
        <v>2</v>
      </c>
      <c r="F10" s="33"/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62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3.5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7.25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CF4D-62A6-4B1E-A142-F77B1B444402}">
  <dimension ref="A1:I35"/>
  <sheetViews>
    <sheetView zoomScale="85" zoomScaleNormal="85" workbookViewId="0">
      <selection activeCell="A10" sqref="A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181</v>
      </c>
      <c r="C2" s="31"/>
      <c r="D2" s="32"/>
      <c r="E2" s="32">
        <v>12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182</v>
      </c>
      <c r="C3" s="35"/>
      <c r="D3" s="36"/>
      <c r="E3" s="35">
        <v>6</v>
      </c>
      <c r="F3" s="35"/>
      <c r="H3">
        <f>Nico!K77</f>
        <v>1</v>
      </c>
    </row>
    <row r="4" spans="1:9" x14ac:dyDescent="0.55000000000000004">
      <c r="A4" s="33">
        <v>3</v>
      </c>
      <c r="B4" s="34" t="s">
        <v>183</v>
      </c>
      <c r="C4" s="33"/>
      <c r="D4" s="34"/>
      <c r="E4" s="33">
        <v>10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184</v>
      </c>
      <c r="C5" s="35"/>
      <c r="D5" s="36"/>
      <c r="E5" s="35">
        <v>20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185</v>
      </c>
      <c r="C6" s="33"/>
      <c r="D6" s="34"/>
      <c r="E6" s="33">
        <v>18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186</v>
      </c>
      <c r="C7" s="35"/>
      <c r="D7" s="36"/>
      <c r="E7" s="35">
        <v>8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187</v>
      </c>
      <c r="C8" s="33"/>
      <c r="D8" s="34"/>
      <c r="E8" s="33">
        <v>6</v>
      </c>
      <c r="F8" s="33"/>
      <c r="H8">
        <f>Nico!K82</f>
        <v>12.75</v>
      </c>
    </row>
    <row r="9" spans="1:9" x14ac:dyDescent="0.55000000000000004">
      <c r="A9" s="33">
        <v>8</v>
      </c>
      <c r="B9" s="34" t="s">
        <v>344</v>
      </c>
      <c r="C9" s="33"/>
      <c r="D9" s="34"/>
      <c r="E9" s="33">
        <v>2</v>
      </c>
      <c r="F9" s="33"/>
    </row>
    <row r="10" spans="1:9" x14ac:dyDescent="0.55000000000000004">
      <c r="A10" s="35"/>
      <c r="B10" s="36"/>
      <c r="C10" s="35"/>
      <c r="D10" s="36"/>
      <c r="E10" s="35"/>
      <c r="F10" s="35"/>
      <c r="H10">
        <f>Nico!K83</f>
        <v>0</v>
      </c>
    </row>
    <row r="11" spans="1:9" x14ac:dyDescent="0.55000000000000004">
      <c r="A11" s="33"/>
      <c r="B11" s="34"/>
      <c r="C11" s="33"/>
      <c r="D11" s="34"/>
      <c r="E11" s="33"/>
      <c r="F11" s="33"/>
      <c r="H11">
        <f>Nico!K84</f>
        <v>0</v>
      </c>
    </row>
    <row r="12" spans="1:9" x14ac:dyDescent="0.55000000000000004">
      <c r="A12" s="35"/>
      <c r="B12" s="36"/>
      <c r="C12" s="35"/>
      <c r="D12" s="38" t="s">
        <v>22</v>
      </c>
      <c r="E12" s="35">
        <f>SUM(E2:E11)</f>
        <v>82</v>
      </c>
      <c r="F12" s="35"/>
      <c r="H12">
        <f>Nico!K85</f>
        <v>0</v>
      </c>
    </row>
    <row r="13" spans="1:9" x14ac:dyDescent="0.55000000000000004">
      <c r="A13" s="33"/>
      <c r="B13" s="34"/>
      <c r="C13" s="33"/>
      <c r="D13" s="34"/>
      <c r="E13" s="33"/>
      <c r="F13" s="33"/>
      <c r="H13">
        <f>Nico!K86</f>
        <v>0</v>
      </c>
    </row>
    <row r="14" spans="1:9" x14ac:dyDescent="0.55000000000000004">
      <c r="A14" s="35"/>
      <c r="B14" s="36"/>
      <c r="C14" s="35"/>
      <c r="D14" s="36"/>
      <c r="E14" s="35"/>
      <c r="F14" s="35"/>
      <c r="H14">
        <f>Nico!K87</f>
        <v>0</v>
      </c>
    </row>
    <row r="15" spans="1:9" x14ac:dyDescent="0.55000000000000004">
      <c r="A15" s="33"/>
      <c r="B15" s="34"/>
      <c r="C15" s="33"/>
      <c r="D15" s="34"/>
      <c r="E15" s="33"/>
      <c r="F15" s="33"/>
      <c r="H15">
        <f>Nico!K88</f>
        <v>0</v>
      </c>
    </row>
    <row r="16" spans="1:9" x14ac:dyDescent="0.55000000000000004">
      <c r="A16" s="35"/>
      <c r="B16" s="36"/>
      <c r="C16" s="35"/>
      <c r="D16" s="36"/>
      <c r="E16" s="35"/>
      <c r="F16" s="35"/>
      <c r="H16">
        <f>Nico!K89</f>
        <v>0</v>
      </c>
    </row>
    <row r="17" spans="1:8" x14ac:dyDescent="0.55000000000000004">
      <c r="A17" s="33"/>
      <c r="B17" s="34"/>
      <c r="C17" s="33"/>
      <c r="D17" s="34"/>
      <c r="E17" s="33"/>
      <c r="F17" s="33"/>
      <c r="H17">
        <f>Nico!K90</f>
        <v>3.5</v>
      </c>
    </row>
    <row r="18" spans="1:8" x14ac:dyDescent="0.55000000000000004">
      <c r="A18" s="35"/>
      <c r="B18" s="36"/>
      <c r="C18" s="35"/>
      <c r="D18" s="36"/>
      <c r="E18" s="35"/>
      <c r="F18" s="35"/>
      <c r="H18">
        <f>Nico!K91</f>
        <v>0</v>
      </c>
    </row>
    <row r="19" spans="1:8" x14ac:dyDescent="0.55000000000000004">
      <c r="A19" s="33"/>
      <c r="B19" s="34"/>
      <c r="C19" s="33"/>
      <c r="D19" s="34"/>
      <c r="E19" s="33"/>
      <c r="F19" s="33"/>
      <c r="H19">
        <f>Nico!K92</f>
        <v>0</v>
      </c>
    </row>
    <row r="20" spans="1:8" x14ac:dyDescent="0.55000000000000004">
      <c r="A20" s="35"/>
      <c r="B20" s="36"/>
      <c r="C20" s="35"/>
      <c r="D20" s="36"/>
      <c r="E20" s="35"/>
      <c r="F20" s="35"/>
      <c r="H20">
        <f>Nico!K93</f>
        <v>2</v>
      </c>
    </row>
    <row r="21" spans="1:8" x14ac:dyDescent="0.55000000000000004">
      <c r="A21" s="33"/>
      <c r="B21" s="34"/>
      <c r="C21" s="33"/>
      <c r="D21" s="34"/>
      <c r="E21" s="33"/>
      <c r="F21" s="33"/>
      <c r="H21">
        <f>Nico!K94</f>
        <v>0</v>
      </c>
    </row>
    <row r="22" spans="1:8" x14ac:dyDescent="0.55000000000000004">
      <c r="A22" s="35"/>
      <c r="B22" s="36"/>
      <c r="C22" s="35"/>
      <c r="D22" s="36"/>
      <c r="E22" s="35"/>
      <c r="F22" s="35"/>
      <c r="H22">
        <f>Nico!K95</f>
        <v>0</v>
      </c>
    </row>
    <row r="23" spans="1:8" x14ac:dyDescent="0.55000000000000004">
      <c r="A23" s="33"/>
      <c r="B23" s="34"/>
      <c r="C23" s="33"/>
      <c r="D23" s="34"/>
      <c r="E23" s="33"/>
      <c r="F23" s="33"/>
      <c r="H23">
        <f>Nico!K96</f>
        <v>0</v>
      </c>
    </row>
    <row r="24" spans="1:8" x14ac:dyDescent="0.55000000000000004">
      <c r="A24" s="35"/>
      <c r="B24" s="36"/>
      <c r="C24" s="35"/>
      <c r="D24" s="36"/>
      <c r="E24" s="35"/>
      <c r="F24" s="35"/>
      <c r="H24">
        <f>Nico!K97</f>
        <v>6.75</v>
      </c>
    </row>
    <row r="25" spans="1:8" x14ac:dyDescent="0.55000000000000004">
      <c r="A25" s="33"/>
      <c r="B25" s="34"/>
      <c r="C25" s="33"/>
      <c r="D25" s="34"/>
      <c r="E25" s="33"/>
      <c r="F25" s="33"/>
      <c r="H25">
        <f>Nico!K98</f>
        <v>0</v>
      </c>
    </row>
    <row r="26" spans="1:8" x14ac:dyDescent="0.55000000000000004">
      <c r="A26" s="35"/>
      <c r="B26" s="36"/>
      <c r="C26" s="35"/>
      <c r="D26" s="36"/>
      <c r="E26" s="35"/>
      <c r="F26" s="35"/>
      <c r="H26">
        <f>Nico!K99</f>
        <v>7.25</v>
      </c>
    </row>
    <row r="27" spans="1:8" x14ac:dyDescent="0.55000000000000004">
      <c r="A27" s="33"/>
      <c r="B27" s="34"/>
      <c r="C27" s="33"/>
      <c r="D27" s="34"/>
      <c r="E27" s="33"/>
      <c r="F27" s="33"/>
      <c r="H27">
        <f>Nico!K100</f>
        <v>9</v>
      </c>
    </row>
    <row r="28" spans="1:8" x14ac:dyDescent="0.55000000000000004">
      <c r="A28" s="35"/>
      <c r="B28" s="36"/>
      <c r="C28" s="35"/>
      <c r="D28" s="36"/>
      <c r="E28" s="35"/>
      <c r="F28" s="35"/>
    </row>
    <row r="29" spans="1:8" x14ac:dyDescent="0.55000000000000004">
      <c r="A29" s="33"/>
      <c r="B29" s="34"/>
      <c r="C29" s="33"/>
      <c r="D29" s="34"/>
      <c r="E29" s="33"/>
      <c r="F29" s="33"/>
    </row>
    <row r="30" spans="1:8" x14ac:dyDescent="0.55000000000000004">
      <c r="A30" s="35"/>
      <c r="B30" s="36"/>
      <c r="C30" s="35"/>
      <c r="D30" s="36"/>
      <c r="E30" s="35"/>
      <c r="F30" s="35"/>
    </row>
    <row r="31" spans="1:8" x14ac:dyDescent="0.55000000000000004">
      <c r="A31" s="33"/>
      <c r="B31" s="34"/>
      <c r="C31" s="33"/>
      <c r="D31" s="34"/>
      <c r="E31" s="33"/>
      <c r="F31" s="33"/>
    </row>
    <row r="32" spans="1:8" x14ac:dyDescent="0.55000000000000004">
      <c r="A32" s="35"/>
      <c r="B32" s="36"/>
      <c r="C32" s="35"/>
      <c r="D32" s="36"/>
      <c r="E32" s="35"/>
      <c r="F32" s="35"/>
    </row>
    <row r="33" spans="1:6" x14ac:dyDescent="0.55000000000000004">
      <c r="A33" s="33"/>
      <c r="B33" s="34"/>
      <c r="C33" s="33"/>
      <c r="D33" s="34"/>
      <c r="E33" s="33"/>
      <c r="F33" s="33"/>
    </row>
    <row r="34" spans="1:6" x14ac:dyDescent="0.55000000000000004">
      <c r="A34" s="35"/>
      <c r="B34" s="36"/>
      <c r="C34" s="35"/>
      <c r="D34" s="36"/>
      <c r="E34" s="35"/>
      <c r="F34" s="35"/>
    </row>
    <row r="35" spans="1:6" x14ac:dyDescent="0.55000000000000004">
      <c r="A35" s="33"/>
      <c r="B35" s="34"/>
      <c r="C35" s="33"/>
      <c r="D35" s="34"/>
      <c r="E35" s="33"/>
      <c r="F35" s="33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BE1F-2828-4FDF-9831-A7CA98568C74}">
  <dimension ref="A1:I35"/>
  <sheetViews>
    <sheetView zoomScale="85" zoomScaleNormal="85" workbookViewId="0">
      <selection activeCell="A11" sqref="A11:XFD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149</v>
      </c>
      <c r="C2" s="31"/>
      <c r="D2" s="32" t="s">
        <v>150</v>
      </c>
      <c r="E2" s="32">
        <v>5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151</v>
      </c>
      <c r="C3" s="35"/>
      <c r="D3" s="36"/>
      <c r="E3" s="35">
        <v>15</v>
      </c>
      <c r="F3" s="35"/>
      <c r="H3">
        <f>Nico!K77</f>
        <v>1</v>
      </c>
    </row>
    <row r="4" spans="1:9" x14ac:dyDescent="0.55000000000000004">
      <c r="A4" s="33">
        <v>3</v>
      </c>
      <c r="B4" s="34" t="s">
        <v>152</v>
      </c>
      <c r="C4" s="33"/>
      <c r="D4" s="34"/>
      <c r="E4" s="33">
        <v>10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153</v>
      </c>
      <c r="C5" s="35"/>
      <c r="D5" s="36"/>
      <c r="E5" s="35">
        <v>5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154</v>
      </c>
      <c r="C6" s="33"/>
      <c r="D6" s="34"/>
      <c r="E6" s="33">
        <v>4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148</v>
      </c>
      <c r="C7" s="35"/>
      <c r="D7" s="36"/>
      <c r="E7" s="35">
        <v>6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155</v>
      </c>
      <c r="C8" s="33"/>
      <c r="D8" s="34"/>
      <c r="E8" s="33">
        <v>12</v>
      </c>
      <c r="F8" s="33"/>
      <c r="H8">
        <f>Nico!K82</f>
        <v>12.75</v>
      </c>
    </row>
    <row r="9" spans="1:9" x14ac:dyDescent="0.55000000000000004">
      <c r="A9" s="35">
        <v>8</v>
      </c>
      <c r="B9" s="36" t="s">
        <v>156</v>
      </c>
      <c r="C9" s="35"/>
      <c r="D9" s="36"/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157</v>
      </c>
      <c r="C10" s="33"/>
      <c r="D10" s="34"/>
      <c r="E10" s="33">
        <v>16</v>
      </c>
      <c r="F10" s="33"/>
      <c r="H10">
        <f>Nico!K84</f>
        <v>0</v>
      </c>
    </row>
    <row r="11" spans="1:9" x14ac:dyDescent="0.55000000000000004">
      <c r="A11" s="33">
        <v>10</v>
      </c>
      <c r="B11" s="34" t="s">
        <v>344</v>
      </c>
      <c r="C11" s="33"/>
      <c r="D11" s="34"/>
      <c r="E11" s="33">
        <v>2</v>
      </c>
      <c r="F11" s="33"/>
    </row>
    <row r="12" spans="1:9" x14ac:dyDescent="0.55000000000000004">
      <c r="A12" s="35"/>
      <c r="B12" s="36"/>
      <c r="C12" s="35"/>
      <c r="D12" s="38" t="s">
        <v>22</v>
      </c>
      <c r="E12" s="35">
        <f>SUM(E2:E11)</f>
        <v>83</v>
      </c>
      <c r="F12" s="35"/>
      <c r="H12">
        <f>Nico!K85</f>
        <v>0</v>
      </c>
    </row>
    <row r="13" spans="1:9" x14ac:dyDescent="0.55000000000000004">
      <c r="A13" s="33"/>
      <c r="B13" s="34"/>
      <c r="C13" s="33"/>
      <c r="D13" s="34"/>
      <c r="E13" s="33"/>
      <c r="F13" s="33"/>
      <c r="H13">
        <f>Nico!K86</f>
        <v>0</v>
      </c>
    </row>
    <row r="14" spans="1:9" x14ac:dyDescent="0.55000000000000004">
      <c r="A14" s="35"/>
      <c r="B14" s="36"/>
      <c r="C14" s="35"/>
      <c r="D14" s="36"/>
      <c r="E14" s="35"/>
      <c r="F14" s="35"/>
      <c r="H14">
        <f>Nico!K87</f>
        <v>0</v>
      </c>
    </row>
    <row r="15" spans="1:9" x14ac:dyDescent="0.55000000000000004">
      <c r="A15" s="33"/>
      <c r="B15" s="34"/>
      <c r="C15" s="33"/>
      <c r="D15" s="34"/>
      <c r="E15" s="33"/>
      <c r="F15" s="33"/>
      <c r="H15">
        <f>Nico!K88</f>
        <v>0</v>
      </c>
    </row>
    <row r="16" spans="1:9" x14ac:dyDescent="0.55000000000000004">
      <c r="A16" s="35"/>
      <c r="B16" s="36"/>
      <c r="C16" s="35"/>
      <c r="D16" s="36"/>
      <c r="E16" s="35"/>
      <c r="F16" s="35"/>
      <c r="H16">
        <f>Nico!K89</f>
        <v>0</v>
      </c>
    </row>
    <row r="17" spans="1:8" x14ac:dyDescent="0.55000000000000004">
      <c r="A17" s="33"/>
      <c r="B17" s="34"/>
      <c r="C17" s="33"/>
      <c r="D17" s="34"/>
      <c r="E17" s="33"/>
      <c r="F17" s="33"/>
      <c r="H17">
        <f>Nico!K90</f>
        <v>3.5</v>
      </c>
    </row>
    <row r="18" spans="1:8" x14ac:dyDescent="0.55000000000000004">
      <c r="A18" s="35"/>
      <c r="B18" s="36"/>
      <c r="C18" s="35"/>
      <c r="D18" s="36"/>
      <c r="E18" s="35"/>
      <c r="F18" s="35"/>
      <c r="H18">
        <f>Nico!K91</f>
        <v>0</v>
      </c>
    </row>
    <row r="19" spans="1:8" x14ac:dyDescent="0.55000000000000004">
      <c r="A19" s="33"/>
      <c r="B19" s="34"/>
      <c r="C19" s="33"/>
      <c r="D19" s="34"/>
      <c r="E19" s="33"/>
      <c r="F19" s="33"/>
      <c r="H19">
        <f>Nico!K92</f>
        <v>0</v>
      </c>
    </row>
    <row r="20" spans="1:8" x14ac:dyDescent="0.55000000000000004">
      <c r="A20" s="35"/>
      <c r="B20" s="36"/>
      <c r="C20" s="35"/>
      <c r="D20" s="36"/>
      <c r="E20" s="35"/>
      <c r="F20" s="35"/>
      <c r="H20">
        <f>Nico!K93</f>
        <v>2</v>
      </c>
    </row>
    <row r="21" spans="1:8" x14ac:dyDescent="0.55000000000000004">
      <c r="A21" s="33"/>
      <c r="B21" s="34"/>
      <c r="C21" s="33"/>
      <c r="D21" s="34"/>
      <c r="E21" s="33"/>
      <c r="F21" s="33"/>
      <c r="H21">
        <f>Nico!K94</f>
        <v>0</v>
      </c>
    </row>
    <row r="22" spans="1:8" x14ac:dyDescent="0.55000000000000004">
      <c r="A22" s="35"/>
      <c r="B22" s="36"/>
      <c r="C22" s="35"/>
      <c r="D22" s="36"/>
      <c r="E22" s="35"/>
      <c r="F22" s="35"/>
      <c r="H22">
        <f>Nico!K95</f>
        <v>0</v>
      </c>
    </row>
    <row r="23" spans="1:8" x14ac:dyDescent="0.55000000000000004">
      <c r="A23" s="33"/>
      <c r="B23" s="34"/>
      <c r="C23" s="33"/>
      <c r="D23" s="34"/>
      <c r="E23" s="33"/>
      <c r="F23" s="33"/>
      <c r="H23">
        <f>Nico!K96</f>
        <v>0</v>
      </c>
    </row>
    <row r="24" spans="1:8" x14ac:dyDescent="0.55000000000000004">
      <c r="A24" s="35"/>
      <c r="B24" s="36"/>
      <c r="C24" s="35"/>
      <c r="D24" s="36"/>
      <c r="E24" s="35"/>
      <c r="F24" s="35"/>
      <c r="H24">
        <f>Nico!K97</f>
        <v>6.75</v>
      </c>
    </row>
    <row r="25" spans="1:8" x14ac:dyDescent="0.55000000000000004">
      <c r="A25" s="33"/>
      <c r="B25" s="34"/>
      <c r="C25" s="33"/>
      <c r="D25" s="34"/>
      <c r="E25" s="33"/>
      <c r="F25" s="33"/>
      <c r="H25">
        <f>Nico!K98</f>
        <v>0</v>
      </c>
    </row>
    <row r="26" spans="1:8" x14ac:dyDescent="0.55000000000000004">
      <c r="A26" s="35"/>
      <c r="B26" s="36"/>
      <c r="C26" s="35"/>
      <c r="D26" s="36"/>
      <c r="E26" s="35"/>
      <c r="F26" s="35"/>
      <c r="H26">
        <f>Nico!K99</f>
        <v>7.25</v>
      </c>
    </row>
    <row r="27" spans="1:8" x14ac:dyDescent="0.55000000000000004">
      <c r="A27" s="33"/>
      <c r="B27" s="34"/>
      <c r="C27" s="33"/>
      <c r="D27" s="34"/>
      <c r="E27" s="33"/>
      <c r="F27" s="33"/>
      <c r="H27">
        <f>Nico!K100</f>
        <v>9</v>
      </c>
    </row>
    <row r="28" spans="1:8" x14ac:dyDescent="0.55000000000000004">
      <c r="A28" s="35"/>
      <c r="B28" s="36"/>
      <c r="C28" s="35"/>
      <c r="D28" s="36"/>
      <c r="E28" s="35"/>
      <c r="F28" s="35"/>
    </row>
    <row r="29" spans="1:8" x14ac:dyDescent="0.55000000000000004">
      <c r="A29" s="33"/>
      <c r="B29" s="34"/>
      <c r="C29" s="33"/>
      <c r="D29" s="34"/>
      <c r="E29" s="33"/>
      <c r="F29" s="33"/>
    </row>
    <row r="30" spans="1:8" x14ac:dyDescent="0.55000000000000004">
      <c r="A30" s="35"/>
      <c r="B30" s="36"/>
      <c r="C30" s="35"/>
      <c r="D30" s="36"/>
      <c r="E30" s="35"/>
      <c r="F30" s="35"/>
    </row>
    <row r="31" spans="1:8" x14ac:dyDescent="0.55000000000000004">
      <c r="A31" s="33"/>
      <c r="B31" s="34"/>
      <c r="C31" s="33"/>
      <c r="D31" s="34"/>
      <c r="E31" s="33"/>
      <c r="F31" s="33"/>
    </row>
    <row r="32" spans="1:8" x14ac:dyDescent="0.55000000000000004">
      <c r="A32" s="35"/>
      <c r="B32" s="36"/>
      <c r="C32" s="35"/>
      <c r="D32" s="36"/>
      <c r="E32" s="35"/>
      <c r="F32" s="35"/>
    </row>
    <row r="33" spans="1:6" x14ac:dyDescent="0.55000000000000004">
      <c r="A33" s="33"/>
      <c r="B33" s="34"/>
      <c r="C33" s="33"/>
      <c r="D33" s="34"/>
      <c r="E33" s="33"/>
      <c r="F33" s="33"/>
    </row>
    <row r="34" spans="1:6" x14ac:dyDescent="0.55000000000000004">
      <c r="A34" s="35"/>
      <c r="B34" s="36"/>
      <c r="C34" s="35"/>
      <c r="D34" s="36"/>
      <c r="E34" s="35"/>
      <c r="F34" s="35"/>
    </row>
    <row r="35" spans="1:6" x14ac:dyDescent="0.55000000000000004">
      <c r="A35" s="33"/>
      <c r="B35" s="34"/>
      <c r="C35" s="33"/>
      <c r="D35" s="34"/>
      <c r="E35" s="33"/>
      <c r="F35" s="3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Nico Vinzens</cp:lastModifiedBy>
  <dcterms:created xsi:type="dcterms:W3CDTF">2017-09-19T06:40:39Z</dcterms:created>
  <dcterms:modified xsi:type="dcterms:W3CDTF">2018-05-31T07:43:28Z</dcterms:modified>
</cp:coreProperties>
</file>