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0FFA9E9E-1C74-4707-92CB-8B3627782949}" xr6:coauthVersionLast="32" xr6:coauthVersionMax="32" xr10:uidLastSave="{00000000-0000-0000-0000-000000000000}"/>
  <bookViews>
    <workbookView xWindow="70110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9" i="1" l="1"/>
  <c r="G130" i="1"/>
  <c r="I4" i="2" l="1"/>
  <c r="G138" i="2" l="1"/>
  <c r="G131" i="2" l="1"/>
  <c r="I7" i="2" l="1"/>
  <c r="G121" i="2"/>
  <c r="G120" i="1" l="1"/>
  <c r="G112" i="1"/>
  <c r="G114" i="2" l="1"/>
  <c r="G21" i="1" l="1"/>
  <c r="G105" i="2" l="1"/>
  <c r="G101" i="1" l="1"/>
  <c r="G88" i="1"/>
  <c r="G96" i="2" l="1"/>
  <c r="E11" i="10" l="1"/>
  <c r="G69" i="1" l="1"/>
  <c r="G77" i="1"/>
  <c r="G82" i="2" l="1"/>
  <c r="G73" i="2" l="1"/>
  <c r="E11" i="9" l="1"/>
  <c r="G64" i="1" l="1"/>
  <c r="G65" i="2" l="1"/>
  <c r="G54" i="2" l="1"/>
  <c r="E11" i="8" l="1"/>
  <c r="G43" i="1" l="1"/>
  <c r="G54" i="1"/>
  <c r="G44" i="2" l="1"/>
  <c r="G9" i="1" l="1"/>
  <c r="G29" i="2" l="1"/>
  <c r="G32" i="1" l="1"/>
  <c r="K77" i="2" l="1"/>
  <c r="H3" i="13" s="1"/>
  <c r="K78" i="2"/>
  <c r="H4" i="13" s="1"/>
  <c r="K79" i="2"/>
  <c r="K80" i="2"/>
  <c r="H6" i="13" s="1"/>
  <c r="K81" i="2"/>
  <c r="H7" i="13" s="1"/>
  <c r="K82" i="2"/>
  <c r="H8" i="13" s="1"/>
  <c r="K83" i="2"/>
  <c r="H9" i="13" s="1"/>
  <c r="K84" i="2"/>
  <c r="H10" i="13" s="1"/>
  <c r="K85" i="2"/>
  <c r="H11" i="13" s="1"/>
  <c r="K86" i="2"/>
  <c r="H12" i="13" s="1"/>
  <c r="K87" i="2"/>
  <c r="H13" i="13" s="1"/>
  <c r="K88" i="2"/>
  <c r="H14" i="13" s="1"/>
  <c r="K89" i="2"/>
  <c r="H15" i="13" s="1"/>
  <c r="K90" i="2"/>
  <c r="H16" i="13" s="1"/>
  <c r="K91" i="2"/>
  <c r="H17" i="13" s="1"/>
  <c r="K92" i="2"/>
  <c r="H18" i="13" s="1"/>
  <c r="K93" i="2"/>
  <c r="H19" i="13" s="1"/>
  <c r="K94" i="2"/>
  <c r="H20" i="13" s="1"/>
  <c r="K95" i="2"/>
  <c r="H21" i="13" s="1"/>
  <c r="K96" i="2"/>
  <c r="H22" i="13" s="1"/>
  <c r="K97" i="2"/>
  <c r="H23" i="13" s="1"/>
  <c r="K98" i="2"/>
  <c r="H24" i="13" s="1"/>
  <c r="K99" i="2"/>
  <c r="H25" i="13" s="1"/>
  <c r="K100" i="2"/>
  <c r="H26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5" i="13"/>
  <c r="H15" i="11"/>
  <c r="H15" i="12"/>
  <c r="H11" i="11"/>
  <c r="H11" i="12"/>
  <c r="H7" i="11"/>
  <c r="H7" i="12"/>
  <c r="H26" i="11"/>
  <c r="H26" i="12"/>
  <c r="H22" i="11"/>
  <c r="H22" i="12"/>
  <c r="H18" i="11"/>
  <c r="H18" i="12"/>
  <c r="H14" i="11"/>
  <c r="H14" i="12"/>
  <c r="H10" i="11"/>
  <c r="H10" i="12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6" i="9"/>
  <c r="H26" i="10"/>
  <c r="H22" i="9"/>
  <c r="H22" i="10"/>
  <c r="H18" i="9"/>
  <c r="H18" i="10"/>
  <c r="H14" i="9"/>
  <c r="H14" i="10"/>
  <c r="H10" i="9"/>
  <c r="H10" i="10"/>
  <c r="H6" i="9"/>
  <c r="H6" i="10"/>
  <c r="H2" i="9"/>
  <c r="H2" i="10"/>
  <c r="H25" i="9"/>
  <c r="H25" i="10"/>
  <c r="H21" i="9"/>
  <c r="H21" i="10"/>
  <c r="H17" i="9"/>
  <c r="H17" i="10"/>
  <c r="H13" i="9"/>
  <c r="H13" i="10"/>
  <c r="H9" i="9"/>
  <c r="H9" i="10"/>
  <c r="H24" i="9"/>
  <c r="H24" i="10"/>
  <c r="H20" i="9"/>
  <c r="H20" i="10"/>
  <c r="H16" i="9"/>
  <c r="H16" i="10"/>
  <c r="H12" i="9"/>
  <c r="H12" i="10"/>
  <c r="H8" i="9"/>
  <c r="H8" i="10"/>
  <c r="H4" i="9"/>
  <c r="H4" i="10"/>
  <c r="H23" i="9"/>
  <c r="H23" i="10"/>
  <c r="H19" i="9"/>
  <c r="H19" i="10"/>
  <c r="H15" i="9"/>
  <c r="H15" i="10"/>
  <c r="H11" i="9"/>
  <c r="H11" i="10"/>
  <c r="H7" i="9"/>
  <c r="H7" i="10"/>
  <c r="H3" i="9"/>
  <c r="H3" i="10"/>
  <c r="H5" i="8"/>
  <c r="H5" i="9"/>
  <c r="H21" i="3"/>
  <c r="H21" i="8"/>
  <c r="H9" i="3"/>
  <c r="H9" i="8"/>
  <c r="H26" i="3"/>
  <c r="H26" i="8"/>
  <c r="H22" i="3"/>
  <c r="H22" i="8"/>
  <c r="H18" i="3"/>
  <c r="H18" i="8"/>
  <c r="H14" i="3"/>
  <c r="H14" i="8"/>
  <c r="H10" i="3"/>
  <c r="H10" i="8"/>
  <c r="H6" i="3"/>
  <c r="H6" i="8"/>
  <c r="H5" i="3"/>
  <c r="H13" i="3"/>
  <c r="H13" i="8"/>
  <c r="H24" i="3"/>
  <c r="H24" i="8"/>
  <c r="H20" i="3"/>
  <c r="H20" i="8"/>
  <c r="H16" i="3"/>
  <c r="H16" i="8"/>
  <c r="H12" i="3"/>
  <c r="H12" i="8"/>
  <c r="H8" i="3"/>
  <c r="H8" i="8"/>
  <c r="H4" i="3"/>
  <c r="H4" i="8"/>
  <c r="H2" i="3"/>
  <c r="H2" i="8"/>
  <c r="H25" i="3"/>
  <c r="H25" i="8"/>
  <c r="H17" i="3"/>
  <c r="H17" i="8"/>
  <c r="H23" i="3"/>
  <c r="H23" i="8"/>
  <c r="H19" i="3"/>
  <c r="H19" i="8"/>
  <c r="H15" i="3"/>
  <c r="H15" i="8"/>
  <c r="H11" i="3"/>
  <c r="H11" i="8"/>
  <c r="H7" i="3"/>
  <c r="H7" i="8"/>
  <c r="H3" i="3"/>
  <c r="H3" i="8"/>
  <c r="G17" i="2"/>
  <c r="G4" i="1" l="1"/>
  <c r="I4" i="1" s="1"/>
  <c r="G10" i="2" l="1"/>
  <c r="G4" i="2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<sst xmlns="http://schemas.openxmlformats.org/spreadsheetml/2006/main" count="1082" uniqueCount="346">
  <si>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</si>
  <si>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</si>
  <si>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</si>
  <si>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</si>
  <si>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</si>
  <si>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</si>
  <si>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</si>
  <si>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</si>
  <si>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</si>
  <si>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</si>
  <si>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</si>
  <si>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</si>
  <si>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</si>
  <si>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</si>
  <si>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</si>
  <si>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</si>
  <si>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</si>
  <si>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</si>
  <si>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</si>
  <si>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</si>
  <si>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</si>
  <si>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</si>
  <si>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</si>
  <si>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</si>
  <si>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</si>
  <si>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</si>
  <si>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</si>
  <si>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</si>
  <si>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</si>
  <si>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</si>
  <si>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</si>
  <si>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</si>
  <si>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</si>
  <si>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</si>
  <si>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</si>
  <si>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</si>
  <si>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</si>
  <si>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</si>
  <si>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</si>
  <si>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</si>
  <si>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</si>
  <si>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</si>
  <si>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</si>
  <si>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</si>
  <si>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</si>
  <si>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</si>
  <si>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</si>
  <si>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</si>
  <si>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</si>
  <si>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</si>
  <si>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</si>
  <si>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</si>
  <si>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</si>
  <si>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</si>
  <si>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</si>
  <si>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</si>
  <si>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</si>
  <si>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</si>
  <si>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</si>
  <si>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</si>
  <si>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</si>
  <si>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</si>
  <si>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</si>
  <si>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</si>
  <si>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</si>
  <si>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</si>
  <si>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</si>
  <si>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</si>
  <si>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</si>
  <si>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</si>
  <si>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</si>
  <si>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</si>
  <si>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</si>
  <si>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</si>
  <si>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</si>
  <si>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</si>
  <si>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</si>
  <si>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</si>
  <si>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</si>
  <si>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</si>
  <si>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</si>
  <si>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</si>
  <si>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</si>
  <si>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</si>
  <si>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</si>
  <si>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</si>
  <si>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</si>
  <si>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</si>
  <si>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</si>
  <si>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</si>
  <si>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</si>
  <si>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</si>
  <si>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</si>
  <si>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</si>
  <si>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</si>
  <si>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</si>
  <si>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</si>
  <si>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</si>
  <si>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</si>
  <si>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</si>
  <si>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</si>
  <si>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</si>
  <si>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</si>
  <si>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</si>
  <si>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</si>
  <si>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</si>
  <si>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</si>
  <si>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</si>
  <si>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</si>
  <si>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</si>
  <si>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</si>
  <si>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</si>
  <si>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</si>
  <si>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</si>
  <si>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</si>
  <si>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</si>
  <si>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</si>
  <si>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</si>
  <si>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</si>
  <si>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</si>
  <si>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</si>
  <si>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</si>
  <si>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</si>
  <si>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</si>
  <si>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 xml:space="preserve"> 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</si>
  <si>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</si>
  <si>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</si>
  <si>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</si>
  <si>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</si>
  <si>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</si>
  <si>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</si>
  <si>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</si>
  <si>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</si>
  <si>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</si>
  <si>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</si>
  <si>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</si>
  <si>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</si>
  <si>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</si>
  <si>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</si>
  <si>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</si>
  <si>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</si>
  <si>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</si>
  <si>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</si>
  <si>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</si>
  <si>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</si>
  <si>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</si>
  <si>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</si>
  <si>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</si>
  <si>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</si>
  <si>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</si>
  <si>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</si>
  <si>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</si>
  <si>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</si>
  <si>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</si>
  <si>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</si>
  <si>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</si>
  <si>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</si>
  <si>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</si>
  <si>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</si>
  <si>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</si>
  <si>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</si>
  <si>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</si>
  <si>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</si>
  <si>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</si>
  <si>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</si>
  <si>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</si>
  <si>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</si>
  <si>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</si>
  <si>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</si>
  <si>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</si>
  <si>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</si>
  <si>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</si>
  <si>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</si>
  <si>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</si>
  <si>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</si>
  <si>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</si>
  <si>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</si>
  <si>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</si>
  <si>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</si>
  <si>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</si>
  <si>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</si>
  <si>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</si>
  <si>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</si>
  <si>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</si>
  <si>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</si>
  <si>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</si>
  <si>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</si>
  <si>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</si>
  <si>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</si>
  <si>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</si>
  <si>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</si>
  <si>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</si>
  <si>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</si>
  <si>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</si>
  <si>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</si>
  <si>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</si>
  <si>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</si>
  <si>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</si>
  <si>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</si>
  <si>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</si>
  <si>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</si>
  <si>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</si>
  <si>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</si>
  <si>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</si>
  <si>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</si>
  <si>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</si>
  <si>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</si>
  <si>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</si>
  <si>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</si>
  <si>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</si>
  <si>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</si>
  <si>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</si>
  <si>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</si>
  <si>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</si>
  <si>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</si>
  <si>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</si>
  <si>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MS4 :7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</si>
  <si>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</si>
  <si>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</si>
  <si>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</si>
  <si>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</si>
  <si>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</si>
  <si>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</si>
  <si>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</si>
  <si>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</si>
  <si>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</si>
  <si>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</si>
  <si>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</si>
  <si>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</si>
  <si>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</si>
  <si>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</si>
  <si>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</si>
  <si>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</si>
  <si>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</si>
  <si>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</si>
  <si>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</si>
  <si>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</si>
  <si>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</si>
  <si>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</si>
  <si>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</si>
  <si>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MS5:4</t>
  </si>
  <si>
    <t>MS5:2</t>
  </si>
  <si>
    <t>MS5:5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</si>
  <si>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</si>
  <si>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</si>
  <si>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</si>
  <si>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</si>
  <si>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</si>
  <si>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</si>
  <si>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</si>
  <si>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</si>
  <si>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</si>
  <si>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</si>
  <si>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</si>
  <si>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</si>
  <si>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</si>
  <si>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</si>
  <si>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</si>
  <si>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</si>
  <si>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MS6 :3</t>
  </si>
  <si>
    <t>MS6 :7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</si>
  <si>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</si>
  <si>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</si>
  <si>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</si>
  <si>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</si>
  <si>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</si>
  <si>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</si>
  <si>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</si>
  <si>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</si>
  <si>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</si>
  <si>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</si>
  <si>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</si>
  <si>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</si>
  <si>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</si>
  <si>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</si>
  <si>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</si>
  <si>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</si>
  <si>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</si>
  <si>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MS7:2</t>
  </si>
  <si>
    <t>Bugfix timestamp influx</t>
  </si>
  <si>
    <t>influx get func</t>
  </si>
  <si>
    <t>Excel Zeiterfassung in influx für grafana</t>
  </si>
  <si>
    <t>Influx fix für grafana</t>
  </si>
  <si>
    <t>Bugfix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</si>
  <si>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</si>
  <si>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</si>
  <si>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</si>
  <si>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</si>
  <si>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</si>
  <si>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</si>
  <si>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</si>
  <si>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</si>
  <si>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</si>
  <si>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</si>
  <si>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</si>
  <si>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</si>
  <si>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</si>
  <si>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</si>
  <si>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</si>
  <si>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</si>
  <si>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</si>
  <si>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</si>
  <si>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</si>
  <si>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</si>
  <si>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</si>
  <si>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</si>
  <si>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</si>
  <si>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</si>
  <si>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</si>
  <si>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</si>
  <si>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</si>
  <si>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</si>
  <si>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</si>
  <si>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</si>
  <si>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</si>
  <si>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</si>
  <si>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</si>
  <si>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</si>
  <si>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</si>
  <si>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</si>
  <si>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</si>
  <si>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</si>
  <si>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</si>
  <si>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</si>
  <si>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</si>
  <si>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</si>
  <si>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</si>
  <si>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</si>
  <si>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</si>
  <si>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</si>
  <si>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</si>
  <si>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</si>
  <si>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</si>
  <si>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</si>
  <si>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</si>
  <si>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</si>
  <si>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</si>
  <si>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</si>
  <si>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</si>
  <si>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</si>
  <si>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</si>
  <si>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MS7:5</t>
  </si>
  <si>
    <t>MS7:8</t>
  </si>
  <si>
    <t>MS8:3</t>
  </si>
  <si>
    <t>MS8:4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</si>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</sst>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13.03956834532374</c:v>
                </c:pt>
                <c:pt idx="1">
                  <c:v>22.661870503597122</c:v>
                </c:pt>
                <c:pt idx="2">
                  <c:v>5.9352517985611506</c:v>
                </c:pt>
                <c:pt idx="3">
                  <c:v>42.041366906474821</c:v>
                </c:pt>
                <c:pt idx="4">
                  <c:v>16.321942446043167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72.5</c:v>
                </c:pt>
                <c:pt idx="1">
                  <c:v>126</c:v>
                </c:pt>
                <c:pt idx="2">
                  <c:v>33</c:v>
                </c:pt>
                <c:pt idx="3">
                  <c:v>233.75</c:v>
                </c:pt>
                <c:pt idx="4">
                  <c:v>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2"/>
  <sheetViews>
    <sheetView topLeftCell="A20" zoomScaleNormal="100" workbookViewId="0">
      <selection activeCell="B29" sqref="B29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7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7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G4" s="8">
        <f>SUM(B4:B8)</f>
        <v>6</v>
      </c>
      <c r="I4" s="8">
        <f>SUM(G4,G9,G21,G32,G43,G54,G64,G88,G77,G101,G69,G112,G120,G130,G139)</f>
        <v>277.75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18.516666666666666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</row>
    <row r="19" spans="1:7" x14ac:dyDescent="0.55000000000000004">
      <c r="A19" s="10"/>
    </row>
    <row r="20" spans="1:7" x14ac:dyDescent="0.55000000000000004">
      <c r="A20" s="23" t="s">
        <v>100</v>
      </c>
      <c r="B20" s="2"/>
      <c r="C20" s="11"/>
      <c r="D20" s="11"/>
      <c r="E20" s="11"/>
      <c r="F20" s="14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4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4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19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0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4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19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0">
        <v>18</v>
      </c>
    </row>
    <row r="29" spans="1:7" x14ac:dyDescent="0.55000000000000004">
      <c r="A29" s="22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4"/>
    </row>
    <row r="31" spans="1:7" x14ac:dyDescent="0.55000000000000004">
      <c r="A31" s="23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4">
        <v>24</v>
      </c>
      <c r="G32" s="2">
        <f>SUM(B32:B40)</f>
        <v>17.5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4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19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4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4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127</v>
      </c>
      <c r="E37" s="11" t="s">
        <v>17</v>
      </c>
      <c r="F37" s="14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4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126</v>
      </c>
      <c r="E39" s="11" t="s">
        <v>19</v>
      </c>
      <c r="F39" s="20">
        <v>16</v>
      </c>
    </row>
    <row r="40" spans="1:7" x14ac:dyDescent="0.55000000000000004">
      <c r="A40" s="22">
        <v>43174</v>
      </c>
      <c r="B40" s="2">
        <v>2</v>
      </c>
      <c r="C40" s="11" t="s">
        <v>8</v>
      </c>
      <c r="D40" s="11" t="s">
        <v>125</v>
      </c>
      <c r="E40" s="11" t="s">
        <v>20</v>
      </c>
      <c r="F40" s="14"/>
      <c r="G40" s="8"/>
    </row>
    <row r="41" spans="1:7" x14ac:dyDescent="0.55000000000000004">
      <c r="A41" s="10"/>
    </row>
    <row r="42" spans="1:7" x14ac:dyDescent="0.55000000000000004">
      <c r="A42" s="23" t="s">
        <v>133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131</v>
      </c>
      <c r="E43" s="11" t="s">
        <v>17</v>
      </c>
      <c r="F43" s="14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132</v>
      </c>
      <c r="E44" s="11" t="s">
        <v>16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137</v>
      </c>
      <c r="E45" s="11" t="s">
        <v>17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138</v>
      </c>
      <c r="E46" s="11" t="s">
        <v>17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139</v>
      </c>
      <c r="E47" s="11" t="s">
        <v>17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137</v>
      </c>
      <c r="E48" s="11" t="s">
        <v>17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144</v>
      </c>
      <c r="E49" s="11" t="s">
        <v>17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131</v>
      </c>
      <c r="E50" s="11" t="s">
        <v>17</v>
      </c>
      <c r="G50" s="8"/>
    </row>
    <row r="51" spans="1:13" x14ac:dyDescent="0.55000000000000004">
      <c r="A51" s="10">
        <v>43182</v>
      </c>
      <c r="B51" s="25">
        <v>1</v>
      </c>
      <c r="C51" s="11" t="s">
        <v>49</v>
      </c>
      <c r="D51" s="12" t="s">
        <v>142</v>
      </c>
      <c r="E51" s="11" t="s">
        <v>20</v>
      </c>
    </row>
    <row r="53" spans="1:13" x14ac:dyDescent="0.55000000000000004">
      <c r="A53" s="23" t="s">
        <v>143</v>
      </c>
      <c r="B53" s="2"/>
      <c r="C53" s="1"/>
      <c r="D53" s="6"/>
      <c r="E53" s="1"/>
      <c r="F53" s="14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145</v>
      </c>
      <c r="E54" s="11" t="s">
        <v>20</v>
      </c>
      <c r="F54" s="14">
        <v>29</v>
      </c>
      <c r="G54" s="2">
        <f>SUM(B54:B61)</f>
        <v>21.5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145</v>
      </c>
      <c r="E55" s="11" t="s">
        <v>20</v>
      </c>
      <c r="F55" s="14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159</v>
      </c>
      <c r="E56" s="11" t="s">
        <v>20</v>
      </c>
      <c r="F56" s="19">
        <v>29</v>
      </c>
    </row>
    <row r="57" spans="1:13" x14ac:dyDescent="0.55000000000000004">
      <c r="A57" s="10">
        <v>43187</v>
      </c>
      <c r="B57" s="25">
        <v>1</v>
      </c>
      <c r="C57" s="11" t="s">
        <v>49</v>
      </c>
      <c r="D57" s="12" t="s">
        <v>142</v>
      </c>
      <c r="E57" s="11" t="s">
        <v>20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149</v>
      </c>
      <c r="E58" s="11" t="s">
        <v>19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162</v>
      </c>
      <c r="E59" s="11" t="s">
        <v>17</v>
      </c>
      <c r="F59" s="13"/>
      <c r="G59" s="9"/>
    </row>
    <row r="60" spans="1:13" x14ac:dyDescent="0.55000000000000004">
      <c r="A60" s="4">
        <v>43189</v>
      </c>
      <c r="B60" s="2">
        <v>1</v>
      </c>
      <c r="C60" s="11" t="s">
        <v>8</v>
      </c>
      <c r="D60" s="11" t="s">
        <v>164</v>
      </c>
      <c r="E60" s="11" t="s">
        <v>20</v>
      </c>
      <c r="F60" s="26"/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163</v>
      </c>
      <c r="E61" s="11" t="s">
        <v>16</v>
      </c>
      <c r="F61" s="26"/>
    </row>
    <row r="62" spans="1:13" x14ac:dyDescent="0.55000000000000004">
      <c r="A62" s="4"/>
      <c r="B62" s="2"/>
      <c r="C62" s="11"/>
      <c r="D62" s="11"/>
      <c r="E62" s="11"/>
      <c r="F62" s="21"/>
    </row>
    <row r="63" spans="1:13" x14ac:dyDescent="0.55000000000000004">
      <c r="A63" s="23" t="s">
        <v>165</v>
      </c>
      <c r="C63" s="11"/>
      <c r="D63" s="11"/>
      <c r="E63" s="11"/>
      <c r="F63" s="26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167</v>
      </c>
      <c r="E64" s="11" t="s">
        <v>16</v>
      </c>
      <c r="F64" s="26">
        <v>1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168</v>
      </c>
      <c r="E65" s="11" t="s">
        <v>17</v>
      </c>
      <c r="F65" s="27">
        <v>2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166</v>
      </c>
      <c r="E66" s="11" t="s">
        <v>16</v>
      </c>
      <c r="F66" s="26">
        <v>4</v>
      </c>
    </row>
    <row r="67" spans="1:8" x14ac:dyDescent="0.55000000000000004">
      <c r="A67" s="22"/>
      <c r="C67" s="11"/>
      <c r="D67" s="11"/>
      <c r="E67" s="11"/>
      <c r="F67" s="26"/>
    </row>
    <row r="68" spans="1:8" x14ac:dyDescent="0.55000000000000004">
      <c r="A68" s="3" t="s">
        <v>178</v>
      </c>
      <c r="F68" s="26"/>
      <c r="G68" s="3" t="s">
        <v>24</v>
      </c>
    </row>
    <row r="69" spans="1:8" x14ac:dyDescent="0.55000000000000004">
      <c r="A69" s="22">
        <v>43199</v>
      </c>
      <c r="B69" s="8">
        <v>8</v>
      </c>
      <c r="C69" s="11" t="s">
        <v>8</v>
      </c>
      <c r="D69" s="11" t="s">
        <v>180</v>
      </c>
      <c r="E69" s="11" t="s">
        <v>19</v>
      </c>
      <c r="F69" s="26"/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179</v>
      </c>
      <c r="E70" s="11" t="s">
        <v>19</v>
      </c>
      <c r="F70" s="26"/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181</v>
      </c>
      <c r="E71" s="11" t="s">
        <v>19</v>
      </c>
      <c r="F71" s="21"/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179</v>
      </c>
      <c r="E72" s="11" t="s">
        <v>19</v>
      </c>
      <c r="F72" s="27"/>
    </row>
    <row r="73" spans="1:8" x14ac:dyDescent="0.55000000000000004">
      <c r="A73" s="10">
        <v>43203</v>
      </c>
      <c r="B73" s="25">
        <v>0.5</v>
      </c>
      <c r="C73" s="11" t="s">
        <v>49</v>
      </c>
      <c r="D73" s="12" t="s">
        <v>52</v>
      </c>
      <c r="E73" s="11" t="s">
        <v>20</v>
      </c>
      <c r="F73" s="27"/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180</v>
      </c>
      <c r="E74" s="11" t="s">
        <v>19</v>
      </c>
      <c r="F74" s="27"/>
    </row>
    <row r="75" spans="1:8" x14ac:dyDescent="0.55000000000000004">
      <c r="A75" s="10"/>
      <c r="C75" s="11"/>
      <c r="D75" s="11"/>
      <c r="E75" s="11"/>
      <c r="F75" s="27"/>
    </row>
    <row r="76" spans="1:8" x14ac:dyDescent="0.55000000000000004">
      <c r="A76" s="3" t="s">
        <v>194</v>
      </c>
      <c r="B76" s="2"/>
      <c r="C76" s="1"/>
      <c r="D76" s="1"/>
      <c r="E76" s="1"/>
      <c r="F76" s="21"/>
      <c r="G76" s="3" t="s">
        <v>24</v>
      </c>
    </row>
    <row r="77" spans="1:8" x14ac:dyDescent="0.55000000000000004">
      <c r="A77" s="22">
        <v>43206</v>
      </c>
      <c r="B77" s="2">
        <v>1</v>
      </c>
      <c r="C77" s="11" t="s">
        <v>8</v>
      </c>
      <c r="D77" s="11" t="s">
        <v>188</v>
      </c>
      <c r="E77" s="11" t="s">
        <v>20</v>
      </c>
      <c r="F77" s="21"/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195</v>
      </c>
      <c r="E78" s="11" t="s">
        <v>16</v>
      </c>
      <c r="F78" s="21"/>
      <c r="G78" s="2"/>
    </row>
    <row r="79" spans="1:8" x14ac:dyDescent="0.55000000000000004">
      <c r="A79" s="22">
        <v>43207</v>
      </c>
      <c r="B79" s="2">
        <v>1</v>
      </c>
      <c r="C79" s="11" t="s">
        <v>8</v>
      </c>
      <c r="D79" s="11" t="s">
        <v>188</v>
      </c>
      <c r="E79" s="11" t="s">
        <v>20</v>
      </c>
      <c r="F79" s="21"/>
      <c r="G79" s="1"/>
    </row>
    <row r="80" spans="1:8" x14ac:dyDescent="0.55000000000000004">
      <c r="A80" s="22">
        <v>43208</v>
      </c>
      <c r="B80" s="2">
        <v>2</v>
      </c>
      <c r="C80" s="11" t="s">
        <v>49</v>
      </c>
      <c r="D80" s="11" t="s">
        <v>197</v>
      </c>
      <c r="E80" s="11" t="s">
        <v>20</v>
      </c>
      <c r="F80" s="27"/>
      <c r="G80" s="1"/>
    </row>
    <row r="81" spans="1:7" x14ac:dyDescent="0.55000000000000004">
      <c r="A81" s="22">
        <v>43208</v>
      </c>
      <c r="B81" s="2">
        <v>2</v>
      </c>
      <c r="C81" s="11" t="s">
        <v>8</v>
      </c>
      <c r="D81" s="11" t="s">
        <v>196</v>
      </c>
      <c r="E81" s="11" t="s">
        <v>18</v>
      </c>
      <c r="F81" s="27"/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206</v>
      </c>
      <c r="E82" s="11" t="s">
        <v>18</v>
      </c>
      <c r="F82" s="21"/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207</v>
      </c>
      <c r="E83" s="11" t="s">
        <v>18</v>
      </c>
      <c r="F83" s="27"/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188</v>
      </c>
      <c r="E84" s="11" t="s">
        <v>20</v>
      </c>
      <c r="F84" s="27"/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209</v>
      </c>
      <c r="E85" s="11" t="s">
        <v>16</v>
      </c>
      <c r="F85" s="21"/>
      <c r="G85" s="1"/>
    </row>
    <row r="86" spans="1:7" x14ac:dyDescent="0.55000000000000004">
      <c r="A86" s="3"/>
      <c r="B86" s="2"/>
      <c r="C86" s="1"/>
      <c r="D86" s="1"/>
      <c r="E86" s="1"/>
      <c r="F86" s="21"/>
      <c r="G86" s="3"/>
    </row>
    <row r="87" spans="1:7" x14ac:dyDescent="0.55000000000000004">
      <c r="A87" s="23" t="s">
        <v>201</v>
      </c>
      <c r="B87" s="2"/>
      <c r="C87" s="11"/>
      <c r="D87" s="11"/>
      <c r="E87" s="11"/>
      <c r="F87" s="21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203</v>
      </c>
      <c r="E88" s="11" t="s">
        <v>18</v>
      </c>
      <c r="F88" s="27" t="s">
        <v>242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204</v>
      </c>
      <c r="E89" s="11" t="s">
        <v>16</v>
      </c>
      <c r="F89" s="27" t="s">
        <v>242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205</v>
      </c>
      <c r="E90" s="11" t="s">
        <v>16</v>
      </c>
      <c r="F90" s="27"/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204</v>
      </c>
      <c r="E91" s="11" t="s">
        <v>16</v>
      </c>
      <c r="F91" s="27" t="s">
        <v>242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208</v>
      </c>
      <c r="E92" s="11" t="s">
        <v>16</v>
      </c>
      <c r="F92" s="27" t="s">
        <v>240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218</v>
      </c>
      <c r="E93" s="11" t="s">
        <v>16</v>
      </c>
      <c r="F93" s="27" t="s">
        <v>240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220</v>
      </c>
      <c r="E94" s="11" t="s">
        <v>16</v>
      </c>
      <c r="F94" s="27" t="s">
        <v>241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219</v>
      </c>
      <c r="E95" s="11" t="s">
        <v>16</v>
      </c>
      <c r="F95" s="27" t="s">
        <v>241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218</v>
      </c>
      <c r="E96" s="11" t="s">
        <v>16</v>
      </c>
      <c r="F96" s="27" t="s">
        <v>240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219</v>
      </c>
      <c r="E97" s="11" t="s">
        <v>16</v>
      </c>
      <c r="F97" s="27" t="s">
        <v>241</v>
      </c>
      <c r="G97" s="2"/>
    </row>
    <row r="98" spans="1:13" x14ac:dyDescent="0.55000000000000004">
      <c r="A98" s="4">
        <v>43217</v>
      </c>
      <c r="B98" s="24">
        <v>1</v>
      </c>
      <c r="C98" s="11" t="s">
        <v>8</v>
      </c>
      <c r="D98" s="11" t="s">
        <v>52</v>
      </c>
      <c r="E98" s="11" t="s">
        <v>20</v>
      </c>
      <c r="F98" s="27"/>
      <c r="G98" s="1"/>
    </row>
    <row r="99" spans="1:13" x14ac:dyDescent="0.55000000000000004">
      <c r="A99" s="4"/>
      <c r="B99" s="2"/>
      <c r="C99" s="11"/>
      <c r="D99" s="11"/>
      <c r="E99" s="11"/>
      <c r="F99" s="21"/>
      <c r="G99" s="1"/>
    </row>
    <row r="100" spans="1:13" x14ac:dyDescent="0.55000000000000004">
      <c r="A100" s="23" t="s">
        <v>232</v>
      </c>
      <c r="B100" s="2"/>
      <c r="C100" s="11"/>
      <c r="D100" s="11"/>
      <c r="E100" s="11"/>
      <c r="F100" s="21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243</v>
      </c>
      <c r="E101" s="11" t="s">
        <v>16</v>
      </c>
      <c r="F101" s="21"/>
      <c r="G101" s="2">
        <f>SUM(B101:B109)</f>
        <v>20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246</v>
      </c>
      <c r="E102" s="11" t="s">
        <v>19</v>
      </c>
      <c r="F102" s="21"/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245</v>
      </c>
      <c r="E103" s="11" t="s">
        <v>19</v>
      </c>
      <c r="F103" s="21"/>
      <c r="G103" s="1"/>
    </row>
    <row r="104" spans="1:13" x14ac:dyDescent="0.55000000000000004">
      <c r="A104" s="4">
        <v>43223</v>
      </c>
      <c r="B104" s="8">
        <v>3</v>
      </c>
      <c r="C104" s="11" t="s">
        <v>8</v>
      </c>
      <c r="D104" s="11" t="s">
        <v>244</v>
      </c>
      <c r="E104" s="11" t="s">
        <v>16</v>
      </c>
      <c r="F104" s="26"/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247</v>
      </c>
      <c r="E105" s="11" t="s">
        <v>18</v>
      </c>
      <c r="F105" s="26"/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245</v>
      </c>
      <c r="E106" s="11" t="s">
        <v>19</v>
      </c>
      <c r="F106" s="21"/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245</v>
      </c>
      <c r="E107" s="11" t="s">
        <v>19</v>
      </c>
      <c r="F107" s="21"/>
    </row>
    <row r="108" spans="1:13" x14ac:dyDescent="0.55000000000000004">
      <c r="A108" s="10">
        <v>43224</v>
      </c>
      <c r="B108" s="2">
        <v>1</v>
      </c>
      <c r="C108" s="11" t="s">
        <v>8</v>
      </c>
      <c r="D108" s="11" t="s">
        <v>253</v>
      </c>
      <c r="E108" s="11" t="s">
        <v>19</v>
      </c>
      <c r="F108" s="21"/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254</v>
      </c>
      <c r="E109" s="11" t="s">
        <v>20</v>
      </c>
      <c r="F109" s="21"/>
    </row>
    <row r="110" spans="1:13" x14ac:dyDescent="0.55000000000000004">
      <c r="A110" s="10"/>
      <c r="C110" s="11"/>
      <c r="D110" s="11"/>
      <c r="E110" s="11"/>
      <c r="F110" s="26"/>
    </row>
    <row r="111" spans="1:13" x14ac:dyDescent="0.55000000000000004">
      <c r="A111" s="23" t="s">
        <v>256</v>
      </c>
      <c r="C111" s="11"/>
      <c r="D111" s="11"/>
      <c r="E111" s="11"/>
      <c r="F111" s="26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257</v>
      </c>
      <c r="E112" s="11" t="s">
        <v>19</v>
      </c>
      <c r="F112" s="26"/>
      <c r="G112" s="2">
        <f>SUM(B112:B117)</f>
        <v>22.5</v>
      </c>
    </row>
    <row r="113" spans="1:7" x14ac:dyDescent="0.55000000000000004">
      <c r="A113" s="22">
        <v>43228</v>
      </c>
      <c r="B113" s="8">
        <v>5</v>
      </c>
      <c r="C113" s="11" t="s">
        <v>8</v>
      </c>
      <c r="D113" s="11" t="s">
        <v>181</v>
      </c>
      <c r="E113" s="11" t="s">
        <v>19</v>
      </c>
      <c r="F113" s="26"/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258</v>
      </c>
      <c r="E114" s="11" t="s">
        <v>19</v>
      </c>
      <c r="F114" s="20" t="s">
        <v>283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271</v>
      </c>
      <c r="E115" s="11" t="s">
        <v>19</v>
      </c>
      <c r="F115" s="21"/>
      <c r="G115" s="1"/>
    </row>
    <row r="116" spans="1:7" x14ac:dyDescent="0.55000000000000004">
      <c r="A116" s="4">
        <v>43231</v>
      </c>
      <c r="B116" s="8">
        <v>2</v>
      </c>
      <c r="C116" s="11" t="s">
        <v>8</v>
      </c>
      <c r="D116" s="11" t="s">
        <v>271</v>
      </c>
      <c r="E116" s="11" t="s">
        <v>19</v>
      </c>
      <c r="F116" s="21"/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6"/>
    </row>
    <row r="118" spans="1:7" x14ac:dyDescent="0.55000000000000004">
      <c r="A118" s="10"/>
      <c r="C118" s="11"/>
      <c r="D118" s="11"/>
      <c r="E118" s="11"/>
      <c r="F118" s="26"/>
    </row>
    <row r="119" spans="1:7" x14ac:dyDescent="0.55000000000000004">
      <c r="A119" s="23" t="s">
        <v>272</v>
      </c>
      <c r="C119" s="11"/>
      <c r="D119" s="11"/>
      <c r="E119" s="11"/>
      <c r="F119" s="27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276</v>
      </c>
      <c r="E120" s="11" t="s">
        <v>18</v>
      </c>
      <c r="F120" s="20" t="s">
        <v>283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277</v>
      </c>
      <c r="E121" s="11" t="s">
        <v>19</v>
      </c>
      <c r="F121" s="27" t="s">
        <v>278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279</v>
      </c>
      <c r="E122" s="11" t="s">
        <v>19</v>
      </c>
      <c r="F122" s="20" t="s">
        <v>283</v>
      </c>
    </row>
    <row r="123" spans="1:7" x14ac:dyDescent="0.55000000000000004">
      <c r="A123" s="22">
        <v>43236</v>
      </c>
      <c r="B123" s="2">
        <v>5</v>
      </c>
      <c r="C123" s="11" t="s">
        <v>8</v>
      </c>
      <c r="D123" s="11" t="s">
        <v>280</v>
      </c>
      <c r="E123" s="11" t="s">
        <v>19</v>
      </c>
      <c r="F123" s="27" t="s">
        <v>278</v>
      </c>
      <c r="G123" s="25"/>
    </row>
    <row r="124" spans="1:7" x14ac:dyDescent="0.55000000000000004">
      <c r="A124" s="4">
        <v>43236</v>
      </c>
      <c r="B124" s="25">
        <v>1</v>
      </c>
      <c r="C124" s="11" t="s">
        <v>8</v>
      </c>
      <c r="D124" s="11" t="s">
        <v>282</v>
      </c>
      <c r="E124" s="11" t="s">
        <v>19</v>
      </c>
      <c r="F124" s="20" t="s">
        <v>283</v>
      </c>
      <c r="G124" s="2"/>
    </row>
    <row r="125" spans="1:7" x14ac:dyDescent="0.55000000000000004">
      <c r="A125" s="4">
        <v>43237</v>
      </c>
      <c r="B125" s="25">
        <v>7</v>
      </c>
      <c r="C125" s="11" t="s">
        <v>8</v>
      </c>
      <c r="D125" s="11" t="s">
        <v>289</v>
      </c>
      <c r="E125" s="11" t="s">
        <v>19</v>
      </c>
      <c r="F125" s="14"/>
      <c r="G125" s="1"/>
    </row>
    <row r="126" spans="1:7" x14ac:dyDescent="0.55000000000000004">
      <c r="A126" s="22">
        <v>43238</v>
      </c>
      <c r="B126" s="8">
        <v>4</v>
      </c>
      <c r="C126" s="11" t="s">
        <v>8</v>
      </c>
      <c r="D126" s="11" t="s">
        <v>290</v>
      </c>
      <c r="E126" s="11" t="s">
        <v>19</v>
      </c>
      <c r="F126" s="20"/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288</v>
      </c>
      <c r="E127" s="11" t="s">
        <v>20</v>
      </c>
      <c r="F127" s="14"/>
    </row>
    <row r="128" spans="1:7" x14ac:dyDescent="0.55000000000000004">
      <c r="B128" s="2"/>
      <c r="C128" s="11"/>
      <c r="D128" s="11"/>
      <c r="E128" s="11"/>
      <c r="F128" s="14"/>
    </row>
    <row r="129" spans="1:7" x14ac:dyDescent="0.55000000000000004">
      <c r="A129" s="3" t="s">
        <v>291</v>
      </c>
      <c r="B129" s="2"/>
      <c r="C129" s="11"/>
      <c r="D129" s="11"/>
      <c r="E129" s="11"/>
      <c r="F129" s="14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294</v>
      </c>
      <c r="E130" s="11" t="s">
        <v>19</v>
      </c>
      <c r="F130" s="14"/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295</v>
      </c>
      <c r="E131" s="11" t="s">
        <v>19</v>
      </c>
      <c r="F131" s="14"/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294</v>
      </c>
      <c r="E132" s="11" t="s">
        <v>19</v>
      </c>
      <c r="F132" s="14"/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338</v>
      </c>
      <c r="E133" s="11" t="s">
        <v>19</v>
      </c>
      <c r="F133" s="11" t="s">
        <v>341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339</v>
      </c>
      <c r="E134" s="11" t="s">
        <v>19</v>
      </c>
      <c r="F134" s="11" t="s">
        <v>342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287</v>
      </c>
      <c r="E135" s="11" t="s">
        <v>20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340</v>
      </c>
      <c r="E136" s="11" t="s">
        <v>19</v>
      </c>
    </row>
    <row r="138" spans="1:7" x14ac:dyDescent="0.55000000000000004">
      <c r="A138" s="3" t="s">
        <v>312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336</v>
      </c>
      <c r="E139" s="11" t="s">
        <v>19</v>
      </c>
      <c r="F139" s="11" t="s">
        <v>344</v>
      </c>
      <c r="G139" s="8">
        <f>SUM(B139:B147)</f>
        <v>7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247</v>
      </c>
      <c r="E140" s="11" t="s">
        <v>19</v>
      </c>
      <c r="F140" s="11" t="s">
        <v>343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247</v>
      </c>
      <c r="E141" s="11" t="s">
        <v>19</v>
      </c>
      <c r="F141" s="11" t="s">
        <v>343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337</v>
      </c>
      <c r="E142" s="11" t="s">
        <v>19</v>
      </c>
      <c r="F142" s="11" t="s">
        <v>344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8">
        <f>Raphael!G4</f>
        <v>6</v>
      </c>
      <c r="C2" s="28">
        <f>Nico!G4</f>
        <v>12</v>
      </c>
      <c r="D2">
        <v>17</v>
      </c>
    </row>
    <row r="3" spans="1:4" x14ac:dyDescent="0.55000000000000004">
      <c r="A3">
        <v>2</v>
      </c>
      <c r="B3" s="28">
        <f>Raphael!G13</f>
        <v>0</v>
      </c>
      <c r="C3" s="28">
        <f>Nico!G11</f>
        <v>0</v>
      </c>
      <c r="D3">
        <v>17</v>
      </c>
    </row>
    <row r="4" spans="1:4" x14ac:dyDescent="0.55000000000000004">
      <c r="A4">
        <v>3</v>
      </c>
      <c r="B4" s="28">
        <f>Raphael!G17</f>
        <v>0</v>
      </c>
      <c r="C4" s="28">
        <f>Nico!G27</f>
        <v>0</v>
      </c>
      <c r="D4">
        <v>17</v>
      </c>
    </row>
    <row r="5" spans="1:4" x14ac:dyDescent="0.55000000000000004">
      <c r="A5">
        <v>4</v>
      </c>
      <c r="B5" s="28" t="str">
        <f>Raphael!G31</f>
        <v>Total / Woche</v>
      </c>
      <c r="C5" s="28">
        <f>Nico!G39</f>
        <v>0</v>
      </c>
      <c r="D5">
        <v>17</v>
      </c>
    </row>
    <row r="6" spans="1:4" x14ac:dyDescent="0.55000000000000004">
      <c r="A6">
        <v>5</v>
      </c>
      <c r="B6" s="28">
        <f>Raphael!G40</f>
        <v>0</v>
      </c>
      <c r="C6" s="28">
        <f>Nico!G55</f>
        <v>0</v>
      </c>
      <c r="D6">
        <v>17</v>
      </c>
    </row>
    <row r="7" spans="1:4" x14ac:dyDescent="0.55000000000000004">
      <c r="A7">
        <v>6</v>
      </c>
      <c r="B7" s="28">
        <f>Raphael!G50</f>
        <v>0</v>
      </c>
      <c r="C7" s="28">
        <f>Nico!G66</f>
        <v>0</v>
      </c>
      <c r="D7">
        <v>17</v>
      </c>
    </row>
    <row r="8" spans="1:4" x14ac:dyDescent="0.55000000000000004">
      <c r="A8">
        <v>7</v>
      </c>
      <c r="B8" s="28">
        <f>Raphael!G60</f>
        <v>0</v>
      </c>
      <c r="C8" s="28">
        <f>Nico!G77</f>
        <v>0</v>
      </c>
      <c r="D8">
        <v>17</v>
      </c>
    </row>
    <row r="9" spans="1:4" x14ac:dyDescent="0.55000000000000004">
      <c r="A9">
        <v>8</v>
      </c>
      <c r="B9" s="28">
        <f>Raphael!G70</f>
        <v>0</v>
      </c>
      <c r="C9" s="28">
        <f>Nico!G86</f>
        <v>0</v>
      </c>
      <c r="D9">
        <v>17</v>
      </c>
    </row>
    <row r="10" spans="1:4" x14ac:dyDescent="0.55000000000000004">
      <c r="A10">
        <v>9</v>
      </c>
      <c r="B10" s="28">
        <f>Raphael!G78</f>
        <v>0</v>
      </c>
      <c r="C10" s="28">
        <f>Nico!G97</f>
        <v>0</v>
      </c>
      <c r="D10">
        <v>17</v>
      </c>
    </row>
    <row r="11" spans="1:4" x14ac:dyDescent="0.55000000000000004">
      <c r="A11">
        <v>10</v>
      </c>
      <c r="B11" s="28" t="str">
        <f>Raphael!G87</f>
        <v>Total / Woche</v>
      </c>
      <c r="C11" s="28">
        <f>Nico!G106</f>
        <v>0</v>
      </c>
      <c r="D11">
        <v>17</v>
      </c>
    </row>
    <row r="12" spans="1:4" x14ac:dyDescent="0.55000000000000004">
      <c r="A12">
        <v>11</v>
      </c>
      <c r="B12" s="28">
        <f>Raphael!G97</f>
        <v>0</v>
      </c>
      <c r="C12" s="28">
        <f>Nico!G114</f>
        <v>20</v>
      </c>
      <c r="D12">
        <v>17</v>
      </c>
    </row>
    <row r="13" spans="1:4" x14ac:dyDescent="0.55000000000000004">
      <c r="A13">
        <v>12</v>
      </c>
      <c r="B13" s="28">
        <f>Raphael!G106</f>
        <v>0</v>
      </c>
      <c r="C13" s="28">
        <f>Nico!G125</f>
        <v>0</v>
      </c>
      <c r="D13">
        <v>17</v>
      </c>
    </row>
    <row r="14" spans="1:4" x14ac:dyDescent="0.55000000000000004">
      <c r="A14">
        <v>13</v>
      </c>
      <c r="B14" s="28">
        <f>Raphael!G114</f>
        <v>0</v>
      </c>
      <c r="C14" s="28">
        <f>Nico!G131</f>
        <v>21.5</v>
      </c>
      <c r="D14">
        <v>17</v>
      </c>
    </row>
    <row r="15" spans="1:4" x14ac:dyDescent="0.55000000000000004">
      <c r="A15">
        <v>14</v>
      </c>
      <c r="B15" s="28">
        <f>Raphael!G124</f>
        <v>0</v>
      </c>
      <c r="C15" s="28">
        <f>Nico!G143</f>
        <v>0</v>
      </c>
      <c r="D15">
        <v>17</v>
      </c>
    </row>
    <row r="16" spans="1:4" x14ac:dyDescent="0.55000000000000004">
      <c r="A16" t="s">
        <v>22</v>
      </c>
      <c r="B16" s="28">
        <f>SUM(B2:B15)</f>
        <v>6</v>
      </c>
      <c r="C16" s="28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37</v>
      </c>
      <c r="C10" s="29">
        <f>SUMIF(Nico!$E$4:$E$150,Nico!L2,Nico!$B$4:$B$150)</f>
        <v>35.5</v>
      </c>
      <c r="D10">
        <f>SUM(B10:C10)</f>
        <v>72.5</v>
      </c>
      <c r="E10" s="30">
        <f>D10/D$15*100</f>
        <v>13.03956834532374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30">
        <f t="shared" ref="E11:E15" si="0">D11/D$15*100</f>
        <v>22.661870503597122</v>
      </c>
    </row>
    <row r="12" spans="1:5" x14ac:dyDescent="0.55000000000000004">
      <c r="A12" s="7" t="s">
        <v>12</v>
      </c>
      <c r="B12">
        <f>SUMIF(Raphael!$E$5:$E$132,Raphael!L4,Raphael!$B$5:$B$132)</f>
        <v>18</v>
      </c>
      <c r="C12">
        <f>SUMIF(Nico!$E$4:$E$150,Nico!L4,Nico!$B$4:$B$150)</f>
        <v>15</v>
      </c>
      <c r="D12">
        <f>SUM(B12:C12)</f>
        <v>33</v>
      </c>
      <c r="E12" s="30">
        <f t="shared" si="0"/>
        <v>5.9352517985611506</v>
      </c>
    </row>
    <row r="13" spans="1:5" x14ac:dyDescent="0.55000000000000004">
      <c r="A13" s="7" t="s">
        <v>13</v>
      </c>
      <c r="B13">
        <f>SUMIF(Raphael!$E$5:$E$132,Raphael!L5,Raphael!$B$5:$B$132)</f>
        <v>104.5</v>
      </c>
      <c r="C13">
        <f>SUMIF(Nico!$E$4:$E$150,Nico!L5,Nico!$B$4:$B$150)</f>
        <v>129.25</v>
      </c>
      <c r="D13">
        <f>SUM(B13:C13)</f>
        <v>233.75</v>
      </c>
      <c r="E13" s="30">
        <f t="shared" si="0"/>
        <v>42.041366906474821</v>
      </c>
    </row>
    <row r="14" spans="1:5" x14ac:dyDescent="0.55000000000000004">
      <c r="A14" s="7" t="s">
        <v>14</v>
      </c>
      <c r="B14">
        <f>SUMIF(Raphael!$E$5:$E$132,Raphael!L6,Raphael!$B$5:$B$132)</f>
        <v>33.25</v>
      </c>
      <c r="C14">
        <f>SUMIF(Nico!$E$4:$E$150,Nico!L6,Nico!$B$4:$B$150)</f>
        <v>57.5</v>
      </c>
      <c r="D14">
        <f>SUM(B14:C14)</f>
        <v>90.75</v>
      </c>
      <c r="E14" s="30">
        <f t="shared" si="0"/>
        <v>16.321942446043167</v>
      </c>
    </row>
    <row r="15" spans="1:5" x14ac:dyDescent="0.55000000000000004">
      <c r="A15" s="11" t="s">
        <v>22</v>
      </c>
      <c r="B15">
        <f>SUM(B10:B14)</f>
        <v>252.25</v>
      </c>
      <c r="C15">
        <f>SUM(C10:C14)</f>
        <v>303.75</v>
      </c>
      <c r="D15">
        <f>SUM(D10:D14)</f>
        <v>556</v>
      </c>
      <c r="E15" s="30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topLeftCell="A28" workbookViewId="0">
      <selection activeCell="E43" sqref="E43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4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0" t="s">
        <v>28</v>
      </c>
      <c r="K1" s="3" t="s">
        <v>9</v>
      </c>
      <c r="L1" s="3" t="s">
        <v>15</v>
      </c>
      <c r="M1" s="3" t="s">
        <v>345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G4" s="2">
        <f>SUM(B4:B8)</f>
        <v>12</v>
      </c>
      <c r="I4" s="2">
        <f>SUM(G4+G10+G17+G29+G44+G54+G65+G73+G82+G96+G105+G114+G121+G143)</f>
        <v>270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I7" s="1">
        <f>I4/13</f>
        <v>20.76923076923077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</row>
    <row r="9" spans="1:13" x14ac:dyDescent="0.55000000000000004">
      <c r="A9" s="23" t="s">
        <v>47</v>
      </c>
      <c r="G9" s="3" t="s">
        <v>24</v>
      </c>
    </row>
    <row r="10" spans="1:13" x14ac:dyDescent="0.55000000000000004">
      <c r="A10" s="22">
        <v>43158</v>
      </c>
      <c r="B10" s="2">
        <v>1</v>
      </c>
      <c r="C10" s="11" t="s">
        <v>8</v>
      </c>
      <c r="D10" s="11" t="s">
        <v>42</v>
      </c>
      <c r="E10" s="11" t="s">
        <v>17</v>
      </c>
      <c r="G10" s="2">
        <f>SUM(B10:B14)</f>
        <v>13.75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4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4">
        <v>4</v>
      </c>
    </row>
    <row r="16" spans="1:13" x14ac:dyDescent="0.55000000000000004">
      <c r="A16" s="23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4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4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4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4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4">
        <v>22</v>
      </c>
    </row>
    <row r="23" spans="1:7" x14ac:dyDescent="0.55000000000000004">
      <c r="A23" s="22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4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4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4">
        <v>25</v>
      </c>
    </row>
    <row r="26" spans="1:7" x14ac:dyDescent="0.55000000000000004">
      <c r="A26" s="22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4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4">
        <v>22</v>
      </c>
      <c r="G27" s="2"/>
    </row>
    <row r="28" spans="1:7" x14ac:dyDescent="0.55000000000000004">
      <c r="A28" s="23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4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4">
        <v>4</v>
      </c>
    </row>
    <row r="31" spans="1:7" x14ac:dyDescent="0.55000000000000004">
      <c r="A31" s="37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4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4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</row>
    <row r="34" spans="1:7" x14ac:dyDescent="0.55000000000000004">
      <c r="A34" s="4">
        <v>43172</v>
      </c>
      <c r="B34" s="2">
        <v>1</v>
      </c>
      <c r="C34" s="11" t="s">
        <v>8</v>
      </c>
      <c r="D34" s="11" t="s">
        <v>120</v>
      </c>
      <c r="E34" s="11" t="s">
        <v>17</v>
      </c>
      <c r="F34" s="14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4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4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0" t="s">
        <v>124</v>
      </c>
    </row>
    <row r="38" spans="1:7" x14ac:dyDescent="0.55000000000000004">
      <c r="A38" s="22">
        <v>43174</v>
      </c>
      <c r="B38" s="2">
        <v>2</v>
      </c>
      <c r="C38" s="11" t="s">
        <v>8</v>
      </c>
      <c r="D38" s="11" t="s">
        <v>125</v>
      </c>
      <c r="E38" s="11" t="s">
        <v>20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128</v>
      </c>
      <c r="E39" s="11" t="s">
        <v>16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129</v>
      </c>
      <c r="E40" s="11" t="s">
        <v>20</v>
      </c>
      <c r="F40" s="14">
        <v>27</v>
      </c>
    </row>
    <row r="41" spans="1:7" x14ac:dyDescent="0.55000000000000004">
      <c r="A41" s="22">
        <v>43175</v>
      </c>
      <c r="B41" s="2">
        <v>1.25</v>
      </c>
      <c r="C41" s="11" t="s">
        <v>8</v>
      </c>
      <c r="D41" s="11" t="s">
        <v>130</v>
      </c>
      <c r="E41" s="11" t="s">
        <v>20</v>
      </c>
      <c r="F41" s="14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</row>
    <row r="43" spans="1:7" x14ac:dyDescent="0.55000000000000004">
      <c r="A43" s="23" t="s">
        <v>133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134</v>
      </c>
      <c r="E44" s="11" t="s">
        <v>20</v>
      </c>
      <c r="F44" s="14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135</v>
      </c>
      <c r="E45" s="11" t="s">
        <v>20</v>
      </c>
      <c r="F45" s="14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135</v>
      </c>
      <c r="E46" s="11" t="s">
        <v>20</v>
      </c>
      <c r="F46" s="14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136</v>
      </c>
      <c r="E47" s="11" t="s">
        <v>17</v>
      </c>
      <c r="F47" s="14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136</v>
      </c>
      <c r="E48" s="11" t="s">
        <v>17</v>
      </c>
      <c r="F48" s="14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135</v>
      </c>
      <c r="E49" s="11" t="s">
        <v>20</v>
      </c>
      <c r="F49" s="14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140</v>
      </c>
      <c r="E50" s="11" t="s">
        <v>17</v>
      </c>
      <c r="F50" s="14">
        <v>4</v>
      </c>
    </row>
    <row r="51" spans="1:7" x14ac:dyDescent="0.55000000000000004">
      <c r="A51" s="4">
        <v>43182</v>
      </c>
      <c r="B51" s="25">
        <v>3.5</v>
      </c>
      <c r="C51" s="11" t="s">
        <v>8</v>
      </c>
      <c r="D51" s="11" t="s">
        <v>141</v>
      </c>
      <c r="E51" s="11" t="s">
        <v>17</v>
      </c>
    </row>
    <row r="52" spans="1:7" x14ac:dyDescent="0.55000000000000004">
      <c r="A52" s="22">
        <v>43154</v>
      </c>
      <c r="B52" s="25">
        <v>1</v>
      </c>
      <c r="C52" s="11" t="s">
        <v>49</v>
      </c>
      <c r="D52" s="12" t="s">
        <v>142</v>
      </c>
      <c r="E52" s="11" t="s">
        <v>20</v>
      </c>
    </row>
    <row r="53" spans="1:7" x14ac:dyDescent="0.55000000000000004">
      <c r="A53" s="23" t="s">
        <v>143</v>
      </c>
      <c r="D53" s="6"/>
      <c r="G53" s="3" t="s">
        <v>24</v>
      </c>
    </row>
    <row r="54" spans="1:7" x14ac:dyDescent="0.55000000000000004">
      <c r="A54" s="22">
        <v>43183</v>
      </c>
      <c r="B54" s="2">
        <v>4</v>
      </c>
      <c r="C54" s="11" t="s">
        <v>8</v>
      </c>
      <c r="D54" s="11" t="s">
        <v>144</v>
      </c>
      <c r="E54" s="11" t="s">
        <v>17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135</v>
      </c>
      <c r="E55" s="11" t="s">
        <v>20</v>
      </c>
      <c r="F55" s="14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145</v>
      </c>
      <c r="E56" s="11" t="s">
        <v>20</v>
      </c>
      <c r="F56" s="14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146</v>
      </c>
      <c r="E57" s="11" t="s">
        <v>17</v>
      </c>
      <c r="F57" s="14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147</v>
      </c>
      <c r="E58" s="11" t="s">
        <v>20</v>
      </c>
      <c r="F58" s="14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149</v>
      </c>
      <c r="E59" s="11" t="s">
        <v>17</v>
      </c>
    </row>
    <row r="60" spans="1:7" x14ac:dyDescent="0.55000000000000004">
      <c r="A60" s="4">
        <v>43187</v>
      </c>
      <c r="B60" s="25">
        <v>0.5</v>
      </c>
      <c r="C60" s="11" t="s">
        <v>49</v>
      </c>
      <c r="D60" s="12" t="s">
        <v>142</v>
      </c>
      <c r="E60" s="11" t="s">
        <v>20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149</v>
      </c>
      <c r="E61" s="11" t="s">
        <v>19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160</v>
      </c>
      <c r="E62" s="11" t="s">
        <v>18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161</v>
      </c>
      <c r="E63" s="11" t="s">
        <v>17</v>
      </c>
    </row>
    <row r="64" spans="1:7" x14ac:dyDescent="0.55000000000000004">
      <c r="A64" s="23" t="s">
        <v>165</v>
      </c>
      <c r="E64" s="11"/>
      <c r="G64" s="3" t="s">
        <v>24</v>
      </c>
    </row>
    <row r="65" spans="1:11" x14ac:dyDescent="0.55000000000000004">
      <c r="A65" s="22">
        <v>43192</v>
      </c>
      <c r="B65" s="2">
        <v>4.75</v>
      </c>
      <c r="C65" s="11" t="s">
        <v>8</v>
      </c>
      <c r="D65" s="11" t="s">
        <v>149</v>
      </c>
      <c r="E65" s="11" t="s">
        <v>19</v>
      </c>
      <c r="F65" s="20" t="s">
        <v>171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169</v>
      </c>
      <c r="E66" s="11" t="s">
        <v>19</v>
      </c>
      <c r="F66" s="20" t="s">
        <v>170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169</v>
      </c>
      <c r="E67" s="11" t="s">
        <v>19</v>
      </c>
      <c r="F67" s="20" t="s">
        <v>170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169</v>
      </c>
      <c r="E68" s="11" t="s">
        <v>19</v>
      </c>
      <c r="F68" s="20" t="s">
        <v>170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164</v>
      </c>
      <c r="E69" s="11" t="s">
        <v>20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172</v>
      </c>
      <c r="E70" s="11" t="s">
        <v>18</v>
      </c>
      <c r="F70" s="20" t="s">
        <v>170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173</v>
      </c>
      <c r="E71" s="11" t="s">
        <v>16</v>
      </c>
      <c r="F71" s="20" t="s">
        <v>215</v>
      </c>
    </row>
    <row r="72" spans="1:11" x14ac:dyDescent="0.55000000000000004">
      <c r="A72" s="23" t="s">
        <v>178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173</v>
      </c>
      <c r="E73" s="11" t="s">
        <v>17</v>
      </c>
      <c r="F73" s="20" t="s">
        <v>215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174</v>
      </c>
      <c r="E74" s="11" t="s">
        <v>19</v>
      </c>
      <c r="F74" s="20" t="s">
        <v>170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175</v>
      </c>
      <c r="E75" s="11" t="s">
        <v>18</v>
      </c>
      <c r="F75" s="20" t="s">
        <v>170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176</v>
      </c>
      <c r="E76" s="11" t="s">
        <v>16</v>
      </c>
      <c r="F76" s="20" t="s">
        <v>170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177</v>
      </c>
      <c r="E77" s="11" t="s">
        <v>19</v>
      </c>
      <c r="F77" s="20" t="s">
        <v>170</v>
      </c>
      <c r="G77" s="2"/>
      <c r="J77" s="1">
        <v>2</v>
      </c>
      <c r="K77" s="3">
        <f t="shared" ref="K77:K114" si="0">SUMIF($F$4:$F$157, J77, $B$4:$B$157)</f>
        <v>0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177</v>
      </c>
      <c r="E78" s="11" t="s">
        <v>19</v>
      </c>
      <c r="F78" s="20" t="s">
        <v>170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0"/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189</v>
      </c>
      <c r="E80" s="11" t="s">
        <v>19</v>
      </c>
      <c r="F80" s="20" t="s">
        <v>216</v>
      </c>
      <c r="J80" s="1">
        <v>5</v>
      </c>
      <c r="K80" s="3">
        <f t="shared" si="0"/>
        <v>0</v>
      </c>
    </row>
    <row r="81" spans="1:11" x14ac:dyDescent="0.55000000000000004">
      <c r="A81" s="23" t="s">
        <v>194</v>
      </c>
      <c r="B81" s="8"/>
      <c r="C81" s="11"/>
      <c r="D81" s="11"/>
      <c r="E81" s="11"/>
      <c r="F81" s="19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191</v>
      </c>
      <c r="E82" s="11" t="s">
        <v>16</v>
      </c>
      <c r="F82" s="20" t="s">
        <v>213</v>
      </c>
      <c r="G82" s="2">
        <f>SUM(B82:B94)</f>
        <v>24.5</v>
      </c>
      <c r="J82" s="1">
        <v>7</v>
      </c>
      <c r="K82" s="3">
        <f t="shared" si="0"/>
        <v>0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188</v>
      </c>
      <c r="E83" s="11" t="s">
        <v>20</v>
      </c>
      <c r="F83" s="20" t="s">
        <v>212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190</v>
      </c>
      <c r="E84" s="11" t="s">
        <v>19</v>
      </c>
      <c r="F84" s="20" t="s">
        <v>211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190</v>
      </c>
      <c r="E85" s="11" t="s">
        <v>19</v>
      </c>
      <c r="F85" s="20" t="s">
        <v>211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188</v>
      </c>
      <c r="E86" s="11" t="s">
        <v>20</v>
      </c>
      <c r="F86" s="20" t="s">
        <v>212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192</v>
      </c>
      <c r="E87" s="11" t="s">
        <v>19</v>
      </c>
      <c r="F87" s="20" t="s">
        <v>214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193</v>
      </c>
      <c r="D88" s="11" t="s">
        <v>188</v>
      </c>
      <c r="E88" s="11" t="s">
        <v>20</v>
      </c>
      <c r="F88" s="20" t="s">
        <v>212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198</v>
      </c>
      <c r="E89" s="11" t="s">
        <v>16</v>
      </c>
      <c r="F89" s="20" t="s">
        <v>211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198</v>
      </c>
      <c r="E90" s="11" t="s">
        <v>16</v>
      </c>
      <c r="F90" s="20" t="s">
        <v>211</v>
      </c>
      <c r="J90" s="1">
        <v>15</v>
      </c>
      <c r="K90" s="3">
        <f t="shared" si="0"/>
        <v>0</v>
      </c>
    </row>
    <row r="91" spans="1:11" x14ac:dyDescent="0.55000000000000004">
      <c r="A91" s="4">
        <v>43209</v>
      </c>
      <c r="B91" s="2">
        <v>2</v>
      </c>
      <c r="C91" s="11" t="s">
        <v>193</v>
      </c>
      <c r="D91" s="11" t="s">
        <v>199</v>
      </c>
      <c r="E91" s="11" t="s">
        <v>16</v>
      </c>
      <c r="F91" s="20" t="s">
        <v>213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200</v>
      </c>
      <c r="E92" s="11" t="s">
        <v>19</v>
      </c>
      <c r="F92" s="20" t="s">
        <v>214</v>
      </c>
      <c r="J92" s="1">
        <v>17</v>
      </c>
      <c r="K92" s="3">
        <f t="shared" si="0"/>
        <v>0</v>
      </c>
    </row>
    <row r="93" spans="1:11" x14ac:dyDescent="0.55000000000000004">
      <c r="A93" s="22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0"/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202</v>
      </c>
      <c r="E94" s="11" t="s">
        <v>19</v>
      </c>
      <c r="F94" s="20" t="s">
        <v>214</v>
      </c>
      <c r="J94" s="1">
        <v>19</v>
      </c>
      <c r="K94" s="3">
        <f t="shared" si="0"/>
        <v>0</v>
      </c>
    </row>
    <row r="95" spans="1:11" x14ac:dyDescent="0.55000000000000004">
      <c r="A95" s="23" t="s">
        <v>201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22">
        <v>43214</v>
      </c>
      <c r="B96" s="2">
        <v>1.5</v>
      </c>
      <c r="C96" s="11" t="s">
        <v>8</v>
      </c>
      <c r="D96" s="11" t="s">
        <v>198</v>
      </c>
      <c r="E96" s="11" t="s">
        <v>16</v>
      </c>
      <c r="F96" s="20" t="s">
        <v>211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22">
        <v>43214</v>
      </c>
      <c r="B97" s="2">
        <v>3</v>
      </c>
      <c r="C97" s="11" t="s">
        <v>8</v>
      </c>
      <c r="D97" s="11" t="s">
        <v>202</v>
      </c>
      <c r="E97" s="11" t="s">
        <v>19</v>
      </c>
      <c r="F97" s="20" t="s">
        <v>211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210</v>
      </c>
      <c r="E98" s="11" t="s">
        <v>19</v>
      </c>
      <c r="F98" s="20" t="s">
        <v>236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210</v>
      </c>
      <c r="E99" s="11" t="s">
        <v>19</v>
      </c>
      <c r="F99" s="20" t="s">
        <v>236</v>
      </c>
      <c r="J99" s="1">
        <v>24</v>
      </c>
      <c r="K99" s="3">
        <f t="shared" si="0"/>
        <v>5.25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217</v>
      </c>
      <c r="E100" s="11" t="s">
        <v>16</v>
      </c>
      <c r="F100" s="20" t="s">
        <v>213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J101" s="1">
        <v>26</v>
      </c>
      <c r="K101" s="3">
        <f t="shared" si="0"/>
        <v>2.5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230</v>
      </c>
      <c r="E102" s="11" t="s">
        <v>16</v>
      </c>
      <c r="F102" s="20" t="s">
        <v>211</v>
      </c>
      <c r="J102" s="1">
        <v>27</v>
      </c>
      <c r="K102" s="3">
        <f t="shared" si="0"/>
        <v>0.5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231</v>
      </c>
      <c r="E103" s="11" t="s">
        <v>16</v>
      </c>
      <c r="F103" s="20" t="s">
        <v>211</v>
      </c>
      <c r="J103" s="1">
        <v>28</v>
      </c>
      <c r="K103" s="3">
        <f t="shared" si="0"/>
        <v>4</v>
      </c>
    </row>
    <row r="104" spans="1:11" x14ac:dyDescent="0.55000000000000004">
      <c r="A104" s="23" t="s">
        <v>232</v>
      </c>
      <c r="C104" s="11"/>
      <c r="D104" s="11"/>
      <c r="E104" s="11"/>
      <c r="G104" s="3" t="s">
        <v>24</v>
      </c>
      <c r="J104" s="1">
        <v>29</v>
      </c>
      <c r="K104" s="3">
        <f t="shared" si="0"/>
        <v>8</v>
      </c>
    </row>
    <row r="105" spans="1:11" x14ac:dyDescent="0.55000000000000004">
      <c r="A105" s="22">
        <v>43218</v>
      </c>
      <c r="B105" s="2">
        <v>2.5</v>
      </c>
      <c r="C105" s="11" t="s">
        <v>8</v>
      </c>
      <c r="D105" s="11" t="s">
        <v>233</v>
      </c>
      <c r="E105" s="11" t="s">
        <v>16</v>
      </c>
      <c r="F105" s="20" t="s">
        <v>248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22">
        <v>43220</v>
      </c>
      <c r="B106" s="2">
        <v>4.25</v>
      </c>
      <c r="C106" s="11" t="s">
        <v>8</v>
      </c>
      <c r="D106" s="11" t="s">
        <v>234</v>
      </c>
      <c r="E106" s="11" t="s">
        <v>19</v>
      </c>
      <c r="F106" s="20" t="s">
        <v>251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235</v>
      </c>
      <c r="E107" s="11" t="s">
        <v>19</v>
      </c>
      <c r="F107" s="20" t="s">
        <v>249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237</v>
      </c>
      <c r="E108" s="11" t="s">
        <v>19</v>
      </c>
      <c r="F108" s="20" t="s">
        <v>252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238</v>
      </c>
      <c r="E109" s="11" t="s">
        <v>19</v>
      </c>
      <c r="F109" s="20" t="s">
        <v>260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239</v>
      </c>
      <c r="E110" s="11" t="s">
        <v>19</v>
      </c>
      <c r="F110" s="20" t="s">
        <v>251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239</v>
      </c>
      <c r="E111" s="11" t="s">
        <v>19</v>
      </c>
      <c r="F111" s="20" t="s">
        <v>251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J112" s="1">
        <v>37</v>
      </c>
      <c r="K112" s="3">
        <f t="shared" si="0"/>
        <v>0</v>
      </c>
    </row>
    <row r="113" spans="1:11" x14ac:dyDescent="0.55000000000000004">
      <c r="A113" s="23" t="s">
        <v>256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255</v>
      </c>
      <c r="E114" s="11" t="s">
        <v>18</v>
      </c>
      <c r="F114" s="20" t="s">
        <v>251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4">
        <v>1.5</v>
      </c>
      <c r="C115" s="11" t="s">
        <v>8</v>
      </c>
      <c r="D115" s="11" t="s">
        <v>239</v>
      </c>
      <c r="E115" s="11" t="s">
        <v>19</v>
      </c>
      <c r="F115" s="20" t="s">
        <v>251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238</v>
      </c>
      <c r="E116" s="11" t="s">
        <v>19</v>
      </c>
      <c r="F116" s="20" t="s">
        <v>250</v>
      </c>
    </row>
    <row r="117" spans="1:11" x14ac:dyDescent="0.55000000000000004">
      <c r="A117" s="22">
        <v>43230</v>
      </c>
      <c r="B117" s="2">
        <v>5</v>
      </c>
      <c r="C117" s="11" t="s">
        <v>8</v>
      </c>
      <c r="D117" s="11" t="s">
        <v>239</v>
      </c>
      <c r="E117" s="11" t="s">
        <v>19</v>
      </c>
      <c r="F117" s="20" t="s">
        <v>259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270</v>
      </c>
      <c r="E118" s="11" t="s">
        <v>20</v>
      </c>
      <c r="J118" s="2">
        <f>SUM(G77,G86,G97,G106,G114,G125,G131)</f>
        <v>41.5</v>
      </c>
      <c r="K118" s="1">
        <f>SUM(K76:K114)</f>
        <v>63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</row>
    <row r="120" spans="1:11" x14ac:dyDescent="0.55000000000000004">
      <c r="A120" s="23" t="s">
        <v>272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273</v>
      </c>
      <c r="E121" s="11" t="s">
        <v>18</v>
      </c>
      <c r="F121" s="20" t="s">
        <v>274</v>
      </c>
      <c r="G121" s="2">
        <f>SUM(B121:B129)</f>
        <v>21</v>
      </c>
      <c r="K121" s="1">
        <f>SUM(Nico!K97:K114)</f>
        <v>36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239</v>
      </c>
      <c r="E122" s="11" t="s">
        <v>19</v>
      </c>
      <c r="F122" s="20" t="s">
        <v>297</v>
      </c>
    </row>
    <row r="123" spans="1:11" x14ac:dyDescent="0.55000000000000004">
      <c r="A123" s="22">
        <v>43234</v>
      </c>
      <c r="B123" s="2">
        <v>2.5</v>
      </c>
      <c r="C123" s="11" t="s">
        <v>8</v>
      </c>
      <c r="D123" s="11" t="s">
        <v>275</v>
      </c>
      <c r="E123" s="11" t="s">
        <v>16</v>
      </c>
      <c r="F123" s="20" t="s">
        <v>298</v>
      </c>
    </row>
    <row r="124" spans="1:11" x14ac:dyDescent="0.55000000000000004">
      <c r="A124" s="22">
        <v>43235</v>
      </c>
      <c r="B124" s="2">
        <v>2</v>
      </c>
      <c r="C124" s="11" t="s">
        <v>8</v>
      </c>
      <c r="D124" s="11" t="s">
        <v>275</v>
      </c>
      <c r="E124" s="11" t="s">
        <v>16</v>
      </c>
      <c r="F124" s="20" t="s">
        <v>298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275</v>
      </c>
      <c r="E125" s="11" t="s">
        <v>16</v>
      </c>
      <c r="F125" s="20" t="s">
        <v>298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285</v>
      </c>
      <c r="E126" s="11" t="s">
        <v>19</v>
      </c>
      <c r="F126" s="20" t="s">
        <v>299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286</v>
      </c>
      <c r="E127" s="11" t="s">
        <v>16</v>
      </c>
      <c r="F127" s="20" t="s">
        <v>298</v>
      </c>
    </row>
    <row r="128" spans="1:11" x14ac:dyDescent="0.55000000000000004">
      <c r="A128" s="22">
        <v>43238</v>
      </c>
      <c r="B128" s="2">
        <v>1.5</v>
      </c>
      <c r="C128" s="11" t="s">
        <v>8</v>
      </c>
      <c r="D128" s="11" t="s">
        <v>293</v>
      </c>
      <c r="E128" s="11" t="s">
        <v>18</v>
      </c>
      <c r="F128" s="20" t="s">
        <v>300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287</v>
      </c>
      <c r="E129" s="11" t="s">
        <v>20</v>
      </c>
    </row>
    <row r="130" spans="1:7" x14ac:dyDescent="0.55000000000000004">
      <c r="A130" s="23" t="s">
        <v>291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292</v>
      </c>
      <c r="E131" s="11" t="s">
        <v>19</v>
      </c>
      <c r="F131" s="20" t="s">
        <v>298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296</v>
      </c>
      <c r="E132" s="11" t="s">
        <v>19</v>
      </c>
      <c r="F132" s="20" t="s">
        <v>297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301</v>
      </c>
      <c r="E133" s="11" t="s">
        <v>19</v>
      </c>
      <c r="F133" s="20" t="s">
        <v>302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304</v>
      </c>
      <c r="E134" s="11" t="s">
        <v>19</v>
      </c>
      <c r="F134" s="20" t="s">
        <v>305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311</v>
      </c>
      <c r="E135" s="11" t="s">
        <v>19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</row>
    <row r="137" spans="1:7" x14ac:dyDescent="0.55000000000000004">
      <c r="A137" s="23" t="s">
        <v>312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313</v>
      </c>
      <c r="E138" s="11" t="s">
        <v>20</v>
      </c>
      <c r="F138" s="20" t="s">
        <v>317</v>
      </c>
      <c r="G138" s="2">
        <f>SUM(B138:B143)</f>
        <v>8.75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314</v>
      </c>
      <c r="E139" s="11" t="s">
        <v>20</v>
      </c>
      <c r="F139" s="20" t="s">
        <v>319</v>
      </c>
    </row>
    <row r="140" spans="1:7" x14ac:dyDescent="0.55000000000000004">
      <c r="A140" s="4">
        <v>43248</v>
      </c>
      <c r="B140" s="25">
        <v>4.5</v>
      </c>
      <c r="C140" s="11" t="s">
        <v>8</v>
      </c>
      <c r="D140" s="11" t="s">
        <v>316</v>
      </c>
      <c r="E140" s="11" t="s">
        <v>16</v>
      </c>
      <c r="F140" s="20" t="s">
        <v>318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335</v>
      </c>
      <c r="E141" s="11" t="s">
        <v>20</v>
      </c>
    </row>
    <row r="142" spans="1:7" x14ac:dyDescent="0.55000000000000004">
      <c r="A142" s="3"/>
      <c r="D142" s="11"/>
      <c r="G142" s="25"/>
    </row>
    <row r="143" spans="1:7" x14ac:dyDescent="0.55000000000000004">
      <c r="A143" s="4"/>
      <c r="B143" s="25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22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2" zoomScale="85" zoomScaleNormal="85" workbookViewId="0">
      <selection activeCell="D29" sqref="D2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28.8" x14ac:dyDescent="0.55000000000000004">
      <c r="A2" s="31">
        <v>1</v>
      </c>
      <c r="B2" s="32" t="s">
        <v>53</v>
      </c>
      <c r="C2" s="31"/>
      <c r="D2" s="32" t="s">
        <v>54</v>
      </c>
      <c r="E2" s="32">
        <v>20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55</v>
      </c>
      <c r="C3" s="35"/>
      <c r="D3" s="36" t="s">
        <v>56</v>
      </c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57</v>
      </c>
      <c r="C4" s="33"/>
      <c r="D4" s="34" t="s">
        <v>58</v>
      </c>
      <c r="E4" s="33"/>
      <c r="F4" s="33"/>
      <c r="H4">
        <f>Nico!K78</f>
        <v>0</v>
      </c>
    </row>
    <row r="5" spans="1:9" ht="28.8" x14ac:dyDescent="0.55000000000000004">
      <c r="A5" s="35">
        <v>4</v>
      </c>
      <c r="B5" s="36" t="s">
        <v>59</v>
      </c>
      <c r="C5" s="35"/>
      <c r="D5" s="36" t="s">
        <v>60</v>
      </c>
      <c r="E5" s="35">
        <v>12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61</v>
      </c>
      <c r="C6" s="33"/>
      <c r="D6" s="34" t="s">
        <v>62</v>
      </c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63</v>
      </c>
      <c r="C7" s="35"/>
      <c r="D7" s="36" t="s">
        <v>64</v>
      </c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66</v>
      </c>
      <c r="C8" s="33"/>
      <c r="D8" s="34" t="s">
        <v>65</v>
      </c>
      <c r="E8" s="33"/>
      <c r="F8" s="33"/>
      <c r="H8">
        <f>Nico!K82</f>
        <v>0</v>
      </c>
    </row>
    <row r="9" spans="1:9" ht="28.8" x14ac:dyDescent="0.55000000000000004">
      <c r="A9" s="35">
        <v>8</v>
      </c>
      <c r="B9" s="36" t="s">
        <v>67</v>
      </c>
      <c r="C9" s="35"/>
      <c r="D9" s="36" t="s">
        <v>68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69</v>
      </c>
      <c r="C10" s="33"/>
      <c r="D10" s="34" t="s">
        <v>70</v>
      </c>
      <c r="E10" s="33"/>
      <c r="F10" s="33"/>
      <c r="H10">
        <f>Nico!K84</f>
        <v>0</v>
      </c>
    </row>
    <row r="11" spans="1:9" ht="28.8" x14ac:dyDescent="0.55000000000000004">
      <c r="A11" s="35">
        <v>10</v>
      </c>
      <c r="B11" s="36" t="s">
        <v>71</v>
      </c>
      <c r="C11" s="35"/>
      <c r="D11" s="36" t="s">
        <v>72</v>
      </c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73</v>
      </c>
      <c r="C12" s="33"/>
      <c r="D12" s="34" t="s">
        <v>74</v>
      </c>
      <c r="E12" s="33">
        <v>8</v>
      </c>
      <c r="F12" s="33"/>
      <c r="H12">
        <f>Nico!K86</f>
        <v>0</v>
      </c>
    </row>
    <row r="13" spans="1:9" x14ac:dyDescent="0.55000000000000004">
      <c r="A13" s="35">
        <v>12</v>
      </c>
      <c r="B13" s="36" t="s">
        <v>75</v>
      </c>
      <c r="C13" s="35"/>
      <c r="D13" s="36" t="s">
        <v>76</v>
      </c>
      <c r="E13" s="35"/>
      <c r="F13" s="35"/>
      <c r="H13">
        <f>Nico!K87</f>
        <v>0</v>
      </c>
    </row>
    <row r="14" spans="1:9" ht="28.8" x14ac:dyDescent="0.55000000000000004">
      <c r="A14" s="33">
        <v>13</v>
      </c>
      <c r="B14" s="34" t="s">
        <v>77</v>
      </c>
      <c r="C14" s="33"/>
      <c r="D14" s="34" t="s">
        <v>78</v>
      </c>
      <c r="E14" s="33"/>
      <c r="F14" s="33"/>
      <c r="H14">
        <f>Nico!K88</f>
        <v>0</v>
      </c>
    </row>
    <row r="15" spans="1:9" ht="28.8" x14ac:dyDescent="0.55000000000000004">
      <c r="A15" s="35">
        <v>14</v>
      </c>
      <c r="B15" s="36" t="s">
        <v>85</v>
      </c>
      <c r="C15" s="35"/>
      <c r="D15" s="36" t="s">
        <v>79</v>
      </c>
      <c r="E15" s="35">
        <v>16</v>
      </c>
      <c r="F15" s="35"/>
      <c r="H15">
        <f>Nico!K89</f>
        <v>0</v>
      </c>
    </row>
    <row r="16" spans="1:9" x14ac:dyDescent="0.55000000000000004">
      <c r="A16" s="33">
        <v>15</v>
      </c>
      <c r="B16" s="34" t="s">
        <v>80</v>
      </c>
      <c r="C16" s="33"/>
      <c r="D16" s="34" t="s">
        <v>81</v>
      </c>
      <c r="E16" s="33"/>
      <c r="F16" s="33"/>
      <c r="H16">
        <f>Nico!K90</f>
        <v>0</v>
      </c>
    </row>
    <row r="17" spans="1:8" ht="28.8" x14ac:dyDescent="0.55000000000000004">
      <c r="A17" s="35">
        <v>16</v>
      </c>
      <c r="B17" s="36" t="s">
        <v>82</v>
      </c>
      <c r="C17" s="35"/>
      <c r="D17" s="36" t="s">
        <v>83</v>
      </c>
      <c r="E17" s="35">
        <v>20</v>
      </c>
      <c r="F17" s="35"/>
      <c r="H17">
        <f>Nico!K91</f>
        <v>0</v>
      </c>
    </row>
    <row r="18" spans="1:8" x14ac:dyDescent="0.55000000000000004">
      <c r="A18" s="33">
        <v>17</v>
      </c>
      <c r="B18" s="34" t="s">
        <v>86</v>
      </c>
      <c r="C18" s="33"/>
      <c r="D18" s="34" t="s">
        <v>84</v>
      </c>
      <c r="E18" s="33"/>
      <c r="F18" s="33"/>
      <c r="H18">
        <f>Nico!K92</f>
        <v>0</v>
      </c>
    </row>
    <row r="19" spans="1:8" ht="28.8" x14ac:dyDescent="0.55000000000000004">
      <c r="A19" s="35">
        <v>18</v>
      </c>
      <c r="B19" s="36" t="s">
        <v>87</v>
      </c>
      <c r="C19" s="35"/>
      <c r="D19" s="36" t="s">
        <v>88</v>
      </c>
      <c r="E19" s="35">
        <v>6</v>
      </c>
      <c r="F19" s="35"/>
      <c r="H19">
        <f>Nico!K93</f>
        <v>2</v>
      </c>
    </row>
    <row r="20" spans="1:8" x14ac:dyDescent="0.55000000000000004">
      <c r="A20" s="33">
        <v>19</v>
      </c>
      <c r="B20" s="34" t="s">
        <v>89</v>
      </c>
      <c r="C20" s="33"/>
      <c r="D20" s="34" t="s">
        <v>90</v>
      </c>
      <c r="E20" s="33">
        <v>6</v>
      </c>
      <c r="F20" s="33"/>
      <c r="H20">
        <f>Nico!K94</f>
        <v>0</v>
      </c>
    </row>
    <row r="21" spans="1:8" ht="28.8" x14ac:dyDescent="0.55000000000000004">
      <c r="A21" s="35">
        <v>20</v>
      </c>
      <c r="B21" s="36" t="s">
        <v>91</v>
      </c>
      <c r="C21" s="35"/>
      <c r="D21" s="36" t="s">
        <v>92</v>
      </c>
      <c r="E21" s="35"/>
      <c r="F21" s="35"/>
      <c r="H21">
        <f>Nico!K95</f>
        <v>0</v>
      </c>
    </row>
    <row r="22" spans="1:8" ht="28.8" x14ac:dyDescent="0.55000000000000004">
      <c r="A22" s="33">
        <v>21</v>
      </c>
      <c r="B22" s="34" t="s">
        <v>93</v>
      </c>
      <c r="C22" s="33"/>
      <c r="D22" s="34" t="s">
        <v>94</v>
      </c>
      <c r="E22" s="33"/>
      <c r="F22" s="33"/>
      <c r="H22">
        <f>Nico!K96</f>
        <v>0</v>
      </c>
    </row>
    <row r="23" spans="1:8" ht="28.8" x14ac:dyDescent="0.55000000000000004">
      <c r="A23" s="35">
        <v>22</v>
      </c>
      <c r="B23" s="36" t="s">
        <v>95</v>
      </c>
      <c r="C23" s="35"/>
      <c r="D23" s="36" t="s">
        <v>96</v>
      </c>
      <c r="E23" s="35">
        <v>4</v>
      </c>
      <c r="F23" s="35"/>
      <c r="H23">
        <f>Nico!K97</f>
        <v>6.75</v>
      </c>
    </row>
    <row r="24" spans="1:8" x14ac:dyDescent="0.55000000000000004">
      <c r="A24" s="33">
        <v>23</v>
      </c>
      <c r="B24" s="34" t="s">
        <v>97</v>
      </c>
      <c r="C24" s="33"/>
      <c r="D24" s="34" t="s">
        <v>98</v>
      </c>
      <c r="E24" s="33"/>
      <c r="F24" s="33"/>
      <c r="H24">
        <f>Nico!K98</f>
        <v>0</v>
      </c>
    </row>
    <row r="25" spans="1:8" x14ac:dyDescent="0.55000000000000004">
      <c r="A25" s="35">
        <v>24</v>
      </c>
      <c r="B25" s="36" t="s">
        <v>99</v>
      </c>
      <c r="C25" s="35"/>
      <c r="D25" s="36" t="s">
        <v>107</v>
      </c>
      <c r="E25" s="35">
        <v>4</v>
      </c>
      <c r="F25" s="35"/>
      <c r="H25">
        <f>Nico!K99</f>
        <v>5.25</v>
      </c>
    </row>
    <row r="26" spans="1:8" x14ac:dyDescent="0.55000000000000004">
      <c r="A26" s="33">
        <v>25</v>
      </c>
      <c r="B26" s="34" t="s">
        <v>108</v>
      </c>
      <c r="C26" s="33"/>
      <c r="D26" s="34" t="s">
        <v>109</v>
      </c>
      <c r="E26" s="33">
        <v>6</v>
      </c>
      <c r="F26" s="33"/>
      <c r="H26">
        <f>Nico!K100</f>
        <v>9</v>
      </c>
    </row>
    <row r="27" spans="1:8" x14ac:dyDescent="0.55000000000000004">
      <c r="A27" s="35">
        <v>26</v>
      </c>
      <c r="B27" s="36" t="s">
        <v>117</v>
      </c>
      <c r="C27" s="35"/>
      <c r="D27" s="36"/>
      <c r="E27" s="35"/>
      <c r="F27" s="35"/>
    </row>
    <row r="28" spans="1:8" x14ac:dyDescent="0.55000000000000004">
      <c r="A28" s="33">
        <v>27</v>
      </c>
      <c r="B28" s="34" t="s">
        <v>118</v>
      </c>
      <c r="C28" s="33"/>
      <c r="D28" s="34"/>
      <c r="E28" s="33"/>
      <c r="F28" s="33"/>
    </row>
    <row r="29" spans="1:8" x14ac:dyDescent="0.55000000000000004">
      <c r="A29" s="35">
        <v>28</v>
      </c>
      <c r="B29" s="36" t="s">
        <v>122</v>
      </c>
      <c r="C29" s="35"/>
      <c r="D29" s="36"/>
      <c r="E29" s="35">
        <v>8</v>
      </c>
      <c r="F29" s="35"/>
    </row>
    <row r="30" spans="1:8" x14ac:dyDescent="0.55000000000000004">
      <c r="A30" s="33">
        <v>29</v>
      </c>
      <c r="B30" s="34" t="s">
        <v>148</v>
      </c>
      <c r="C30" s="33"/>
      <c r="D30" s="34"/>
      <c r="E30" s="33"/>
      <c r="F30" s="33"/>
    </row>
    <row r="31" spans="1:8" x14ac:dyDescent="0.55000000000000004">
      <c r="A31" s="35">
        <v>30</v>
      </c>
      <c r="B31" s="36"/>
      <c r="C31" s="35"/>
      <c r="D31" s="36"/>
      <c r="E31" s="35"/>
      <c r="F31" s="35"/>
    </row>
    <row r="32" spans="1:8" x14ac:dyDescent="0.55000000000000004">
      <c r="A32" s="33">
        <v>31</v>
      </c>
      <c r="B32" s="34"/>
      <c r="C32" s="33"/>
      <c r="D32" s="34"/>
      <c r="E32" s="33"/>
      <c r="F32" s="33"/>
    </row>
    <row r="33" spans="1:6" x14ac:dyDescent="0.55000000000000004">
      <c r="A33" s="35">
        <v>32</v>
      </c>
      <c r="B33" s="36"/>
      <c r="C33" s="35"/>
      <c r="D33" s="36"/>
      <c r="E33" s="35"/>
      <c r="F33" s="35"/>
    </row>
    <row r="34" spans="1:6" x14ac:dyDescent="0.55000000000000004">
      <c r="A34" s="33">
        <v>33</v>
      </c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4"/>
  <sheetViews>
    <sheetView zoomScale="85" zoomScaleNormal="85" workbookViewId="0">
      <selection activeCell="B5" sqref="B5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320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321</v>
      </c>
      <c r="C3" s="35"/>
      <c r="D3" s="36"/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322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323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324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325</v>
      </c>
      <c r="C8" s="33"/>
      <c r="D8" s="34"/>
      <c r="E8" s="33"/>
      <c r="F8" s="33"/>
      <c r="H8">
        <f>Nico!K82</f>
        <v>0</v>
      </c>
    </row>
    <row r="9" spans="1:9" x14ac:dyDescent="0.55000000000000004">
      <c r="A9" s="35">
        <v>8</v>
      </c>
      <c r="B9" s="36" t="s">
        <v>326</v>
      </c>
      <c r="C9" s="35"/>
      <c r="D9" s="36"/>
      <c r="E9" s="35"/>
      <c r="F9" s="35"/>
      <c r="H9">
        <f>Nico!K83</f>
        <v>0</v>
      </c>
    </row>
    <row r="10" spans="1:9" x14ac:dyDescent="0.55000000000000004">
      <c r="A10" s="33">
        <v>9</v>
      </c>
      <c r="B10" s="34" t="s">
        <v>327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5">
        <v>10</v>
      </c>
      <c r="B11" s="36" t="s">
        <v>328</v>
      </c>
      <c r="C11" s="35"/>
      <c r="D11" s="38"/>
      <c r="E11" s="35"/>
      <c r="F11" s="35"/>
      <c r="H11">
        <f>Nico!K85</f>
        <v>0</v>
      </c>
    </row>
    <row r="12" spans="1:9" x14ac:dyDescent="0.55000000000000004">
      <c r="A12" s="33">
        <v>11</v>
      </c>
      <c r="B12" s="34" t="s">
        <v>164</v>
      </c>
      <c r="C12" s="33"/>
      <c r="D12" s="34"/>
      <c r="E12" s="33"/>
      <c r="F12" s="33"/>
      <c r="H12">
        <f>Nico!K86</f>
        <v>0</v>
      </c>
    </row>
    <row r="13" spans="1:9" x14ac:dyDescent="0.55000000000000004">
      <c r="A13" s="35">
        <v>12</v>
      </c>
      <c r="B13" s="36" t="s">
        <v>329</v>
      </c>
      <c r="C13" s="35"/>
      <c r="D13" s="36"/>
      <c r="E13" s="35"/>
      <c r="F13" s="35"/>
      <c r="H13">
        <f>Nico!K87</f>
        <v>0</v>
      </c>
    </row>
    <row r="14" spans="1:9" x14ac:dyDescent="0.55000000000000004">
      <c r="A14" s="33">
        <v>13</v>
      </c>
      <c r="B14" s="34" t="s">
        <v>330</v>
      </c>
      <c r="C14" s="33"/>
      <c r="D14" s="34"/>
      <c r="E14" s="33"/>
      <c r="F14" s="33"/>
      <c r="H14">
        <f>Nico!K88</f>
        <v>0</v>
      </c>
    </row>
    <row r="15" spans="1:9" x14ac:dyDescent="0.55000000000000004">
      <c r="A15" s="35">
        <v>14</v>
      </c>
      <c r="B15" s="36" t="s">
        <v>51</v>
      </c>
      <c r="C15" s="35"/>
      <c r="D15" s="36" t="s">
        <v>334</v>
      </c>
      <c r="E15" s="35"/>
      <c r="F15" s="35"/>
      <c r="H15">
        <f>Nico!K89</f>
        <v>0</v>
      </c>
    </row>
    <row r="16" spans="1:9" x14ac:dyDescent="0.55000000000000004">
      <c r="A16" s="33">
        <v>15</v>
      </c>
      <c r="B16" s="34" t="s">
        <v>331</v>
      </c>
      <c r="C16" s="33"/>
      <c r="D16" s="34"/>
      <c r="E16" s="33"/>
      <c r="F16" s="33"/>
      <c r="H16">
        <f>Nico!K90</f>
        <v>0</v>
      </c>
    </row>
    <row r="17" spans="1:8" x14ac:dyDescent="0.55000000000000004">
      <c r="A17" s="35">
        <v>16</v>
      </c>
      <c r="B17" s="36" t="s">
        <v>332</v>
      </c>
      <c r="C17" s="35"/>
      <c r="D17" s="36"/>
      <c r="E17" s="35"/>
      <c r="F17" s="35"/>
      <c r="H17">
        <f>Nico!K91</f>
        <v>0</v>
      </c>
    </row>
    <row r="18" spans="1:8" x14ac:dyDescent="0.55000000000000004">
      <c r="A18" s="33">
        <v>17</v>
      </c>
      <c r="B18" s="34" t="s">
        <v>333</v>
      </c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D8" sqref="D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281</v>
      </c>
      <c r="C2" s="31"/>
      <c r="D2" s="32"/>
      <c r="E2" s="32"/>
      <c r="F2" s="31"/>
      <c r="H2">
        <f>Nico!K76</f>
        <v>9.5</v>
      </c>
    </row>
    <row r="3" spans="1:9" x14ac:dyDescent="0.55000000000000004">
      <c r="A3" s="35">
        <v>2</v>
      </c>
      <c r="B3" s="36" t="s">
        <v>306</v>
      </c>
      <c r="C3" s="35"/>
      <c r="D3" s="36"/>
      <c r="E3" s="35"/>
      <c r="F3" s="35"/>
      <c r="H3">
        <f>Nico!K77</f>
        <v>0</v>
      </c>
    </row>
    <row r="4" spans="1:9" x14ac:dyDescent="0.55000000000000004">
      <c r="A4" s="33">
        <v>3</v>
      </c>
      <c r="B4" s="34" t="s">
        <v>247</v>
      </c>
      <c r="C4" s="33"/>
      <c r="D4" s="34"/>
      <c r="E4" s="33"/>
      <c r="F4" s="33"/>
      <c r="H4">
        <f>Nico!K78</f>
        <v>0</v>
      </c>
    </row>
    <row r="5" spans="1:9" x14ac:dyDescent="0.55000000000000004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55000000000000004">
      <c r="A6" s="33">
        <v>5</v>
      </c>
      <c r="B6" s="34" t="s">
        <v>308</v>
      </c>
      <c r="C6" s="33"/>
      <c r="D6" s="34"/>
      <c r="E6" s="33"/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309</v>
      </c>
      <c r="C7" s="35"/>
      <c r="D7" s="36"/>
      <c r="E7" s="35"/>
      <c r="F7" s="35"/>
      <c r="H7">
        <f>Nico!K81</f>
        <v>0</v>
      </c>
    </row>
    <row r="8" spans="1:9" x14ac:dyDescent="0.55000000000000004">
      <c r="A8" s="33">
        <v>7</v>
      </c>
      <c r="B8" s="34" t="s">
        <v>310</v>
      </c>
      <c r="C8" s="33"/>
      <c r="D8" s="34" t="s">
        <v>284</v>
      </c>
      <c r="E8" s="33"/>
      <c r="F8" s="33"/>
      <c r="H8">
        <f>Nico!K82</f>
        <v>0</v>
      </c>
    </row>
    <row r="9" spans="1:9" x14ac:dyDescent="0.55000000000000004">
      <c r="A9" s="35">
        <v>8</v>
      </c>
      <c r="B9" s="36" t="s">
        <v>315</v>
      </c>
      <c r="C9" s="35"/>
      <c r="D9" s="36" t="s">
        <v>284</v>
      </c>
      <c r="E9" s="35"/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zoomScale="85" zoomScaleNormal="85" workbookViewId="0">
      <selection activeCell="B10" sqref="B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261</v>
      </c>
      <c r="C2" s="31"/>
      <c r="D2" s="32" t="s">
        <v>284</v>
      </c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262</v>
      </c>
      <c r="C3" s="35"/>
      <c r="D3" s="36" t="s">
        <v>284</v>
      </c>
      <c r="E3" s="35">
        <v>8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263</v>
      </c>
      <c r="C4" s="33"/>
      <c r="D4" s="34" t="s">
        <v>284</v>
      </c>
      <c r="E4" s="33">
        <v>12</v>
      </c>
      <c r="F4" s="33"/>
      <c r="H4">
        <f>Nico!K78</f>
        <v>0</v>
      </c>
    </row>
    <row r="5" spans="1:9" ht="28.8" x14ac:dyDescent="0.55000000000000004">
      <c r="A5" s="35">
        <v>4</v>
      </c>
      <c r="B5" s="36" t="s">
        <v>264</v>
      </c>
      <c r="C5" s="35"/>
      <c r="D5" s="36"/>
      <c r="E5" s="35">
        <v>6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265</v>
      </c>
      <c r="C6" s="33"/>
      <c r="D6" s="34"/>
      <c r="E6" s="33">
        <v>5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266</v>
      </c>
      <c r="C7" s="35"/>
      <c r="D7" s="36"/>
      <c r="E7" s="35">
        <v>4</v>
      </c>
      <c r="F7" s="35"/>
      <c r="H7">
        <f>Nico!K81</f>
        <v>0</v>
      </c>
    </row>
    <row r="8" spans="1:9" ht="28.8" x14ac:dyDescent="0.55000000000000004">
      <c r="A8" s="33">
        <v>7</v>
      </c>
      <c r="B8" s="34" t="s">
        <v>267</v>
      </c>
      <c r="C8" s="33"/>
      <c r="D8" s="34" t="s">
        <v>284</v>
      </c>
      <c r="E8" s="33">
        <v>4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268</v>
      </c>
      <c r="C9" s="35"/>
      <c r="D9" s="36" t="s">
        <v>269</v>
      </c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303</v>
      </c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B7" sqref="B7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221</v>
      </c>
      <c r="C2" s="31"/>
      <c r="D2" s="32"/>
      <c r="E2" s="32">
        <v>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222</v>
      </c>
      <c r="C3" s="35"/>
      <c r="D3" s="36"/>
      <c r="E3" s="35">
        <v>6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223</v>
      </c>
      <c r="C4" s="33"/>
      <c r="D4" s="34"/>
      <c r="E4" s="33">
        <v>18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224</v>
      </c>
      <c r="C5" s="35"/>
      <c r="D5" s="36"/>
      <c r="E5" s="35">
        <v>8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225</v>
      </c>
      <c r="C6" s="33"/>
      <c r="D6" s="34" t="s">
        <v>226</v>
      </c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227</v>
      </c>
      <c r="C7" s="35"/>
      <c r="D7" s="36"/>
      <c r="E7" s="35">
        <v>4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228</v>
      </c>
      <c r="C8" s="33"/>
      <c r="D8" s="34"/>
      <c r="E8" s="33">
        <v>16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229</v>
      </c>
      <c r="C9" s="35"/>
      <c r="D9" s="36"/>
      <c r="E9" s="35">
        <v>2</v>
      </c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60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4"/>
  <sheetViews>
    <sheetView zoomScale="85" zoomScaleNormal="85" workbookViewId="0">
      <selection activeCell="D24" sqref="D24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182</v>
      </c>
      <c r="C2" s="31"/>
      <c r="D2" s="32"/>
      <c r="E2" s="32">
        <v>12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183</v>
      </c>
      <c r="C3" s="35"/>
      <c r="D3" s="36"/>
      <c r="E3" s="35">
        <v>6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184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185</v>
      </c>
      <c r="C5" s="35"/>
      <c r="D5" s="36"/>
      <c r="E5" s="35">
        <v>20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186</v>
      </c>
      <c r="C6" s="33"/>
      <c r="D6" s="34"/>
      <c r="E6" s="33">
        <v>18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187</v>
      </c>
      <c r="C7" s="35"/>
      <c r="D7" s="36"/>
      <c r="E7" s="35">
        <v>8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188</v>
      </c>
      <c r="C8" s="33"/>
      <c r="D8" s="34"/>
      <c r="E8" s="33">
        <v>6</v>
      </c>
      <c r="F8" s="33"/>
      <c r="H8">
        <f>Nico!K82</f>
        <v>0</v>
      </c>
    </row>
    <row r="9" spans="1:9" x14ac:dyDescent="0.55000000000000004">
      <c r="A9" s="35"/>
      <c r="B9" s="36"/>
      <c r="C9" s="35"/>
      <c r="D9" s="36"/>
      <c r="E9" s="35"/>
      <c r="F9" s="35"/>
      <c r="H9">
        <f>Nico!K83</f>
        <v>0</v>
      </c>
    </row>
    <row r="10" spans="1:9" x14ac:dyDescent="0.55000000000000004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80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4"/>
  <sheetViews>
    <sheetView zoomScale="85" zoomScaleNormal="85" workbookViewId="0">
      <selection activeCell="E11" sqref="E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55000000000000004">
      <c r="A2" s="31">
        <v>1</v>
      </c>
      <c r="B2" s="32" t="s">
        <v>150</v>
      </c>
      <c r="C2" s="31"/>
      <c r="D2" s="32" t="s">
        <v>151</v>
      </c>
      <c r="E2" s="32">
        <v>5</v>
      </c>
      <c r="F2" s="31"/>
      <c r="H2">
        <f>Nico!K76</f>
        <v>9.5</v>
      </c>
    </row>
    <row r="3" spans="1:9" x14ac:dyDescent="0.55000000000000004">
      <c r="A3" s="35">
        <v>2</v>
      </c>
      <c r="B3" s="36" t="s">
        <v>152</v>
      </c>
      <c r="C3" s="35"/>
      <c r="D3" s="36"/>
      <c r="E3" s="35">
        <v>15</v>
      </c>
      <c r="F3" s="35"/>
      <c r="H3">
        <f>Nico!K77</f>
        <v>0</v>
      </c>
    </row>
    <row r="4" spans="1:9" x14ac:dyDescent="0.55000000000000004">
      <c r="A4" s="33">
        <v>3</v>
      </c>
      <c r="B4" s="34" t="s">
        <v>153</v>
      </c>
      <c r="C4" s="33"/>
      <c r="D4" s="34"/>
      <c r="E4" s="33">
        <v>10</v>
      </c>
      <c r="F4" s="33"/>
      <c r="H4">
        <f>Nico!K78</f>
        <v>0</v>
      </c>
    </row>
    <row r="5" spans="1:9" x14ac:dyDescent="0.55000000000000004">
      <c r="A5" s="35">
        <v>4</v>
      </c>
      <c r="B5" s="36" t="s">
        <v>154</v>
      </c>
      <c r="C5" s="35"/>
      <c r="D5" s="36"/>
      <c r="E5" s="35">
        <v>5</v>
      </c>
      <c r="F5" s="35"/>
      <c r="H5">
        <f>Nico!K79</f>
        <v>15.5</v>
      </c>
    </row>
    <row r="6" spans="1:9" x14ac:dyDescent="0.55000000000000004">
      <c r="A6" s="33">
        <v>5</v>
      </c>
      <c r="B6" s="34" t="s">
        <v>155</v>
      </c>
      <c r="C6" s="33"/>
      <c r="D6" s="34"/>
      <c r="E6" s="33">
        <v>4</v>
      </c>
      <c r="F6" s="33"/>
      <c r="H6">
        <f>Nico!K80</f>
        <v>0</v>
      </c>
    </row>
    <row r="7" spans="1:9" ht="27" customHeight="1" x14ac:dyDescent="0.55000000000000004">
      <c r="A7" s="35">
        <v>6</v>
      </c>
      <c r="B7" s="36" t="s">
        <v>149</v>
      </c>
      <c r="C7" s="35"/>
      <c r="D7" s="36"/>
      <c r="E7" s="35">
        <v>6</v>
      </c>
      <c r="F7" s="35"/>
      <c r="H7">
        <f>Nico!K81</f>
        <v>0</v>
      </c>
    </row>
    <row r="8" spans="1:9" x14ac:dyDescent="0.55000000000000004">
      <c r="A8" s="33">
        <v>7</v>
      </c>
      <c r="B8" s="34" t="s">
        <v>156</v>
      </c>
      <c r="C8" s="33"/>
      <c r="D8" s="34"/>
      <c r="E8" s="33">
        <v>12</v>
      </c>
      <c r="F8" s="33"/>
      <c r="H8">
        <f>Nico!K82</f>
        <v>0</v>
      </c>
    </row>
    <row r="9" spans="1:9" x14ac:dyDescent="0.55000000000000004">
      <c r="A9" s="35">
        <v>8</v>
      </c>
      <c r="B9" s="36" t="s">
        <v>157</v>
      </c>
      <c r="C9" s="35"/>
      <c r="D9" s="36"/>
      <c r="E9" s="35">
        <v>8</v>
      </c>
      <c r="F9" s="35"/>
      <c r="H9">
        <f>Nico!K83</f>
        <v>0</v>
      </c>
    </row>
    <row r="10" spans="1:9" x14ac:dyDescent="0.55000000000000004">
      <c r="A10" s="33">
        <v>9</v>
      </c>
      <c r="B10" s="34" t="s">
        <v>158</v>
      </c>
      <c r="C10" s="33"/>
      <c r="D10" s="34"/>
      <c r="E10" s="33">
        <v>16</v>
      </c>
      <c r="F10" s="33"/>
      <c r="H10">
        <f>Nico!K84</f>
        <v>0</v>
      </c>
    </row>
    <row r="11" spans="1:9" x14ac:dyDescent="0.55000000000000004">
      <c r="A11" s="35"/>
      <c r="B11" s="36"/>
      <c r="C11" s="35"/>
      <c r="D11" s="38" t="s">
        <v>22</v>
      </c>
      <c r="E11" s="35">
        <f>SUM(E2:E10)</f>
        <v>81</v>
      </c>
      <c r="F11" s="35"/>
      <c r="H11">
        <f>Nico!K85</f>
        <v>0</v>
      </c>
    </row>
    <row r="12" spans="1:9" x14ac:dyDescent="0.55000000000000004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55000000000000004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55000000000000004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55000000000000004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55000000000000004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55000000000000004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55000000000000004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55000000000000004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55000000000000004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55000000000000004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55000000000000004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55000000000000004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55000000000000004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55000000000000004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55000000000000004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55000000000000004">
      <c r="A27" s="35"/>
      <c r="B27" s="36"/>
      <c r="C27" s="35"/>
      <c r="D27" s="36"/>
      <c r="E27" s="35"/>
      <c r="F27" s="35"/>
    </row>
    <row r="28" spans="1:8" x14ac:dyDescent="0.55000000000000004">
      <c r="A28" s="33"/>
      <c r="B28" s="34"/>
      <c r="C28" s="33"/>
      <c r="D28" s="34"/>
      <c r="E28" s="33"/>
      <c r="F28" s="33"/>
    </row>
    <row r="29" spans="1:8" x14ac:dyDescent="0.55000000000000004">
      <c r="A29" s="35"/>
      <c r="B29" s="36"/>
      <c r="C29" s="35"/>
      <c r="D29" s="36"/>
      <c r="E29" s="35"/>
      <c r="F29" s="35"/>
    </row>
    <row r="30" spans="1:8" x14ac:dyDescent="0.55000000000000004">
      <c r="A30" s="33"/>
      <c r="B30" s="34"/>
      <c r="C30" s="33"/>
      <c r="D30" s="34"/>
      <c r="E30" s="33"/>
      <c r="F30" s="33"/>
    </row>
    <row r="31" spans="1:8" x14ac:dyDescent="0.55000000000000004">
      <c r="A31" s="35"/>
      <c r="B31" s="36"/>
      <c r="C31" s="35"/>
      <c r="D31" s="36"/>
      <c r="E31" s="35"/>
      <c r="F31" s="35"/>
    </row>
    <row r="32" spans="1:8" x14ac:dyDescent="0.55000000000000004">
      <c r="A32" s="33"/>
      <c r="B32" s="34"/>
      <c r="C32" s="33"/>
      <c r="D32" s="34"/>
      <c r="E32" s="33"/>
      <c r="F32" s="33"/>
    </row>
    <row r="33" spans="1:6" x14ac:dyDescent="0.55000000000000004">
      <c r="A33" s="35"/>
      <c r="B33" s="36"/>
      <c r="C33" s="35"/>
      <c r="D33" s="36"/>
      <c r="E33" s="35"/>
      <c r="F33" s="35"/>
    </row>
    <row r="34" spans="1:6" x14ac:dyDescent="0.55000000000000004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2018-05-30T07:58:49Z</dcterms:modified>
</cp:coreProperties>
</file>