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BA\Zeiterfassung\"/>
    </mc:Choice>
  </mc:AlternateContent>
  <xr:revisionPtr revIDLastSave="0" documentId="13_ncr:1_{ED914721-1D72-4EF1-BC88-14F2406B74DA}" xr6:coauthVersionLast="33" xr6:coauthVersionMax="33" xr10:uidLastSave="{00000000-0000-0000-0000-000000000000}"/>
  <bookViews>
    <workbookView xWindow="80370" yWindow="0" windowWidth="19560" windowHeight="8118" tabRatio="745" activeTab="1" xr2:uid="{00000000-000D-0000-FFFF-FFFF00000000}"/>
  </bookViews>
  <sheets>
    <sheet name="Raphael" sheetId="1" r:id="rId1"/>
    <sheet name="Nico" sheetId="2" r:id="rId2"/>
    <sheet name="Arbeitspakete_Elaboration" sheetId="3" r:id="rId3"/>
    <sheet name="Arbeitspakete_MS9" sheetId="13" r:id="rId4"/>
    <sheet name="Arbeitspakete_Ms8" sheetId="12" r:id="rId5"/>
    <sheet name="Arbeitspakete_Ms7" sheetId="11" r:id="rId6"/>
    <sheet name="Arbeitspakete_Ms6" sheetId="10" r:id="rId7"/>
    <sheet name="Arbeitspakete_Ms5" sheetId="9" r:id="rId8"/>
    <sheet name="Arbeitspakete_Ms4" sheetId="8" r:id="rId9"/>
    <sheet name="Auswertung 1" sheetId="4" r:id="rId10"/>
    <sheet name="Auswertung 2" sheetId="5" r:id="rId11"/>
    <sheet name="Sheet3" sheetId="6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8" i="2" l="1"/>
  <c r="G167" i="1" l="1"/>
  <c r="I4" i="1" l="1"/>
  <c r="I4" i="2" l="1"/>
  <c r="G149" i="2"/>
  <c r="G152" i="1" l="1"/>
  <c r="G29" i="2" l="1"/>
  <c r="A146" i="1" l="1"/>
  <c r="G139" i="1"/>
  <c r="G138" i="2" l="1"/>
  <c r="E12" i="10" l="1"/>
  <c r="G32" i="1"/>
  <c r="E12" i="8" l="1"/>
  <c r="G10" i="2" l="1"/>
  <c r="G4" i="2"/>
  <c r="G130" i="1" l="1"/>
  <c r="G131" i="2" l="1"/>
  <c r="G121" i="2" l="1"/>
  <c r="G120" i="1" l="1"/>
  <c r="G112" i="1"/>
  <c r="G114" i="2" l="1"/>
  <c r="G21" i="1" l="1"/>
  <c r="G105" i="2" l="1"/>
  <c r="G101" i="1" l="1"/>
  <c r="G88" i="1"/>
  <c r="G96" i="2" l="1"/>
  <c r="G69" i="1" l="1"/>
  <c r="G77" i="1"/>
  <c r="G82" i="2" l="1"/>
  <c r="G73" i="2" l="1"/>
  <c r="E12" i="9" l="1"/>
  <c r="G64" i="1" l="1"/>
  <c r="G65" i="2" l="1"/>
  <c r="G54" i="2" l="1"/>
  <c r="G43" i="1" l="1"/>
  <c r="G54" i="1"/>
  <c r="G44" i="2" l="1"/>
  <c r="G9" i="1" l="1"/>
  <c r="K77" i="2" l="1"/>
  <c r="H3" i="13" s="1"/>
  <c r="K78" i="2"/>
  <c r="H4" i="13" s="1"/>
  <c r="K79" i="2"/>
  <c r="K80" i="2"/>
  <c r="H5" i="13" s="1"/>
  <c r="K81" i="2"/>
  <c r="H6" i="13" s="1"/>
  <c r="K82" i="2"/>
  <c r="H7" i="13" s="1"/>
  <c r="K83" i="2"/>
  <c r="K84" i="2"/>
  <c r="K85" i="2"/>
  <c r="K86" i="2"/>
  <c r="K87" i="2"/>
  <c r="K88" i="2"/>
  <c r="H8" i="13" s="1"/>
  <c r="K89" i="2"/>
  <c r="H9" i="13" s="1"/>
  <c r="K90" i="2"/>
  <c r="K91" i="2"/>
  <c r="K92" i="2"/>
  <c r="K93" i="2"/>
  <c r="K94" i="2"/>
  <c r="H11" i="13" s="1"/>
  <c r="K95" i="2"/>
  <c r="H12" i="13" s="1"/>
  <c r="K96" i="2"/>
  <c r="H13" i="13" s="1"/>
  <c r="K97" i="2"/>
  <c r="H14" i="13" s="1"/>
  <c r="K98" i="2"/>
  <c r="H15" i="13" s="1"/>
  <c r="K99" i="2"/>
  <c r="H16" i="13" s="1"/>
  <c r="K100" i="2"/>
  <c r="H17" i="13" s="1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76" i="2"/>
  <c r="H2" i="13" s="1"/>
  <c r="H5" i="12" l="1"/>
  <c r="H15" i="11"/>
  <c r="H15" i="12"/>
  <c r="H11" i="12"/>
  <c r="H7" i="11"/>
  <c r="H7" i="12"/>
  <c r="H26" i="11"/>
  <c r="H26" i="12"/>
  <c r="H22" i="11"/>
  <c r="H22" i="12"/>
  <c r="H18" i="11"/>
  <c r="H18" i="12"/>
  <c r="H14" i="11"/>
  <c r="H14" i="12"/>
  <c r="H10" i="11"/>
  <c r="H6" i="11"/>
  <c r="H6" i="12"/>
  <c r="H23" i="11"/>
  <c r="H23" i="12"/>
  <c r="H2" i="11"/>
  <c r="H2" i="12"/>
  <c r="H25" i="11"/>
  <c r="H25" i="12"/>
  <c r="H21" i="11"/>
  <c r="H21" i="12"/>
  <c r="H17" i="11"/>
  <c r="H17" i="12"/>
  <c r="H13" i="11"/>
  <c r="H13" i="12"/>
  <c r="H9" i="11"/>
  <c r="H9" i="12"/>
  <c r="H19" i="11"/>
  <c r="H19" i="12"/>
  <c r="H24" i="11"/>
  <c r="H24" i="12"/>
  <c r="H20" i="11"/>
  <c r="H20" i="12"/>
  <c r="H16" i="11"/>
  <c r="H16" i="12"/>
  <c r="H12" i="11"/>
  <c r="H12" i="12"/>
  <c r="H8" i="11"/>
  <c r="H8" i="12"/>
  <c r="H4" i="11"/>
  <c r="H4" i="12"/>
  <c r="H3" i="11"/>
  <c r="H3" i="12"/>
  <c r="H5" i="10"/>
  <c r="H5" i="11"/>
  <c r="H27" i="9"/>
  <c r="H26" i="10"/>
  <c r="H23" i="9"/>
  <c r="H22" i="10"/>
  <c r="H19" i="9"/>
  <c r="H18" i="10"/>
  <c r="H15" i="9"/>
  <c r="H14" i="10"/>
  <c r="H11" i="9"/>
  <c r="H6" i="9"/>
  <c r="H6" i="10"/>
  <c r="H2" i="9"/>
  <c r="H2" i="10"/>
  <c r="H26" i="9"/>
  <c r="H25" i="10"/>
  <c r="H22" i="9"/>
  <c r="H21" i="10"/>
  <c r="H18" i="9"/>
  <c r="H17" i="10"/>
  <c r="H14" i="9"/>
  <c r="H13" i="10"/>
  <c r="H10" i="9"/>
  <c r="H9" i="10"/>
  <c r="H25" i="9"/>
  <c r="H24" i="10"/>
  <c r="H21" i="9"/>
  <c r="H20" i="10"/>
  <c r="H17" i="9"/>
  <c r="H16" i="10"/>
  <c r="H13" i="9"/>
  <c r="H12" i="10"/>
  <c r="H8" i="9"/>
  <c r="H8" i="10"/>
  <c r="H4" i="9"/>
  <c r="H4" i="10"/>
  <c r="H24" i="9"/>
  <c r="H23" i="10"/>
  <c r="H20" i="9"/>
  <c r="H19" i="10"/>
  <c r="H16" i="9"/>
  <c r="H15" i="10"/>
  <c r="H12" i="9"/>
  <c r="H11" i="10"/>
  <c r="H7" i="9"/>
  <c r="H7" i="10"/>
  <c r="H3" i="9"/>
  <c r="H3" i="10"/>
  <c r="H5" i="8"/>
  <c r="H5" i="9"/>
  <c r="H21" i="3"/>
  <c r="H22" i="8"/>
  <c r="H9" i="3"/>
  <c r="H9" i="8"/>
  <c r="H26" i="3"/>
  <c r="H27" i="8"/>
  <c r="H22" i="3"/>
  <c r="H23" i="8"/>
  <c r="H18" i="3"/>
  <c r="H19" i="8"/>
  <c r="H14" i="3"/>
  <c r="H15" i="8"/>
  <c r="H10" i="3"/>
  <c r="H10" i="8"/>
  <c r="H6" i="3"/>
  <c r="H6" i="8"/>
  <c r="H5" i="3"/>
  <c r="H13" i="3"/>
  <c r="H14" i="8"/>
  <c r="H24" i="3"/>
  <c r="H25" i="8"/>
  <c r="H20" i="3"/>
  <c r="H21" i="8"/>
  <c r="H16" i="3"/>
  <c r="H17" i="8"/>
  <c r="H12" i="3"/>
  <c r="H13" i="8"/>
  <c r="H8" i="3"/>
  <c r="H8" i="8"/>
  <c r="H4" i="3"/>
  <c r="H4" i="8"/>
  <c r="H2" i="3"/>
  <c r="H2" i="8"/>
  <c r="H25" i="3"/>
  <c r="H26" i="8"/>
  <c r="H17" i="3"/>
  <c r="H18" i="8"/>
  <c r="H23" i="3"/>
  <c r="H24" i="8"/>
  <c r="H19" i="3"/>
  <c r="H20" i="8"/>
  <c r="H15" i="3"/>
  <c r="H16" i="8"/>
  <c r="H11" i="3"/>
  <c r="H12" i="8"/>
  <c r="H7" i="3"/>
  <c r="H7" i="8"/>
  <c r="H3" i="3"/>
  <c r="H3" i="8"/>
  <c r="G17" i="2"/>
  <c r="I7" i="2" s="1"/>
  <c r="G4" i="1" l="1"/>
  <c r="B14" i="5" l="1"/>
  <c r="C13" i="5"/>
  <c r="B13" i="5"/>
  <c r="C12" i="5"/>
  <c r="B12" i="5"/>
  <c r="C11" i="5"/>
  <c r="B11" i="5"/>
  <c r="C10" i="5"/>
  <c r="B10" i="5"/>
  <c r="C14" i="4"/>
  <c r="B15" i="5" l="1"/>
  <c r="D11" i="5"/>
  <c r="D12" i="5"/>
  <c r="D13" i="5"/>
  <c r="D10" i="5"/>
  <c r="B15" i="4" l="1"/>
  <c r="C15" i="4" l="1"/>
  <c r="K121" i="2" l="1"/>
  <c r="K118" i="2"/>
  <c r="B14" i="4"/>
  <c r="B13" i="4" l="1"/>
  <c r="C13" i="4" l="1"/>
  <c r="B12" i="4" l="1"/>
  <c r="C12" i="4" l="1"/>
  <c r="B11" i="4" l="1"/>
  <c r="C11" i="4" l="1"/>
  <c r="C10" i="4"/>
  <c r="B10" i="4" l="1"/>
  <c r="B9" i="4" l="1"/>
  <c r="C9" i="4" l="1"/>
  <c r="J118" i="2" l="1"/>
  <c r="C8" i="4"/>
  <c r="B8" i="4"/>
  <c r="C7" i="4" l="1"/>
  <c r="C6" i="4" l="1"/>
  <c r="B7" i="4" l="1"/>
  <c r="B6" i="4"/>
  <c r="C5" i="4" l="1"/>
  <c r="B5" i="4" l="1"/>
  <c r="C4" i="4" l="1"/>
  <c r="B4" i="4" l="1"/>
  <c r="B3" i="4" l="1"/>
  <c r="B2" i="4" l="1"/>
  <c r="B16" i="4" s="1"/>
  <c r="I10" i="1"/>
  <c r="C3" i="4" l="1"/>
  <c r="C14" i="5"/>
  <c r="C2" i="4" l="1"/>
  <c r="C16" i="4" s="1"/>
  <c r="C15" i="5"/>
  <c r="D14" i="5"/>
  <c r="D15" i="5" l="1"/>
  <c r="E15" i="5" l="1"/>
  <c r="E10" i="5"/>
  <c r="E13" i="5"/>
  <c r="E12" i="5"/>
  <c r="E11" i="5"/>
  <c r="E14" i="5"/>
</calcChain>
</file>

<file path=xl/sharedStrings.xml><?xml version="1.0" encoding="utf-8"?>
<sst xmlns="http://schemas.openxmlformats.org/spreadsheetml/2006/main" count="1372" uniqueCount="387">
  <si>
    <t>Mit Betreuer</t>
  </si>
  <si>
    <t>Thema</t>
  </si>
  <si>
    <t>JA/Nein</t>
  </si>
  <si>
    <t>Woche 1</t>
  </si>
  <si>
    <t>Dauer in h</t>
  </si>
  <si>
    <t>Kickoff</t>
  </si>
  <si>
    <t>Nein</t>
  </si>
  <si>
    <t>Projektplanung</t>
  </si>
  <si>
    <t>N</t>
  </si>
  <si>
    <t>Kategorien</t>
  </si>
  <si>
    <t>Infrastructure / Deployment</t>
  </si>
  <si>
    <t>Application Desgin</t>
  </si>
  <si>
    <t>Testing</t>
  </si>
  <si>
    <t>Development</t>
  </si>
  <si>
    <t>Project Management</t>
  </si>
  <si>
    <t>Abk.</t>
  </si>
  <si>
    <t>I</t>
  </si>
  <si>
    <t>A</t>
  </si>
  <si>
    <t>T</t>
  </si>
  <si>
    <t>D</t>
  </si>
  <si>
    <t>P</t>
  </si>
  <si>
    <t>Kategorie</t>
  </si>
  <si>
    <t>Total</t>
  </si>
  <si>
    <t>Bemerkung</t>
  </si>
  <si>
    <t>Total / Woche</t>
  </si>
  <si>
    <t>h/Woche</t>
  </si>
  <si>
    <t>Durchschnitt</t>
  </si>
  <si>
    <t>Aktuelle Woche</t>
  </si>
  <si>
    <t>Arbeitspaket Nr.</t>
  </si>
  <si>
    <t>Nr.</t>
  </si>
  <si>
    <t>Name</t>
  </si>
  <si>
    <t>Use Case</t>
  </si>
  <si>
    <t>Inhalt</t>
  </si>
  <si>
    <t>Soll [h]</t>
  </si>
  <si>
    <t>Ist [h]</t>
  </si>
  <si>
    <t>Zeit / Arbeitspaket Nico</t>
  </si>
  <si>
    <t>Zeit / Arbeitspaket Raphael</t>
  </si>
  <si>
    <t>proj-mgmt</t>
  </si>
  <si>
    <t>Raphael</t>
  </si>
  <si>
    <t>Nico</t>
  </si>
  <si>
    <t>Weekly Goal</t>
  </si>
  <si>
    <t>PC aufsetzen</t>
  </si>
  <si>
    <t>Recherche BA Themen</t>
  </si>
  <si>
    <t>Ja</t>
  </si>
  <si>
    <t>Dokumente aufsetzen</t>
  </si>
  <si>
    <t>Recherche Erweiterungen</t>
  </si>
  <si>
    <t>Erweiterungsanalyse</t>
  </si>
  <si>
    <t>Woche 2</t>
  </si>
  <si>
    <t>Kickoff-Sitzung</t>
  </si>
  <si>
    <t>J</t>
  </si>
  <si>
    <t>Vor-/Nachbearbeitung Sitzung</t>
  </si>
  <si>
    <t>Projektplan</t>
  </si>
  <si>
    <t>Sitzung</t>
  </si>
  <si>
    <t>Analyse möglicher Korrelation Tools</t>
  </si>
  <si>
    <t>Es existieren bereits Tools welche Daten auswerten und korrelieren können, diese sollen analysiert und verglichen werden um das Beste für unser System zu identifizieren.</t>
  </si>
  <si>
    <t>Korrelation von Events</t>
  </si>
  <si>
    <t>Das System kann erhaltene Events korrelieren und zusammenfassen.</t>
  </si>
  <si>
    <t>Korrelierte Events als Ganzes lösen</t>
  </si>
  <si>
    <t>Die zusammengefassten Events sollen als Ganzes gelöst werden können.</t>
  </si>
  <si>
    <t>Analyse möglicher Telemetrie Daten Tools</t>
  </si>
  <si>
    <t>Es existieren bereits Tools welche Telemetrie Daten aus einem Netzwerk erhalten und verarbeiten können, diese sollen analysiert und verglichen werden um das Beste für unser System zu identifizieren.</t>
  </si>
  <si>
    <t>Telemetrie Daten erhalten</t>
  </si>
  <si>
    <t>Das System kann, durch Verwendung eines Open Source Tools, Telemetrie Daten aus einem Netzwerk erhalten.</t>
  </si>
  <si>
    <t>Telemetrie Daten verarbeiten</t>
  </si>
  <si>
    <t>Das System kann die erhaltenen Telemetrie Daten auswerten und mögliche Lösungen auswählen.</t>
  </si>
  <si>
    <t>Das System kann, basierend auf der Auswertung der Telemetrie Daten, Lösungen deployen.</t>
  </si>
  <si>
    <t>Telemetry Lösung deployen</t>
  </si>
  <si>
    <t>Analyse Netzwerk Inventar Tool</t>
  </si>
  <si>
    <t>Zur Erstellung eines Netzwerkinventars mit allen Geräten gibt es bereits diverse Tools, diese sollen analysiert und verglichen werden um das Beste für unser System zu identifizieren</t>
  </si>
  <si>
    <t>Implementierung Netzwerk Inventar Tool</t>
  </si>
  <si>
    <t>Sobald ein ideales Tool gefunden wurde gilt es dies aufzusetzen.</t>
  </si>
  <si>
    <t>Automatisches Erstellen der Datenbank</t>
  </si>
  <si>
    <t>Die Daten welche mit dem Tool zum Erstellen des Netzwerkinventars erhalten wurden, sollen dazu verwendet werden, um direkt die Datenbank anzulegen.</t>
  </si>
  <si>
    <t>Analyse besserer Datenbanken</t>
  </si>
  <si>
    <t>Analysieren und vergleichen verschiedener Open Source Datenbanklösungen.</t>
  </si>
  <si>
    <t>Umstellung der Datenbank</t>
  </si>
  <si>
    <t>Die alte Datenbank durch die am besten geeignete Datenbank ersetzen.</t>
  </si>
  <si>
    <t>Aggregation Implementierung auf Logs</t>
  </si>
  <si>
    <t>Die Logeinträge die zurzeit in die Datenbank gespeichert werden, haben zurzeit keinen Nutzen. Mit einem Konzept zur könnte man dies verbessern.</t>
  </si>
  <si>
    <t>Es muss entschieden werden, in welcher Sprache (z.B. YAML) die externen Files geschrieben werden sollen. Zudem ist es sinnvoll schon im Voraus ein sinnvolles Konzept zur Umsetzung vorzubereiten.</t>
  </si>
  <si>
    <t>Code-Refactoring</t>
  </si>
  <si>
    <t>Der Code muss so angepasst werden, dass das Erweitern via externem File möglich wird.</t>
  </si>
  <si>
    <t>Deployment-Analyse</t>
  </si>
  <si>
    <t>Es muss analysiert werden, inwiefern ein vereinfachtes Deployment erreicht werden kann. Es besteht die Möglichkeit eines einzelnen Scripts, bis zur kompletten Verpackung in Docker Container von OATS.</t>
  </si>
  <si>
    <t>Durchführen der in der Analyse festgelegten Massnahmen.</t>
  </si>
  <si>
    <t>Entwurf eines Refactoring Konzepts</t>
  </si>
  <si>
    <t>Realisierung der Deployment</t>
  </si>
  <si>
    <t>Analyse möglicher GUI-Technologien</t>
  </si>
  <si>
    <t>Es existieren mehrere Arten von GUI (Website, Desktop-App). Es muss ermittelt werden welche Art die Beste ist und welche Technologien für die Umsetzung in Frage kommen.</t>
  </si>
  <si>
    <t>Designentwürfe</t>
  </si>
  <si>
    <t>Erstellen von ersten GUI-Entwürfen.</t>
  </si>
  <si>
    <t>Darstellen des aktuellen Netzwerk-Zustands</t>
  </si>
  <si>
    <t>Der aktuelle Zustand des Netzwerks wird im GUI dargestellt.</t>
  </si>
  <si>
    <t>Editieren der OATS-Datenbank</t>
  </si>
  <si>
    <t>Über das GUI können Datenbankeinträge editiert werden (z.B. eine Änderung im Netz, behandeln von Problemfällen).</t>
  </si>
  <si>
    <t>Analyse möglicher Sensoren</t>
  </si>
  <si>
    <t>Es existieren verschiedene Sensoren, welche Events auslösen können. Es soll analysiert werden, welche für OATs in Frage kommen.</t>
  </si>
  <si>
    <t>Einbinden der Alternativen ins System</t>
  </si>
  <si>
    <t>Die Syslog-Alternative(n) muss in OATS eingebunden werden.</t>
  </si>
  <si>
    <t>Überarbeitung Domainanalyse</t>
  </si>
  <si>
    <t>Woche 3</t>
  </si>
  <si>
    <t>Analyse Sensoren</t>
  </si>
  <si>
    <t>Analyse Event Korrelation</t>
  </si>
  <si>
    <t>Analyse Datenbanken</t>
  </si>
  <si>
    <t>Analyse Netzwerk Inventar</t>
  </si>
  <si>
    <t>Analyse Streaming Telemetry</t>
  </si>
  <si>
    <t>Analyse Telemetrie-Daten</t>
  </si>
  <si>
    <t>Die Domainanalyse muss überarbeitet werden</t>
  </si>
  <si>
    <t>Überarbeitung Anforderungen</t>
  </si>
  <si>
    <t>Die Anforderungsspezifikation muss überarbeitet werden.</t>
  </si>
  <si>
    <t>Analyse GUI-Technologien</t>
  </si>
  <si>
    <t>Anforderungen</t>
  </si>
  <si>
    <t>Überarbeitung Use Case Diagramm</t>
  </si>
  <si>
    <t>Analyse IP SLA</t>
  </si>
  <si>
    <t>Woche 4</t>
  </si>
  <si>
    <t>Analyse Streaming-Telemtry</t>
  </si>
  <si>
    <t>GUI-Analyse</t>
  </si>
  <si>
    <t>Sitzungen</t>
  </si>
  <si>
    <t>Allgemeines Proj.-mgmt</t>
  </si>
  <si>
    <t>Meeting Troubleshootingfälle mit MLA</t>
  </si>
  <si>
    <t>Meeting Troubleshooting-Fälle</t>
  </si>
  <si>
    <t>Erfassen Troubleshooting-Fälle</t>
  </si>
  <si>
    <t>Troubleshooting-Fälle erfassen</t>
  </si>
  <si>
    <t>napalm-logs pull request</t>
  </si>
  <si>
    <t>Überarbeiten Doku</t>
  </si>
  <si>
    <t>Analyse Deployment</t>
  </si>
  <si>
    <t>Analyse Refactoring</t>
  </si>
  <si>
    <t>oats server updates/funktionstests</t>
  </si>
  <si>
    <t>Vorbereitung Sitzung</t>
  </si>
  <si>
    <t>Sitzung + Nachbereitung</t>
  </si>
  <si>
    <t>Überarbeiten Anforderungen</t>
  </si>
  <si>
    <t>Aufsetzen Netbox</t>
  </si>
  <si>
    <t>Woche 5</t>
  </si>
  <si>
    <t>Review Domainanalyse + Anforderungen</t>
  </si>
  <si>
    <t>Überarbeitung Domainanalyse+Anforderungen</t>
  </si>
  <si>
    <t>Einarbeiten Cisco Streaming-Telemetry</t>
  </si>
  <si>
    <t>Überarbeiten Domainanalyse</t>
  </si>
  <si>
    <t>Testen Netbox und APIC-EM API</t>
  </si>
  <si>
    <t>Überarbeiten Datenbankanalyse</t>
  </si>
  <si>
    <t>IOS XE Streaming-Telemetry</t>
  </si>
  <si>
    <t>Kafka</t>
  </si>
  <si>
    <t>Sitzung+Nachbearbeitung</t>
  </si>
  <si>
    <t>Woche 6</t>
  </si>
  <si>
    <t>Architektur</t>
  </si>
  <si>
    <t>Architektur-Doku</t>
  </si>
  <si>
    <t>Kafka, Kafka Streams</t>
  </si>
  <si>
    <t>Systemübersicht</t>
  </si>
  <si>
    <t>Überarbeitung Architekturdoku</t>
  </si>
  <si>
    <t>Streaming-Telemetry Client</t>
  </si>
  <si>
    <t>Migririen der Netzwerkdaten</t>
  </si>
  <si>
    <t>Die Netzwerkdaten müssen von der MongoDB in die netbox migriert werden.</t>
  </si>
  <si>
    <t>API für netbox Daten</t>
  </si>
  <si>
    <t>API für postgres Daten</t>
  </si>
  <si>
    <t>Anbinden InfluxDB</t>
  </si>
  <si>
    <t>Anbinden Kafka</t>
  </si>
  <si>
    <t>Stream Processing Client (Java)</t>
  </si>
  <si>
    <t>Netzwerkdaten Simulation (Iperf)</t>
  </si>
  <si>
    <t>Erster Workflow implementieren</t>
  </si>
  <si>
    <t xml:space="preserve">User Interface </t>
  </si>
  <si>
    <t>telemetry testing &amp; failed travis</t>
  </si>
  <si>
    <t>yang models</t>
  </si>
  <si>
    <t xml:space="preserve">Flask </t>
  </si>
  <si>
    <t>Netbox Prototyp</t>
  </si>
  <si>
    <t>Aufgabenstellung</t>
  </si>
  <si>
    <t>Woche 7</t>
  </si>
  <si>
    <t>Influx installieren und recherche</t>
  </si>
  <si>
    <t>Daten migration</t>
  </si>
  <si>
    <t>Netbox API recherche</t>
  </si>
  <si>
    <t>Streamprocessing-Client</t>
  </si>
  <si>
    <t>MS4: 7</t>
  </si>
  <si>
    <t>MS4: 6</t>
  </si>
  <si>
    <t>Java Testing</t>
  </si>
  <si>
    <t>yang xpath müll R</t>
  </si>
  <si>
    <t>client für buffer auslesen</t>
  </si>
  <si>
    <t>Java Tests</t>
  </si>
  <si>
    <t>Java deployment</t>
  </si>
  <si>
    <t>buffer client java</t>
  </si>
  <si>
    <t>Woche 8</t>
  </si>
  <si>
    <t>API Postgres Cases</t>
  </si>
  <si>
    <t>API Netbox Devices</t>
  </si>
  <si>
    <t>Influx</t>
  </si>
  <si>
    <t>Napalm-Logs Client anpassen</t>
  </si>
  <si>
    <t>CI aufsetzen</t>
  </si>
  <si>
    <t>Skripts daemonisieren (Systemd)</t>
  </si>
  <si>
    <t>Dockerisieren der Clients/Applikationen</t>
  </si>
  <si>
    <t>Code Cleanup &amp; Testing</t>
  </si>
  <si>
    <t>Workflow umsetzen</t>
  </si>
  <si>
    <t>Präsentation</t>
  </si>
  <si>
    <t>buffer client finito</t>
  </si>
  <si>
    <t>out discards workflow</t>
  </si>
  <si>
    <t>kram auf server deployed</t>
  </si>
  <si>
    <t>napalm-logs refactoring</t>
  </si>
  <si>
    <t xml:space="preserve">N </t>
  </si>
  <si>
    <t>Woche 9</t>
  </si>
  <si>
    <t>Deployment</t>
  </si>
  <si>
    <t>Testing db api</t>
  </si>
  <si>
    <t>Präsentation &amp; durchführung</t>
  </si>
  <si>
    <t>netflow konfiguration</t>
  </si>
  <si>
    <t>systemd</t>
  </si>
  <si>
    <t>napalm-logs &lt;&gt; kafka refactoring</t>
  </si>
  <si>
    <t>Woche 10</t>
  </si>
  <si>
    <t>refactoring</t>
  </si>
  <si>
    <t>Testing done</t>
  </si>
  <si>
    <t>Packages</t>
  </si>
  <si>
    <t>Deployment Influx</t>
  </si>
  <si>
    <t>Testing influx</t>
  </si>
  <si>
    <t>Testing netbox</t>
  </si>
  <si>
    <t>Docker Influx</t>
  </si>
  <si>
    <t>Docker Basics</t>
  </si>
  <si>
    <t>refactoring &amp; bug fixing</t>
  </si>
  <si>
    <t>MS5: 6</t>
  </si>
  <si>
    <t>MS5: 7</t>
  </si>
  <si>
    <t>MS5: 3</t>
  </si>
  <si>
    <t>MS5: 1</t>
  </si>
  <si>
    <t>MS4: 9</t>
  </si>
  <si>
    <t>scripts daemonization</t>
  </si>
  <si>
    <t>Docker</t>
  </si>
  <si>
    <t>CI</t>
  </si>
  <si>
    <t>CI Packages</t>
  </si>
  <si>
    <t>Events Standardisieren: Konzept</t>
  </si>
  <si>
    <t>Events Standardisieren: Umsetzung</t>
  </si>
  <si>
    <t>Netflow implementieren</t>
  </si>
  <si>
    <t>Flask-basierte API implementieren</t>
  </si>
  <si>
    <t>einhetliches directory für OATS erstellen</t>
  </si>
  <si>
    <t>z.b. /etc/oats/….</t>
  </si>
  <si>
    <t>Einheitliche Konfig-Datei erstellen</t>
  </si>
  <si>
    <t>Konfig-Datei in Kafka-Streams auslesen</t>
  </si>
  <si>
    <t>Datenbank migrieren</t>
  </si>
  <si>
    <t>netflow</t>
  </si>
  <si>
    <t>netflow -&gt; vflow</t>
  </si>
  <si>
    <t>Woche 11</t>
  </si>
  <si>
    <t>cleanup, config, oats directory</t>
  </si>
  <si>
    <t>netflow implementieren</t>
  </si>
  <si>
    <t>refactoring events standardisieren</t>
  </si>
  <si>
    <t>MS5: 5</t>
  </si>
  <si>
    <t>globale config auslesen</t>
  </si>
  <si>
    <t>generic kafka streams</t>
  </si>
  <si>
    <t>netflow workflow</t>
  </si>
  <si>
    <t>Event standard</t>
  </si>
  <si>
    <t>Datenbank migration</t>
  </si>
  <si>
    <t>Influx new functions</t>
  </si>
  <si>
    <t>Netbox Vlan</t>
  </si>
  <si>
    <t>Refactoring</t>
  </si>
  <si>
    <t>MS6: 5</t>
  </si>
  <si>
    <t>MS6: 2</t>
  </si>
  <si>
    <t>MS6: 7</t>
  </si>
  <si>
    <t>MS6: 3</t>
  </si>
  <si>
    <t>MS6: 6</t>
  </si>
  <si>
    <t>Netbox VLAN</t>
  </si>
  <si>
    <t>Sitzung und Nachbearbeitung</t>
  </si>
  <si>
    <t>testing &amp; bug fixing</t>
  </si>
  <si>
    <t>Woche 12</t>
  </si>
  <si>
    <t>Influx Event</t>
  </si>
  <si>
    <t>Bug fixing psql</t>
  </si>
  <si>
    <t>Grafana einbinden</t>
  </si>
  <si>
    <t>InfluxDB read implementieren</t>
  </si>
  <si>
    <t>Port-Flapping Workflow</t>
  </si>
  <si>
    <t>langsame Workflows wegen langsamen napalm Zugriffen</t>
  </si>
  <si>
    <t>Flask API überarbeiten</t>
  </si>
  <si>
    <t>config für port drosseln auf Gerät laden</t>
  </si>
  <si>
    <t>Korrelation ohne kafka-streams ermöglichen</t>
  </si>
  <si>
    <t>Flask basiertes UI entwickeln</t>
  </si>
  <si>
    <t>Event erstellen über UI</t>
  </si>
  <si>
    <t>Vorbereitung Sitzung/Arbeitspakete</t>
  </si>
  <si>
    <t>Flask</t>
  </si>
  <si>
    <t>Woche 13</t>
  </si>
  <si>
    <t>oatsconfig testing &amp; exceptions</t>
  </si>
  <si>
    <t>MS7: 7</t>
  </si>
  <si>
    <t>grafana</t>
  </si>
  <si>
    <t>Influx timestamp fix</t>
  </si>
  <si>
    <t>Influx read</t>
  </si>
  <si>
    <t>Bugfix timestamp influx</t>
  </si>
  <si>
    <t>influx get func</t>
  </si>
  <si>
    <t>Excel Zeiterfassung in influx für grafana</t>
  </si>
  <si>
    <t>Influx fix für grafana</t>
  </si>
  <si>
    <t>done</t>
  </si>
  <si>
    <t>bugfix + flask API</t>
  </si>
  <si>
    <t>Grafana</t>
  </si>
  <si>
    <t>Meeting</t>
  </si>
  <si>
    <t>Meeting und Protokoll</t>
  </si>
  <si>
    <t>Influx done</t>
  </si>
  <si>
    <t>Exceptions</t>
  </si>
  <si>
    <t>Woche 14</t>
  </si>
  <si>
    <t>deployment + grafana</t>
  </si>
  <si>
    <t>testing</t>
  </si>
  <si>
    <t>Exceptions Influx</t>
  </si>
  <si>
    <t>Update influx read</t>
  </si>
  <si>
    <t>netflow/out-discards workflow</t>
  </si>
  <si>
    <t>MS7: 6</t>
  </si>
  <si>
    <t>MS7: 1</t>
  </si>
  <si>
    <t>MS7: 5</t>
  </si>
  <si>
    <t>MS7: 4</t>
  </si>
  <si>
    <t>port flapping workflow</t>
  </si>
  <si>
    <t>MS7: 3</t>
  </si>
  <si>
    <t>Logging einrichten</t>
  </si>
  <si>
    <t>logging</t>
  </si>
  <si>
    <t>MS7: 9</t>
  </si>
  <si>
    <t>Vagrant Umgebung</t>
  </si>
  <si>
    <t>Code dokumentation</t>
  </si>
  <si>
    <t>Testing und Exception Handling</t>
  </si>
  <si>
    <t>Workflow mit Config</t>
  </si>
  <si>
    <t>Abstract schreiben</t>
  </si>
  <si>
    <t>bugfix</t>
  </si>
  <si>
    <t>Woche 15</t>
  </si>
  <si>
    <t>code comments</t>
  </si>
  <si>
    <t>abstract</t>
  </si>
  <si>
    <t>requirements.txt</t>
  </si>
  <si>
    <t>vagrant</t>
  </si>
  <si>
    <t>MS8: 4</t>
  </si>
  <si>
    <t>MS8: 2</t>
  </si>
  <si>
    <t>MS8: 7</t>
  </si>
  <si>
    <t>Domainanalye</t>
  </si>
  <si>
    <t>Architekturdoku</t>
  </si>
  <si>
    <t>Management Summary</t>
  </si>
  <si>
    <t>Technischer Bericht</t>
  </si>
  <si>
    <t>Anforderungsdoku</t>
  </si>
  <si>
    <t>Persönliche Reflektion</t>
  </si>
  <si>
    <t>TODO: Arbeitspakete übertragen</t>
  </si>
  <si>
    <t>doku</t>
  </si>
  <si>
    <t>Code Comments</t>
  </si>
  <si>
    <t>Code cleanup</t>
  </si>
  <si>
    <t>Flask cleanup</t>
  </si>
  <si>
    <t>Flasgger UI</t>
  </si>
  <si>
    <t>Influx cleanup</t>
  </si>
  <si>
    <t>Code</t>
  </si>
  <si>
    <t>Grafana Zeiterfassung</t>
  </si>
  <si>
    <t>MS8: 1</t>
  </si>
  <si>
    <t>MS5: 4</t>
  </si>
  <si>
    <t>MS5: 2</t>
  </si>
  <si>
    <t>MS7: 2</t>
  </si>
  <si>
    <t>MS7: 8</t>
  </si>
  <si>
    <t>MS8: 3</t>
  </si>
  <si>
    <t>Projekt mgmt</t>
  </si>
  <si>
    <t>MS4: 10</t>
  </si>
  <si>
    <t>MS5: 8</t>
  </si>
  <si>
    <t>MS6: 9</t>
  </si>
  <si>
    <t>MS7: 10</t>
  </si>
  <si>
    <t>Logging</t>
  </si>
  <si>
    <t>MS8: 5</t>
  </si>
  <si>
    <t xml:space="preserve">Meeting </t>
  </si>
  <si>
    <t>MS4: 1</t>
  </si>
  <si>
    <t>MS4: 4</t>
  </si>
  <si>
    <t>MS4: 2</t>
  </si>
  <si>
    <t>MS4: 3</t>
  </si>
  <si>
    <t>MS6: 1</t>
  </si>
  <si>
    <t>MS6: 4</t>
  </si>
  <si>
    <t>Neue Datenbank Funktionen für Workflows</t>
  </si>
  <si>
    <t>MS6: 10</t>
  </si>
  <si>
    <t>MS6: 8</t>
  </si>
  <si>
    <t>MS8: 9</t>
  </si>
  <si>
    <t>Abstract</t>
  </si>
  <si>
    <t>Swagger für Flask API</t>
  </si>
  <si>
    <t>Domainanalyse</t>
  </si>
  <si>
    <t>MS8: 6</t>
  </si>
  <si>
    <t>Woche 16</t>
  </si>
  <si>
    <t>Sagger Update</t>
  </si>
  <si>
    <t>Anforderungsdokumentation</t>
  </si>
  <si>
    <t>MS9: 1</t>
  </si>
  <si>
    <t>MS9: 5</t>
  </si>
  <si>
    <t>Netflow workflow abschluss</t>
  </si>
  <si>
    <t>Anleitungen</t>
  </si>
  <si>
    <t>Vagrant</t>
  </si>
  <si>
    <t>MS9: 6</t>
  </si>
  <si>
    <t>MS9: 2</t>
  </si>
  <si>
    <t>MS9: 3</t>
  </si>
  <si>
    <t>Präsentation vorbereiten</t>
  </si>
  <si>
    <t>Abstract hochladen etc.</t>
  </si>
  <si>
    <t>MS9: 14</t>
  </si>
  <si>
    <t>Poster</t>
  </si>
  <si>
    <t>MS9: 15</t>
  </si>
  <si>
    <t>Poster etc.</t>
  </si>
  <si>
    <t>MS9: 4</t>
  </si>
  <si>
    <t>Review Dokumente</t>
  </si>
  <si>
    <t>Woche 17</t>
  </si>
  <si>
    <t>Review Architektur</t>
  </si>
  <si>
    <t>MS9: 13</t>
  </si>
  <si>
    <t>MS9: 10</t>
  </si>
  <si>
    <t>MS9: 12</t>
  </si>
  <si>
    <t>MS9: 9</t>
  </si>
  <si>
    <t>MS9: 7</t>
  </si>
  <si>
    <t>Vorbereitung Abgabe</t>
  </si>
  <si>
    <t>MS9: 11</t>
  </si>
  <si>
    <t>Austellung Bachelorarbeit</t>
  </si>
  <si>
    <t>Austellung</t>
  </si>
  <si>
    <t>Erstellen Abgabedokument</t>
  </si>
  <si>
    <t>Projektplan abgabefertig</t>
  </si>
  <si>
    <t>MS9: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</si>
</sst>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thin">
        <color rgb="FF4F81BD"/>
      </left>
      <right style="thin">
        <color rgb="FF4F81BD"/>
      </right>
      <top style="medium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2" fontId="1" fillId="2" borderId="0" xfId="0" applyNumberFormat="1" applyFont="1" applyFill="1"/>
    <xf numFmtId="2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14" fontId="3" fillId="0" borderId="0" xfId="0" applyNumberFormat="1" applyFont="1"/>
    <xf numFmtId="0" fontId="0" fillId="0" borderId="0" xfId="0" applyFont="1"/>
    <xf numFmtId="20" fontId="0" fillId="0" borderId="0" xfId="0" applyNumberFormat="1" applyFont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14" fontId="0" fillId="0" borderId="0" xfId="0" applyNumberFormat="1" applyFont="1"/>
    <xf numFmtId="14" fontId="2" fillId="0" borderId="0" xfId="0" applyNumberFormat="1" applyFont="1"/>
    <xf numFmtId="2" fontId="0" fillId="0" borderId="0" xfId="0" quotePrefix="1" applyNumberFormat="1" applyFont="1"/>
    <xf numFmtId="2" fontId="0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4" xfId="0" applyFill="1" applyBorder="1"/>
    <xf numFmtId="0" fontId="5" fillId="2" borderId="4" xfId="0" applyFont="1" applyFill="1" applyBorder="1" applyAlignment="1">
      <alignment vertical="center" wrapText="1"/>
    </xf>
    <xf numFmtId="0" fontId="0" fillId="2" borderId="5" xfId="0" applyFill="1" applyBorder="1"/>
    <xf numFmtId="0" fontId="5" fillId="2" borderId="5" xfId="0" applyFont="1" applyFill="1" applyBorder="1" applyAlignment="1">
      <alignment vertical="center" wrapText="1"/>
    </xf>
    <xf numFmtId="0" fontId="0" fillId="4" borderId="5" xfId="0" applyFill="1" applyBorder="1"/>
    <xf numFmtId="0" fontId="5" fillId="4" borderId="5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right"/>
    </xf>
    <xf numFmtId="0" fontId="5" fillId="4" borderId="5" xfId="0" applyFont="1" applyFill="1" applyBorder="1" applyAlignment="1">
      <alignment horizontal="right" vertical="center" wrapText="1"/>
    </xf>
    <xf numFmtId="0" fontId="0" fillId="4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</a:t>
            </a:r>
            <a:r>
              <a:rPr lang="de-CH" baseline="0"/>
              <a:t> des Teams pro Woche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1'!$B$1</c:f>
              <c:strCache>
                <c:ptCount val="1"/>
                <c:pt idx="0">
                  <c:v>Raphael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1'!$B$2:$B$15</c:f>
              <c:numCache>
                <c:formatCode>0.00</c:formatCode>
                <c:ptCount val="1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0-44EB-9F73-1B754E95DCA6}"/>
            </c:ext>
          </c:extLst>
        </c:ser>
        <c:ser>
          <c:idx val="1"/>
          <c:order val="1"/>
          <c:tx>
            <c:strRef>
              <c:f>'Auswertung 1'!$C$1</c:f>
              <c:strCache>
                <c:ptCount val="1"/>
                <c:pt idx="0">
                  <c:v>Nico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1'!$C$2:$C$15</c:f>
              <c:numCache>
                <c:formatCode>0.00</c:formatCode>
                <c:ptCount val="1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21.5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0-44EB-9F73-1B754E9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859704"/>
        <c:axId val="26878043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'Auswertung 1'!$D$1</c15:sqref>
                        </c15:formulaRef>
                      </c:ext>
                    </c:extLst>
                    <c:strCache>
                      <c:ptCount val="1"/>
                      <c:pt idx="0">
                        <c:v>Weekly Goal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'Auswertung 1'!$A$2:$A$15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'Auswertung 1'!$D$2:$D$15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CB0-44EB-9F73-1B754E95DCA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'Auswertung 1'!$D$1</c:f>
              <c:strCache>
                <c:ptCount val="1"/>
                <c:pt idx="0">
                  <c:v>Weekly Goal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1'!$D$2:$D$15</c:f>
              <c:numCache>
                <c:formatCode>General</c:formatCode>
                <c:ptCount val="1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0-44EB-9F73-1B754E9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859704"/>
        <c:axId val="26878043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'Auswertung 1'!$A$2:$A$15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'Auswertung 1'!$D$2:$D$15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CB0-44EB-9F73-1B754E95DCA6}"/>
                  </c:ext>
                </c:extLst>
              </c15:ser>
            </c15:filteredLineSeries>
          </c:ext>
        </c:extLst>
      </c:lineChart>
      <c:catAx>
        <c:axId val="26885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780432"/>
        <c:crosses val="autoZero"/>
        <c:auto val="1"/>
        <c:lblAlgn val="ctr"/>
        <c:lblOffset val="100"/>
        <c:noMultiLvlLbl val="0"/>
      </c:catAx>
      <c:valAx>
        <c:axId val="2687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85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 pro Kategorie in Prozent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C3-4225-92C0-E794079CB13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C3-4225-92C0-E794079CB13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C3-4225-92C0-E794079CB13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C3-4225-92C0-E794079CB13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C3-4225-92C0-E794079CB1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'Auswertung 2'!$A$10:$A$14</c:f>
              <c:strCache>
                <c:ptCount val="5"/>
                <c:pt idx="0">
                  <c:v>Infrastructure / Deployment</c:v>
                </c:pt>
                <c:pt idx="1">
                  <c:v>Application Desgin</c:v>
                </c:pt>
                <c:pt idx="2">
                  <c:v>Testing</c:v>
                </c:pt>
                <c:pt idx="3">
                  <c:v>Development</c:v>
                </c:pt>
                <c:pt idx="4">
                  <c:v>Project Management</c:v>
                </c:pt>
              </c:strCache>
            </c:strRef>
          </c:cat>
          <c:val>
            <c:numRef>
              <c:f>'Auswertung 2'!$E$10:$E$14</c:f>
              <c:numCache>
                <c:formatCode>0.0</c:formatCode>
                <c:ptCount val="5"/>
                <c:pt idx="0">
                  <c:v>12.59100642398287</c:v>
                </c:pt>
                <c:pt idx="1">
                  <c:v>21.58458244111349</c:v>
                </c:pt>
                <c:pt idx="2">
                  <c:v>7.880085653104925</c:v>
                </c:pt>
                <c:pt idx="3">
                  <c:v>39.486081370449675</c:v>
                </c:pt>
                <c:pt idx="4">
                  <c:v>18.458244111349035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C3-4225-92C0-E794079CB13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</a:t>
            </a:r>
            <a:r>
              <a:rPr lang="de-CH" baseline="0"/>
              <a:t> pro Kategorie in Stunden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'Auswertung 2'!$A$10:$A$14</c:f>
              <c:strCache>
                <c:ptCount val="5"/>
                <c:pt idx="0">
                  <c:v>Infrastructure / Deployment</c:v>
                </c:pt>
                <c:pt idx="1">
                  <c:v>Application Desgin</c:v>
                </c:pt>
                <c:pt idx="2">
                  <c:v>Testing</c:v>
                </c:pt>
                <c:pt idx="3">
                  <c:v>Development</c:v>
                </c:pt>
                <c:pt idx="4">
                  <c:v>Project Management</c:v>
                </c:pt>
              </c:strCache>
            </c:strRef>
          </c:cat>
          <c:val>
            <c:numRef>
              <c:f>'Auswertung 2'!$D$10:$D$14</c:f>
              <c:numCache>
                <c:formatCode>General</c:formatCode>
                <c:ptCount val="5"/>
                <c:pt idx="0">
                  <c:v>73.5</c:v>
                </c:pt>
                <c:pt idx="1">
                  <c:v>126</c:v>
                </c:pt>
                <c:pt idx="2">
                  <c:v>46</c:v>
                </c:pt>
                <c:pt idx="3">
                  <c:v>230.5</c:v>
                </c:pt>
                <c:pt idx="4">
                  <c:v>107.75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9-473D-8243-F1B414BB9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4436944"/>
        <c:axId val="304103864"/>
      </c:barChart>
      <c:catAx>
        <c:axId val="30443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103864"/>
        <c:crosses val="autoZero"/>
        <c:auto val="1"/>
        <c:lblAlgn val="ctr"/>
        <c:lblOffset val="100"/>
        <c:noMultiLvlLbl val="0"/>
      </c:catAx>
      <c:valAx>
        <c:axId val="30410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4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</xdr:row>
      <xdr:rowOff>0</xdr:rowOff>
    </xdr:from>
    <xdr:to>
      <xdr:col>15</xdr:col>
      <xdr:colOff>428625</xdr:colOff>
      <xdr:row>26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85724</xdr:rowOff>
    </xdr:from>
    <xdr:to>
      <xdr:col>18</xdr:col>
      <xdr:colOff>219075</xdr:colOff>
      <xdr:row>28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568098</xdr:colOff>
      <xdr:row>29</xdr:row>
      <xdr:rowOff>96610</xdr:rowOff>
    </xdr:from>
    <xdr:to>
      <xdr:col>18</xdr:col>
      <xdr:colOff>190500</xdr:colOff>
      <xdr:row>48</xdr:row>
      <xdr:rowOff>122463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7"/>
  <sheetViews>
    <sheetView topLeftCell="A152" zoomScaleNormal="100" workbookViewId="0">
      <selection activeCell="F155" sqref="F155"/>
    </sheetView>
  </sheetViews>
  <sheetFormatPr baseColWidth="10" defaultColWidth="11.41796875" defaultRowHeight="14.4" x14ac:dyDescent="0.55000000000000004"/>
  <cols>
    <col min="1" max="1" width="11.41796875" style="7"/>
    <col min="2" max="2" width="10" style="8" bestFit="1" customWidth="1"/>
    <col min="3" max="3" width="12.26171875" style="7" bestFit="1" customWidth="1"/>
    <col min="4" max="4" width="27.68359375" style="7" bestFit="1" customWidth="1"/>
    <col min="5" max="5" width="9.578125" style="7" bestFit="1" customWidth="1"/>
    <col min="6" max="6" width="18.26171875" style="22" bestFit="1" customWidth="1"/>
    <col min="7" max="10" width="11.41796875" style="7"/>
    <col min="11" max="11" width="26.41796875" style="7" bestFit="1" customWidth="1"/>
    <col min="12" max="12" width="11.41796875" style="7"/>
    <col min="13" max="13" width="17.83984375" style="7" bestFit="1" customWidth="1"/>
    <col min="14" max="16384" width="11.41796875" style="7"/>
  </cols>
  <sheetData>
    <row r="1" spans="1:12" x14ac:dyDescent="0.55000000000000004">
      <c r="B1" s="8" t="s">
        <v>4</v>
      </c>
      <c r="C1" s="7" t="s">
        <v>0</v>
      </c>
      <c r="D1" s="7" t="s">
        <v>1</v>
      </c>
      <c r="E1" s="7" t="s">
        <v>21</v>
      </c>
      <c r="F1" s="22" t="s">
        <v>23</v>
      </c>
      <c r="K1" s="9" t="s">
        <v>9</v>
      </c>
      <c r="L1" s="9" t="s">
        <v>15</v>
      </c>
    </row>
    <row r="2" spans="1:12" x14ac:dyDescent="0.55000000000000004">
      <c r="C2" s="7" t="s">
        <v>2</v>
      </c>
      <c r="K2" s="7" t="s">
        <v>10</v>
      </c>
      <c r="L2" s="7" t="s">
        <v>16</v>
      </c>
    </row>
    <row r="3" spans="1:12" x14ac:dyDescent="0.55000000000000004">
      <c r="A3" s="9" t="s">
        <v>3</v>
      </c>
      <c r="G3" s="9" t="s">
        <v>24</v>
      </c>
      <c r="I3" s="9" t="s">
        <v>22</v>
      </c>
      <c r="K3" s="7" t="s">
        <v>11</v>
      </c>
      <c r="L3" s="7" t="s">
        <v>17</v>
      </c>
    </row>
    <row r="4" spans="1:12" x14ac:dyDescent="0.55000000000000004">
      <c r="A4" s="10">
        <v>43153</v>
      </c>
      <c r="B4" s="8">
        <v>1</v>
      </c>
      <c r="C4" s="11" t="s">
        <v>6</v>
      </c>
      <c r="D4" s="11" t="s">
        <v>41</v>
      </c>
      <c r="E4" s="11" t="s">
        <v>16</v>
      </c>
      <c r="F4" s="22">
        <v>27</v>
      </c>
      <c r="G4" s="8">
        <f>SUM(B4:B8)</f>
        <v>6</v>
      </c>
      <c r="I4" s="8">
        <f>SUM(G4,G9,G21,G32,G43,G54,G64,G88,G77,G101,G69,G112,G120,G130,G139,G152,G167)</f>
        <v>378.75</v>
      </c>
      <c r="K4" s="7" t="s">
        <v>12</v>
      </c>
      <c r="L4" s="7" t="s">
        <v>18</v>
      </c>
    </row>
    <row r="5" spans="1:12" x14ac:dyDescent="0.55000000000000004">
      <c r="A5" s="10">
        <v>43153</v>
      </c>
      <c r="B5" s="8">
        <v>1</v>
      </c>
      <c r="C5" s="12" t="s">
        <v>6</v>
      </c>
      <c r="D5" s="7" t="s">
        <v>7</v>
      </c>
      <c r="E5" s="7" t="s">
        <v>20</v>
      </c>
      <c r="F5" s="22">
        <v>27</v>
      </c>
      <c r="K5" s="7" t="s">
        <v>13</v>
      </c>
      <c r="L5" s="7" t="s">
        <v>19</v>
      </c>
    </row>
    <row r="6" spans="1:12" x14ac:dyDescent="0.55000000000000004">
      <c r="A6" s="4">
        <v>43153</v>
      </c>
      <c r="B6" s="2">
        <v>2</v>
      </c>
      <c r="C6" s="11" t="s">
        <v>8</v>
      </c>
      <c r="D6" s="11" t="s">
        <v>42</v>
      </c>
      <c r="E6" s="11" t="s">
        <v>17</v>
      </c>
      <c r="F6" s="22">
        <v>27</v>
      </c>
      <c r="I6" s="3" t="s">
        <v>27</v>
      </c>
      <c r="K6" s="7" t="s">
        <v>14</v>
      </c>
      <c r="L6" s="7" t="s">
        <v>20</v>
      </c>
    </row>
    <row r="7" spans="1:12" x14ac:dyDescent="0.55000000000000004">
      <c r="A7" s="10">
        <v>43154</v>
      </c>
      <c r="B7" s="8">
        <v>0.5</v>
      </c>
      <c r="C7" s="11" t="s">
        <v>43</v>
      </c>
      <c r="D7" s="7" t="s">
        <v>5</v>
      </c>
      <c r="E7" s="7" t="s">
        <v>20</v>
      </c>
      <c r="F7" s="22">
        <v>26</v>
      </c>
      <c r="I7" s="7">
        <v>17</v>
      </c>
    </row>
    <row r="8" spans="1:12" x14ac:dyDescent="0.55000000000000004">
      <c r="A8" s="4">
        <v>43154</v>
      </c>
      <c r="B8" s="2">
        <v>1.5</v>
      </c>
      <c r="C8" s="11" t="s">
        <v>8</v>
      </c>
      <c r="D8" s="11" t="s">
        <v>50</v>
      </c>
      <c r="E8" s="11" t="s">
        <v>20</v>
      </c>
      <c r="F8" s="22">
        <v>27</v>
      </c>
      <c r="G8" s="9" t="s">
        <v>24</v>
      </c>
    </row>
    <row r="9" spans="1:12" x14ac:dyDescent="0.55000000000000004">
      <c r="G9" s="8">
        <f>SUM(B11:B18)</f>
        <v>16.25</v>
      </c>
      <c r="I9" s="3" t="s">
        <v>26</v>
      </c>
    </row>
    <row r="10" spans="1:12" x14ac:dyDescent="0.55000000000000004">
      <c r="A10" s="3" t="s">
        <v>47</v>
      </c>
      <c r="I10" s="7">
        <f>I4/I7</f>
        <v>22.279411764705884</v>
      </c>
    </row>
    <row r="11" spans="1:12" x14ac:dyDescent="0.55000000000000004">
      <c r="A11" s="10">
        <v>43157</v>
      </c>
      <c r="B11" s="8">
        <v>2</v>
      </c>
      <c r="C11" s="11" t="s">
        <v>6</v>
      </c>
      <c r="D11" s="11" t="s">
        <v>44</v>
      </c>
      <c r="E11" s="11" t="s">
        <v>17</v>
      </c>
      <c r="F11" s="23">
        <v>27</v>
      </c>
    </row>
    <row r="12" spans="1:12" x14ac:dyDescent="0.55000000000000004">
      <c r="A12" s="10">
        <v>43157</v>
      </c>
      <c r="B12" s="8">
        <v>3</v>
      </c>
      <c r="C12" s="11" t="s">
        <v>6</v>
      </c>
      <c r="D12" s="11" t="s">
        <v>45</v>
      </c>
      <c r="E12" s="11" t="s">
        <v>17</v>
      </c>
      <c r="F12" s="23">
        <v>27</v>
      </c>
      <c r="G12" s="9"/>
    </row>
    <row r="13" spans="1:12" x14ac:dyDescent="0.55000000000000004">
      <c r="A13" s="10">
        <v>43158</v>
      </c>
      <c r="B13" s="8">
        <v>3.5</v>
      </c>
      <c r="C13" s="11" t="s">
        <v>6</v>
      </c>
      <c r="D13" s="11" t="s">
        <v>46</v>
      </c>
      <c r="E13" s="11" t="s">
        <v>17</v>
      </c>
      <c r="F13" s="23">
        <v>27</v>
      </c>
      <c r="G13" s="8"/>
    </row>
    <row r="14" spans="1:12" x14ac:dyDescent="0.55000000000000004">
      <c r="A14" s="4">
        <v>43159</v>
      </c>
      <c r="B14" s="2">
        <v>2</v>
      </c>
      <c r="C14" s="11" t="s">
        <v>8</v>
      </c>
      <c r="D14" s="11" t="s">
        <v>42</v>
      </c>
      <c r="E14" s="11" t="s">
        <v>17</v>
      </c>
      <c r="F14" s="23">
        <v>27</v>
      </c>
    </row>
    <row r="15" spans="1:12" x14ac:dyDescent="0.55000000000000004">
      <c r="A15" s="4">
        <v>43159</v>
      </c>
      <c r="B15" s="2">
        <v>2</v>
      </c>
      <c r="C15" s="11" t="s">
        <v>8</v>
      </c>
      <c r="D15" s="11" t="s">
        <v>51</v>
      </c>
      <c r="E15" s="11" t="s">
        <v>20</v>
      </c>
      <c r="F15" s="23">
        <v>27</v>
      </c>
    </row>
    <row r="16" spans="1:12" x14ac:dyDescent="0.55000000000000004">
      <c r="A16" s="10">
        <v>43160</v>
      </c>
      <c r="B16" s="8">
        <v>1</v>
      </c>
      <c r="C16" s="11" t="s">
        <v>8</v>
      </c>
      <c r="D16" s="11" t="s">
        <v>42</v>
      </c>
      <c r="E16" s="11" t="s">
        <v>17</v>
      </c>
      <c r="F16" s="23">
        <v>27</v>
      </c>
      <c r="G16" s="9"/>
    </row>
    <row r="17" spans="1:7" x14ac:dyDescent="0.55000000000000004">
      <c r="A17" s="10">
        <v>43160</v>
      </c>
      <c r="B17" s="8">
        <v>2</v>
      </c>
      <c r="C17" s="11" t="s">
        <v>8</v>
      </c>
      <c r="D17" s="11" t="s">
        <v>51</v>
      </c>
      <c r="E17" s="11" t="s">
        <v>20</v>
      </c>
      <c r="F17" s="23">
        <v>27</v>
      </c>
      <c r="G17" s="8"/>
    </row>
    <row r="18" spans="1:7" x14ac:dyDescent="0.55000000000000004">
      <c r="A18" s="4">
        <v>43161</v>
      </c>
      <c r="B18" s="2">
        <v>0.75</v>
      </c>
      <c r="C18" s="11" t="s">
        <v>49</v>
      </c>
      <c r="D18" s="11" t="s">
        <v>52</v>
      </c>
      <c r="E18" s="11" t="s">
        <v>20</v>
      </c>
      <c r="F18" s="22">
        <v>26</v>
      </c>
    </row>
    <row r="19" spans="1:7" x14ac:dyDescent="0.55000000000000004">
      <c r="A19" s="10"/>
    </row>
    <row r="20" spans="1:7" x14ac:dyDescent="0.55000000000000004">
      <c r="A20" s="19" t="s">
        <v>100</v>
      </c>
      <c r="B20" s="2"/>
      <c r="C20" s="11"/>
      <c r="D20" s="11"/>
      <c r="E20" s="11"/>
      <c r="F20" s="17"/>
      <c r="G20" s="3" t="s">
        <v>24</v>
      </c>
    </row>
    <row r="21" spans="1:7" x14ac:dyDescent="0.55000000000000004">
      <c r="A21" s="4">
        <v>43165</v>
      </c>
      <c r="B21" s="2">
        <v>1.5</v>
      </c>
      <c r="C21" s="11" t="s">
        <v>8</v>
      </c>
      <c r="D21" s="11" t="s">
        <v>101</v>
      </c>
      <c r="E21" s="11" t="s">
        <v>17</v>
      </c>
      <c r="F21" s="17">
        <v>22</v>
      </c>
      <c r="G21" s="2">
        <f>SUM(B21:B29)</f>
        <v>17.5</v>
      </c>
    </row>
    <row r="22" spans="1:7" x14ac:dyDescent="0.55000000000000004">
      <c r="A22" s="4">
        <v>43165</v>
      </c>
      <c r="B22" s="2">
        <v>5</v>
      </c>
      <c r="C22" s="11" t="s">
        <v>8</v>
      </c>
      <c r="D22" s="11" t="s">
        <v>103</v>
      </c>
      <c r="E22" s="11" t="s">
        <v>17</v>
      </c>
      <c r="F22" s="17">
        <v>11</v>
      </c>
    </row>
    <row r="23" spans="1:7" x14ac:dyDescent="0.55000000000000004">
      <c r="A23" s="10">
        <v>43166</v>
      </c>
      <c r="B23" s="8">
        <v>3.5</v>
      </c>
      <c r="C23" s="11" t="s">
        <v>8</v>
      </c>
      <c r="D23" s="11" t="s">
        <v>104</v>
      </c>
      <c r="E23" s="11" t="s">
        <v>17</v>
      </c>
      <c r="F23" s="22">
        <v>8</v>
      </c>
    </row>
    <row r="24" spans="1:7" x14ac:dyDescent="0.55000000000000004">
      <c r="A24" s="10">
        <v>43166</v>
      </c>
      <c r="B24" s="8">
        <v>1</v>
      </c>
      <c r="C24" s="11" t="s">
        <v>8</v>
      </c>
      <c r="D24" s="11" t="s">
        <v>105</v>
      </c>
      <c r="E24" s="11" t="s">
        <v>17</v>
      </c>
      <c r="F24" s="23">
        <v>4</v>
      </c>
    </row>
    <row r="25" spans="1:7" x14ac:dyDescent="0.55000000000000004">
      <c r="A25" s="10">
        <v>43167</v>
      </c>
      <c r="B25" s="8">
        <v>1</v>
      </c>
      <c r="C25" s="11" t="s">
        <v>8</v>
      </c>
      <c r="D25" s="11" t="s">
        <v>111</v>
      </c>
      <c r="E25" s="11" t="s">
        <v>17</v>
      </c>
      <c r="F25" s="23">
        <v>25</v>
      </c>
    </row>
    <row r="26" spans="1:7" x14ac:dyDescent="0.55000000000000004">
      <c r="A26" s="10">
        <v>43167</v>
      </c>
      <c r="B26" s="8">
        <v>2</v>
      </c>
      <c r="C26" s="11" t="s">
        <v>8</v>
      </c>
      <c r="D26" s="11" t="s">
        <v>103</v>
      </c>
      <c r="E26" s="11" t="s">
        <v>17</v>
      </c>
      <c r="F26" s="17">
        <v>11</v>
      </c>
    </row>
    <row r="27" spans="1:7" x14ac:dyDescent="0.55000000000000004">
      <c r="A27" s="10">
        <v>43167</v>
      </c>
      <c r="B27" s="8">
        <v>2</v>
      </c>
      <c r="C27" s="11" t="s">
        <v>8</v>
      </c>
      <c r="D27" s="11" t="s">
        <v>104</v>
      </c>
      <c r="E27" s="11" t="s">
        <v>17</v>
      </c>
      <c r="F27" s="22">
        <v>8</v>
      </c>
    </row>
    <row r="28" spans="1:7" x14ac:dyDescent="0.55000000000000004">
      <c r="A28" s="4">
        <v>43167</v>
      </c>
      <c r="B28" s="2">
        <v>1</v>
      </c>
      <c r="C28" s="11" t="s">
        <v>8</v>
      </c>
      <c r="D28" s="11" t="s">
        <v>110</v>
      </c>
      <c r="E28" s="11" t="s">
        <v>17</v>
      </c>
      <c r="F28" s="23">
        <v>18</v>
      </c>
    </row>
    <row r="29" spans="1:7" x14ac:dyDescent="0.55000000000000004">
      <c r="A29" s="18">
        <v>43168</v>
      </c>
      <c r="B29" s="2">
        <v>0.5</v>
      </c>
      <c r="C29" s="11" t="s">
        <v>49</v>
      </c>
      <c r="D29" s="11" t="s">
        <v>52</v>
      </c>
      <c r="E29" s="11" t="s">
        <v>20</v>
      </c>
      <c r="F29" s="17">
        <v>26</v>
      </c>
    </row>
    <row r="31" spans="1:7" x14ac:dyDescent="0.55000000000000004">
      <c r="A31" s="19" t="s">
        <v>114</v>
      </c>
      <c r="G31" s="3" t="s">
        <v>24</v>
      </c>
    </row>
    <row r="32" spans="1:7" x14ac:dyDescent="0.55000000000000004">
      <c r="A32" s="4">
        <v>43171</v>
      </c>
      <c r="B32" s="2">
        <v>1</v>
      </c>
      <c r="C32" s="11" t="s">
        <v>8</v>
      </c>
      <c r="D32" s="11" t="s">
        <v>99</v>
      </c>
      <c r="E32" s="11" t="s">
        <v>20</v>
      </c>
      <c r="F32" s="17">
        <v>24</v>
      </c>
      <c r="G32" s="2">
        <f>SUM(B32:B41)</f>
        <v>18</v>
      </c>
    </row>
    <row r="33" spans="1:7" x14ac:dyDescent="0.55000000000000004">
      <c r="A33" s="4">
        <v>43172</v>
      </c>
      <c r="B33" s="2">
        <v>2</v>
      </c>
      <c r="C33" s="11" t="s">
        <v>8</v>
      </c>
      <c r="D33" s="11" t="s">
        <v>103</v>
      </c>
      <c r="E33" s="11" t="s">
        <v>17</v>
      </c>
      <c r="F33" s="17">
        <v>11</v>
      </c>
    </row>
    <row r="34" spans="1:7" x14ac:dyDescent="0.55000000000000004">
      <c r="A34" s="4">
        <v>43172</v>
      </c>
      <c r="B34" s="8">
        <v>1</v>
      </c>
      <c r="C34" s="11" t="s">
        <v>49</v>
      </c>
      <c r="D34" s="11" t="s">
        <v>119</v>
      </c>
      <c r="E34" s="11" t="s">
        <v>17</v>
      </c>
      <c r="F34" s="22">
        <v>28</v>
      </c>
    </row>
    <row r="35" spans="1:7" x14ac:dyDescent="0.55000000000000004">
      <c r="A35" s="4">
        <v>43173</v>
      </c>
      <c r="B35" s="8">
        <v>2</v>
      </c>
      <c r="C35" s="11" t="s">
        <v>8</v>
      </c>
      <c r="D35" s="11" t="s">
        <v>99</v>
      </c>
      <c r="E35" s="11" t="s">
        <v>20</v>
      </c>
      <c r="F35" s="17">
        <v>24</v>
      </c>
    </row>
    <row r="36" spans="1:7" x14ac:dyDescent="0.55000000000000004">
      <c r="A36" s="4">
        <v>43173</v>
      </c>
      <c r="B36" s="8">
        <v>2</v>
      </c>
      <c r="C36" s="11" t="s">
        <v>8</v>
      </c>
      <c r="D36" s="11" t="s">
        <v>103</v>
      </c>
      <c r="E36" s="11" t="s">
        <v>17</v>
      </c>
      <c r="F36" s="17">
        <v>11</v>
      </c>
    </row>
    <row r="37" spans="1:7" x14ac:dyDescent="0.55000000000000004">
      <c r="A37" s="4">
        <v>43173</v>
      </c>
      <c r="B37" s="8">
        <v>3</v>
      </c>
      <c r="C37" s="11" t="s">
        <v>8</v>
      </c>
      <c r="D37" s="11" t="s">
        <v>126</v>
      </c>
      <c r="E37" s="11" t="s">
        <v>17</v>
      </c>
      <c r="F37" s="17">
        <v>14</v>
      </c>
    </row>
    <row r="38" spans="1:7" x14ac:dyDescent="0.55000000000000004">
      <c r="A38" s="4">
        <v>43174</v>
      </c>
      <c r="B38" s="2">
        <v>1</v>
      </c>
      <c r="C38" s="12" t="s">
        <v>8</v>
      </c>
      <c r="D38" s="11" t="s">
        <v>108</v>
      </c>
      <c r="E38" s="11" t="s">
        <v>17</v>
      </c>
      <c r="F38" s="17">
        <v>25</v>
      </c>
    </row>
    <row r="39" spans="1:7" x14ac:dyDescent="0.55000000000000004">
      <c r="A39" s="4">
        <v>43174</v>
      </c>
      <c r="B39" s="2">
        <v>3.5</v>
      </c>
      <c r="C39" s="11" t="s">
        <v>8</v>
      </c>
      <c r="D39" s="11" t="s">
        <v>125</v>
      </c>
      <c r="E39" s="11" t="s">
        <v>19</v>
      </c>
      <c r="F39" s="23">
        <v>16</v>
      </c>
    </row>
    <row r="40" spans="1:7" x14ac:dyDescent="0.55000000000000004">
      <c r="A40" s="18">
        <v>43174</v>
      </c>
      <c r="B40" s="2">
        <v>2</v>
      </c>
      <c r="C40" s="11" t="s">
        <v>8</v>
      </c>
      <c r="D40" s="11" t="s">
        <v>124</v>
      </c>
      <c r="E40" s="11" t="s">
        <v>20</v>
      </c>
      <c r="F40" s="17">
        <v>25</v>
      </c>
      <c r="G40" s="8"/>
    </row>
    <row r="41" spans="1:7" x14ac:dyDescent="0.55000000000000004">
      <c r="A41" s="10">
        <v>43175</v>
      </c>
      <c r="B41" s="8">
        <v>0.5</v>
      </c>
      <c r="C41" s="11" t="s">
        <v>49</v>
      </c>
      <c r="D41" s="11" t="s">
        <v>339</v>
      </c>
      <c r="E41" s="11" t="s">
        <v>20</v>
      </c>
      <c r="F41" s="23">
        <v>26</v>
      </c>
    </row>
    <row r="42" spans="1:7" x14ac:dyDescent="0.55000000000000004">
      <c r="A42" s="19" t="s">
        <v>132</v>
      </c>
      <c r="G42" s="3" t="s">
        <v>24</v>
      </c>
    </row>
    <row r="43" spans="1:7" x14ac:dyDescent="0.55000000000000004">
      <c r="A43" s="4">
        <v>43178</v>
      </c>
      <c r="B43" s="2">
        <v>3</v>
      </c>
      <c r="C43" s="11" t="s">
        <v>8</v>
      </c>
      <c r="D43" s="11" t="s">
        <v>130</v>
      </c>
      <c r="E43" s="11" t="s">
        <v>17</v>
      </c>
      <c r="F43" s="17">
        <v>25</v>
      </c>
      <c r="G43" s="2">
        <f>SUM(B43:B51)</f>
        <v>21</v>
      </c>
    </row>
    <row r="44" spans="1:7" x14ac:dyDescent="0.55000000000000004">
      <c r="A44" s="10">
        <v>43178</v>
      </c>
      <c r="B44" s="8">
        <v>2</v>
      </c>
      <c r="C44" s="11" t="s">
        <v>8</v>
      </c>
      <c r="D44" s="11" t="s">
        <v>131</v>
      </c>
      <c r="E44" s="11" t="s">
        <v>16</v>
      </c>
      <c r="F44" s="23">
        <v>12</v>
      </c>
    </row>
    <row r="45" spans="1:7" x14ac:dyDescent="0.55000000000000004">
      <c r="A45" s="10">
        <v>43179</v>
      </c>
      <c r="B45" s="8">
        <v>4</v>
      </c>
      <c r="C45" s="11" t="s">
        <v>8</v>
      </c>
      <c r="D45" s="11" t="s">
        <v>136</v>
      </c>
      <c r="E45" s="11" t="s">
        <v>17</v>
      </c>
      <c r="F45" s="23">
        <v>24</v>
      </c>
    </row>
    <row r="46" spans="1:7" x14ac:dyDescent="0.55000000000000004">
      <c r="A46" s="10">
        <v>43180</v>
      </c>
      <c r="B46" s="8">
        <v>2</v>
      </c>
      <c r="C46" s="11" t="s">
        <v>8</v>
      </c>
      <c r="D46" s="11" t="s">
        <v>137</v>
      </c>
      <c r="E46" s="11" t="s">
        <v>17</v>
      </c>
      <c r="F46" s="22">
        <v>11</v>
      </c>
    </row>
    <row r="47" spans="1:7" x14ac:dyDescent="0.55000000000000004">
      <c r="A47" s="10">
        <v>43180</v>
      </c>
      <c r="B47" s="8">
        <v>2</v>
      </c>
      <c r="C47" s="11" t="s">
        <v>8</v>
      </c>
      <c r="D47" s="11" t="s">
        <v>138</v>
      </c>
      <c r="E47" s="11" t="s">
        <v>17</v>
      </c>
      <c r="F47" s="23">
        <v>11</v>
      </c>
    </row>
    <row r="48" spans="1:7" x14ac:dyDescent="0.55000000000000004">
      <c r="A48" s="10">
        <v>43181</v>
      </c>
      <c r="B48" s="8">
        <v>3</v>
      </c>
      <c r="C48" s="11" t="s">
        <v>8</v>
      </c>
      <c r="D48" s="11" t="s">
        <v>136</v>
      </c>
      <c r="E48" s="11" t="s">
        <v>17</v>
      </c>
      <c r="F48" s="23">
        <v>24</v>
      </c>
    </row>
    <row r="49" spans="1:13" x14ac:dyDescent="0.55000000000000004">
      <c r="A49" s="10">
        <v>43181</v>
      </c>
      <c r="B49" s="8">
        <v>1</v>
      </c>
      <c r="C49" s="11" t="s">
        <v>8</v>
      </c>
      <c r="D49" s="11" t="s">
        <v>143</v>
      </c>
      <c r="E49" s="11" t="s">
        <v>17</v>
      </c>
      <c r="F49" s="23">
        <v>29</v>
      </c>
      <c r="G49" s="9"/>
    </row>
    <row r="50" spans="1:13" x14ac:dyDescent="0.55000000000000004">
      <c r="A50" s="10">
        <v>43181</v>
      </c>
      <c r="B50" s="8">
        <v>3</v>
      </c>
      <c r="C50" s="11" t="s">
        <v>8</v>
      </c>
      <c r="D50" s="11" t="s">
        <v>130</v>
      </c>
      <c r="E50" s="11" t="s">
        <v>17</v>
      </c>
      <c r="F50" s="23">
        <v>24</v>
      </c>
      <c r="G50" s="8"/>
    </row>
    <row r="51" spans="1:13" x14ac:dyDescent="0.55000000000000004">
      <c r="A51" s="10">
        <v>43182</v>
      </c>
      <c r="B51" s="21">
        <v>1</v>
      </c>
      <c r="C51" s="11" t="s">
        <v>49</v>
      </c>
      <c r="D51" s="12" t="s">
        <v>141</v>
      </c>
      <c r="E51" s="11" t="s">
        <v>20</v>
      </c>
      <c r="F51" s="23">
        <v>26</v>
      </c>
    </row>
    <row r="53" spans="1:13" x14ac:dyDescent="0.55000000000000004">
      <c r="A53" s="19" t="s">
        <v>142</v>
      </c>
      <c r="B53" s="2"/>
      <c r="C53" s="1"/>
      <c r="D53" s="6"/>
      <c r="E53" s="1"/>
      <c r="F53" s="17"/>
      <c r="G53" s="3" t="s">
        <v>24</v>
      </c>
    </row>
    <row r="54" spans="1:13" x14ac:dyDescent="0.55000000000000004">
      <c r="A54" s="10">
        <v>43185</v>
      </c>
      <c r="B54" s="8">
        <v>3</v>
      </c>
      <c r="C54" s="11" t="s">
        <v>8</v>
      </c>
      <c r="D54" s="11" t="s">
        <v>144</v>
      </c>
      <c r="E54" s="11" t="s">
        <v>20</v>
      </c>
      <c r="F54" s="17">
        <v>29</v>
      </c>
      <c r="G54" s="2">
        <f>SUM(B54:B61)</f>
        <v>22.5</v>
      </c>
    </row>
    <row r="55" spans="1:13" x14ac:dyDescent="0.55000000000000004">
      <c r="A55" s="10">
        <v>43186</v>
      </c>
      <c r="B55" s="8">
        <v>3</v>
      </c>
      <c r="C55" s="11" t="s">
        <v>8</v>
      </c>
      <c r="D55" s="11" t="s">
        <v>144</v>
      </c>
      <c r="E55" s="11" t="s">
        <v>20</v>
      </c>
      <c r="F55" s="17">
        <v>29</v>
      </c>
    </row>
    <row r="56" spans="1:13" x14ac:dyDescent="0.55000000000000004">
      <c r="A56" s="10">
        <v>43187</v>
      </c>
      <c r="B56" s="8">
        <v>2</v>
      </c>
      <c r="C56" s="11" t="s">
        <v>8</v>
      </c>
      <c r="D56" s="11" t="s">
        <v>158</v>
      </c>
      <c r="E56" s="11" t="s">
        <v>20</v>
      </c>
      <c r="F56" s="22">
        <v>18</v>
      </c>
    </row>
    <row r="57" spans="1:13" x14ac:dyDescent="0.55000000000000004">
      <c r="A57" s="10">
        <v>43187</v>
      </c>
      <c r="B57" s="21">
        <v>1</v>
      </c>
      <c r="C57" s="11" t="s">
        <v>49</v>
      </c>
      <c r="D57" s="12" t="s">
        <v>141</v>
      </c>
      <c r="E57" s="11" t="s">
        <v>20</v>
      </c>
      <c r="F57" s="23">
        <v>26</v>
      </c>
    </row>
    <row r="58" spans="1:13" x14ac:dyDescent="0.55000000000000004">
      <c r="A58" s="4">
        <v>43188</v>
      </c>
      <c r="B58" s="2">
        <v>5.5</v>
      </c>
      <c r="C58" s="11" t="s">
        <v>8</v>
      </c>
      <c r="D58" s="11" t="s">
        <v>148</v>
      </c>
      <c r="E58" s="11" t="s">
        <v>19</v>
      </c>
      <c r="F58" s="23">
        <v>5</v>
      </c>
      <c r="M58" s="11"/>
    </row>
    <row r="59" spans="1:13" x14ac:dyDescent="0.55000000000000004">
      <c r="A59" s="4">
        <v>43188</v>
      </c>
      <c r="B59" s="2">
        <v>1</v>
      </c>
      <c r="C59" s="11" t="s">
        <v>8</v>
      </c>
      <c r="D59" s="11" t="s">
        <v>161</v>
      </c>
      <c r="E59" s="11" t="s">
        <v>17</v>
      </c>
      <c r="F59" s="23">
        <v>18</v>
      </c>
      <c r="G59" s="9"/>
    </row>
    <row r="60" spans="1:13" x14ac:dyDescent="0.55000000000000004">
      <c r="A60" s="4">
        <v>43189</v>
      </c>
      <c r="B60" s="2">
        <v>2</v>
      </c>
      <c r="C60" s="11" t="s">
        <v>8</v>
      </c>
      <c r="D60" s="11" t="s">
        <v>163</v>
      </c>
      <c r="E60" s="11" t="s">
        <v>20</v>
      </c>
      <c r="F60" s="22">
        <v>27</v>
      </c>
      <c r="G60" s="8"/>
    </row>
    <row r="61" spans="1:13" x14ac:dyDescent="0.55000000000000004">
      <c r="A61" s="4">
        <v>43189</v>
      </c>
      <c r="B61" s="2">
        <v>5</v>
      </c>
      <c r="C61" s="11" t="s">
        <v>8</v>
      </c>
      <c r="D61" s="11" t="s">
        <v>162</v>
      </c>
      <c r="E61" s="11" t="s">
        <v>16</v>
      </c>
      <c r="F61" s="22">
        <v>12</v>
      </c>
    </row>
    <row r="62" spans="1:13" x14ac:dyDescent="0.55000000000000004">
      <c r="A62" s="4"/>
      <c r="B62" s="2"/>
      <c r="C62" s="11"/>
      <c r="D62" s="11"/>
      <c r="E62" s="11"/>
      <c r="F62" s="17"/>
    </row>
    <row r="63" spans="1:13" x14ac:dyDescent="0.55000000000000004">
      <c r="A63" s="19" t="s">
        <v>164</v>
      </c>
      <c r="C63" s="11"/>
      <c r="D63" s="11"/>
      <c r="E63" s="11"/>
      <c r="G63" s="3" t="s">
        <v>24</v>
      </c>
    </row>
    <row r="64" spans="1:13" x14ac:dyDescent="0.55000000000000004">
      <c r="A64" s="10">
        <v>43193</v>
      </c>
      <c r="B64" s="8">
        <v>3</v>
      </c>
      <c r="C64" s="11" t="s">
        <v>8</v>
      </c>
      <c r="D64" s="11" t="s">
        <v>166</v>
      </c>
      <c r="E64" s="11" t="s">
        <v>16</v>
      </c>
      <c r="F64" s="23" t="s">
        <v>340</v>
      </c>
      <c r="G64" s="2">
        <f>SUM(B64:B66)</f>
        <v>5</v>
      </c>
    </row>
    <row r="65" spans="1:8" x14ac:dyDescent="0.55000000000000004">
      <c r="A65" s="10">
        <v>43193</v>
      </c>
      <c r="B65" s="8">
        <v>1</v>
      </c>
      <c r="C65" s="11" t="s">
        <v>8</v>
      </c>
      <c r="D65" s="11" t="s">
        <v>167</v>
      </c>
      <c r="E65" s="11" t="s">
        <v>17</v>
      </c>
      <c r="F65" s="23" t="s">
        <v>340</v>
      </c>
    </row>
    <row r="66" spans="1:8" x14ac:dyDescent="0.55000000000000004">
      <c r="A66" s="10">
        <v>43193</v>
      </c>
      <c r="B66" s="8">
        <v>1</v>
      </c>
      <c r="C66" s="11" t="s">
        <v>8</v>
      </c>
      <c r="D66" s="11" t="s">
        <v>165</v>
      </c>
      <c r="E66" s="11" t="s">
        <v>16</v>
      </c>
      <c r="F66" s="23" t="s">
        <v>341</v>
      </c>
    </row>
    <row r="67" spans="1:8" x14ac:dyDescent="0.55000000000000004">
      <c r="A67" s="18"/>
      <c r="C67" s="11"/>
      <c r="D67" s="11"/>
      <c r="E67" s="11"/>
    </row>
    <row r="68" spans="1:8" x14ac:dyDescent="0.55000000000000004">
      <c r="A68" s="3" t="s">
        <v>177</v>
      </c>
      <c r="G68" s="3" t="s">
        <v>24</v>
      </c>
    </row>
    <row r="69" spans="1:8" x14ac:dyDescent="0.55000000000000004">
      <c r="A69" s="18">
        <v>43199</v>
      </c>
      <c r="B69" s="8">
        <v>8</v>
      </c>
      <c r="C69" s="11" t="s">
        <v>8</v>
      </c>
      <c r="D69" s="11" t="s">
        <v>179</v>
      </c>
      <c r="E69" s="11" t="s">
        <v>19</v>
      </c>
      <c r="F69" s="23" t="s">
        <v>342</v>
      </c>
      <c r="G69" s="2">
        <f>SUM(B69:B74)</f>
        <v>31.5</v>
      </c>
    </row>
    <row r="70" spans="1:8" x14ac:dyDescent="0.55000000000000004">
      <c r="A70" s="10">
        <v>43200</v>
      </c>
      <c r="B70" s="8">
        <v>8</v>
      </c>
      <c r="C70" s="11" t="s">
        <v>8</v>
      </c>
      <c r="D70" s="11" t="s">
        <v>178</v>
      </c>
      <c r="E70" s="11" t="s">
        <v>19</v>
      </c>
      <c r="F70" s="23" t="s">
        <v>343</v>
      </c>
      <c r="G70" s="8"/>
      <c r="H70" s="9"/>
    </row>
    <row r="71" spans="1:8" x14ac:dyDescent="0.55000000000000004">
      <c r="A71" s="4">
        <v>43201</v>
      </c>
      <c r="B71" s="2">
        <v>4</v>
      </c>
      <c r="C71" s="11" t="s">
        <v>8</v>
      </c>
      <c r="D71" s="11" t="s">
        <v>180</v>
      </c>
      <c r="E71" s="11" t="s">
        <v>19</v>
      </c>
      <c r="F71" s="23" t="s">
        <v>341</v>
      </c>
      <c r="H71" s="8"/>
    </row>
    <row r="72" spans="1:8" x14ac:dyDescent="0.55000000000000004">
      <c r="A72" s="10">
        <v>43202</v>
      </c>
      <c r="B72" s="8">
        <v>5</v>
      </c>
      <c r="C72" s="11" t="s">
        <v>8</v>
      </c>
      <c r="D72" s="11" t="s">
        <v>178</v>
      </c>
      <c r="E72" s="11" t="s">
        <v>19</v>
      </c>
      <c r="F72" s="23" t="s">
        <v>343</v>
      </c>
    </row>
    <row r="73" spans="1:8" x14ac:dyDescent="0.55000000000000004">
      <c r="A73" s="10">
        <v>43203</v>
      </c>
      <c r="B73" s="21">
        <v>0.5</v>
      </c>
      <c r="C73" s="11" t="s">
        <v>49</v>
      </c>
      <c r="D73" s="12" t="s">
        <v>52</v>
      </c>
      <c r="E73" s="11" t="s">
        <v>20</v>
      </c>
      <c r="F73" s="23" t="s">
        <v>333</v>
      </c>
    </row>
    <row r="74" spans="1:8" x14ac:dyDescent="0.55000000000000004">
      <c r="A74" s="10">
        <v>43203</v>
      </c>
      <c r="B74" s="8">
        <v>6</v>
      </c>
      <c r="C74" s="11" t="s">
        <v>8</v>
      </c>
      <c r="D74" s="11" t="s">
        <v>179</v>
      </c>
      <c r="E74" s="11" t="s">
        <v>19</v>
      </c>
      <c r="F74" s="23" t="s">
        <v>342</v>
      </c>
    </row>
    <row r="75" spans="1:8" x14ac:dyDescent="0.55000000000000004">
      <c r="A75" s="10"/>
      <c r="C75" s="11"/>
      <c r="D75" s="11"/>
      <c r="E75" s="11"/>
      <c r="F75" s="23"/>
    </row>
    <row r="76" spans="1:8" x14ac:dyDescent="0.55000000000000004">
      <c r="A76" s="3" t="s">
        <v>193</v>
      </c>
      <c r="B76" s="2"/>
      <c r="C76" s="1"/>
      <c r="D76" s="1"/>
      <c r="E76" s="1"/>
      <c r="F76" s="17"/>
      <c r="G76" s="3" t="s">
        <v>24</v>
      </c>
    </row>
    <row r="77" spans="1:8" x14ac:dyDescent="0.55000000000000004">
      <c r="A77" s="18">
        <v>43206</v>
      </c>
      <c r="B77" s="2">
        <v>1</v>
      </c>
      <c r="C77" s="11" t="s">
        <v>8</v>
      </c>
      <c r="D77" s="11" t="s">
        <v>187</v>
      </c>
      <c r="E77" s="11" t="s">
        <v>20</v>
      </c>
      <c r="F77" s="23" t="s">
        <v>211</v>
      </c>
      <c r="G77" s="2">
        <f>SUM(B77:B85)</f>
        <v>18</v>
      </c>
    </row>
    <row r="78" spans="1:8" x14ac:dyDescent="0.55000000000000004">
      <c r="A78" s="4">
        <v>43206</v>
      </c>
      <c r="B78" s="2">
        <v>1</v>
      </c>
      <c r="C78" s="11" t="s">
        <v>8</v>
      </c>
      <c r="D78" s="11" t="s">
        <v>194</v>
      </c>
      <c r="E78" s="11" t="s">
        <v>16</v>
      </c>
      <c r="F78" s="23" t="s">
        <v>327</v>
      </c>
      <c r="G78" s="2"/>
    </row>
    <row r="79" spans="1:8" x14ac:dyDescent="0.55000000000000004">
      <c r="A79" s="18">
        <v>43207</v>
      </c>
      <c r="B79" s="2">
        <v>1</v>
      </c>
      <c r="C79" s="11" t="s">
        <v>8</v>
      </c>
      <c r="D79" s="11" t="s">
        <v>187</v>
      </c>
      <c r="E79" s="11" t="s">
        <v>20</v>
      </c>
      <c r="F79" s="23" t="s">
        <v>211</v>
      </c>
      <c r="G79" s="1"/>
    </row>
    <row r="80" spans="1:8" x14ac:dyDescent="0.55000000000000004">
      <c r="A80" s="18">
        <v>43208</v>
      </c>
      <c r="B80" s="2">
        <v>2</v>
      </c>
      <c r="C80" s="11" t="s">
        <v>49</v>
      </c>
      <c r="D80" s="11" t="s">
        <v>196</v>
      </c>
      <c r="E80" s="11" t="s">
        <v>20</v>
      </c>
      <c r="F80" s="23" t="s">
        <v>211</v>
      </c>
      <c r="G80" s="1"/>
    </row>
    <row r="81" spans="1:7" x14ac:dyDescent="0.55000000000000004">
      <c r="A81" s="18">
        <v>43208</v>
      </c>
      <c r="B81" s="2">
        <v>2</v>
      </c>
      <c r="C81" s="11" t="s">
        <v>8</v>
      </c>
      <c r="D81" s="11" t="s">
        <v>195</v>
      </c>
      <c r="E81" s="11" t="s">
        <v>18</v>
      </c>
      <c r="F81" s="23" t="s">
        <v>234</v>
      </c>
      <c r="G81" s="1"/>
    </row>
    <row r="82" spans="1:7" x14ac:dyDescent="0.55000000000000004">
      <c r="A82" s="4">
        <v>43209</v>
      </c>
      <c r="B82" s="2">
        <v>4</v>
      </c>
      <c r="C82" s="11" t="s">
        <v>8</v>
      </c>
      <c r="D82" s="11" t="s">
        <v>205</v>
      </c>
      <c r="E82" s="11" t="s">
        <v>18</v>
      </c>
      <c r="F82" s="23" t="s">
        <v>234</v>
      </c>
      <c r="G82" s="1"/>
    </row>
    <row r="83" spans="1:7" x14ac:dyDescent="0.55000000000000004">
      <c r="A83" s="4">
        <v>43209</v>
      </c>
      <c r="B83" s="2">
        <v>4</v>
      </c>
      <c r="C83" s="11" t="s">
        <v>8</v>
      </c>
      <c r="D83" s="11" t="s">
        <v>206</v>
      </c>
      <c r="E83" s="11" t="s">
        <v>18</v>
      </c>
      <c r="F83" s="23" t="s">
        <v>234</v>
      </c>
      <c r="G83" s="1"/>
    </row>
    <row r="84" spans="1:7" x14ac:dyDescent="0.55000000000000004">
      <c r="A84" s="4">
        <v>43210</v>
      </c>
      <c r="B84" s="2">
        <v>1</v>
      </c>
      <c r="C84" s="11" t="s">
        <v>8</v>
      </c>
      <c r="D84" s="11" t="s">
        <v>187</v>
      </c>
      <c r="E84" s="11" t="s">
        <v>20</v>
      </c>
      <c r="F84" s="23" t="s">
        <v>211</v>
      </c>
      <c r="G84" s="1"/>
    </row>
    <row r="85" spans="1:7" x14ac:dyDescent="0.55000000000000004">
      <c r="A85" s="4">
        <v>43210</v>
      </c>
      <c r="B85" s="2">
        <v>2</v>
      </c>
      <c r="C85" s="11" t="s">
        <v>8</v>
      </c>
      <c r="D85" s="11" t="s">
        <v>208</v>
      </c>
      <c r="E85" s="11" t="s">
        <v>16</v>
      </c>
      <c r="F85" s="23" t="s">
        <v>327</v>
      </c>
      <c r="G85" s="1"/>
    </row>
    <row r="86" spans="1:7" x14ac:dyDescent="0.55000000000000004">
      <c r="A86" s="3"/>
      <c r="B86" s="2"/>
      <c r="C86" s="1"/>
      <c r="D86" s="1"/>
      <c r="E86" s="1"/>
      <c r="F86" s="17"/>
      <c r="G86" s="3"/>
    </row>
    <row r="87" spans="1:7" x14ac:dyDescent="0.55000000000000004">
      <c r="A87" s="19" t="s">
        <v>200</v>
      </c>
      <c r="B87" s="2"/>
      <c r="C87" s="11"/>
      <c r="D87" s="11"/>
      <c r="E87" s="11"/>
      <c r="F87" s="17"/>
      <c r="G87" s="3" t="s">
        <v>24</v>
      </c>
    </row>
    <row r="88" spans="1:7" x14ac:dyDescent="0.55000000000000004">
      <c r="A88" s="4">
        <v>43213</v>
      </c>
      <c r="B88" s="2">
        <v>4</v>
      </c>
      <c r="C88" s="11" t="s">
        <v>8</v>
      </c>
      <c r="D88" s="11" t="s">
        <v>202</v>
      </c>
      <c r="E88" s="11" t="s">
        <v>18</v>
      </c>
      <c r="F88" s="23" t="s">
        <v>234</v>
      </c>
      <c r="G88" s="2">
        <f>SUM(B88:B98)</f>
        <v>24</v>
      </c>
    </row>
    <row r="89" spans="1:7" x14ac:dyDescent="0.55000000000000004">
      <c r="A89" s="4">
        <v>43213</v>
      </c>
      <c r="B89" s="2">
        <v>4</v>
      </c>
      <c r="C89" s="11" t="s">
        <v>8</v>
      </c>
      <c r="D89" s="11" t="s">
        <v>203</v>
      </c>
      <c r="E89" s="11" t="s">
        <v>16</v>
      </c>
      <c r="F89" s="23" t="s">
        <v>234</v>
      </c>
      <c r="G89" s="1"/>
    </row>
    <row r="90" spans="1:7" x14ac:dyDescent="0.55000000000000004">
      <c r="A90" s="4">
        <v>43214</v>
      </c>
      <c r="B90" s="2">
        <v>1</v>
      </c>
      <c r="C90" s="11" t="s">
        <v>8</v>
      </c>
      <c r="D90" s="11" t="s">
        <v>204</v>
      </c>
      <c r="E90" s="11" t="s">
        <v>16</v>
      </c>
      <c r="F90" s="23" t="s">
        <v>327</v>
      </c>
      <c r="G90" s="1"/>
    </row>
    <row r="91" spans="1:7" x14ac:dyDescent="0.55000000000000004">
      <c r="A91" s="10">
        <v>43214</v>
      </c>
      <c r="B91" s="8">
        <v>1</v>
      </c>
      <c r="C91" s="11" t="s">
        <v>8</v>
      </c>
      <c r="D91" s="11" t="s">
        <v>203</v>
      </c>
      <c r="E91" s="11" t="s">
        <v>16</v>
      </c>
      <c r="F91" s="23" t="s">
        <v>234</v>
      </c>
    </row>
    <row r="92" spans="1:7" x14ac:dyDescent="0.55000000000000004">
      <c r="A92" s="10">
        <v>43214</v>
      </c>
      <c r="B92" s="8">
        <v>3</v>
      </c>
      <c r="C92" s="11" t="s">
        <v>8</v>
      </c>
      <c r="D92" s="11" t="s">
        <v>207</v>
      </c>
      <c r="E92" s="11" t="s">
        <v>16</v>
      </c>
      <c r="F92" s="23" t="s">
        <v>327</v>
      </c>
    </row>
    <row r="93" spans="1:7" x14ac:dyDescent="0.55000000000000004">
      <c r="A93" s="10">
        <v>43215</v>
      </c>
      <c r="B93" s="8">
        <v>3</v>
      </c>
      <c r="C93" s="11" t="s">
        <v>8</v>
      </c>
      <c r="D93" s="11" t="s">
        <v>216</v>
      </c>
      <c r="E93" s="11" t="s">
        <v>16</v>
      </c>
      <c r="F93" s="23" t="s">
        <v>327</v>
      </c>
    </row>
    <row r="94" spans="1:7" x14ac:dyDescent="0.55000000000000004">
      <c r="A94" s="10">
        <v>43216</v>
      </c>
      <c r="B94" s="8">
        <v>2</v>
      </c>
      <c r="C94" s="11" t="s">
        <v>8</v>
      </c>
      <c r="D94" s="11" t="s">
        <v>218</v>
      </c>
      <c r="E94" s="11" t="s">
        <v>16</v>
      </c>
      <c r="F94" s="23" t="s">
        <v>328</v>
      </c>
    </row>
    <row r="95" spans="1:7" x14ac:dyDescent="0.55000000000000004">
      <c r="A95" s="10">
        <v>43216</v>
      </c>
      <c r="B95" s="8">
        <v>2</v>
      </c>
      <c r="C95" s="11" t="s">
        <v>8</v>
      </c>
      <c r="D95" s="11" t="s">
        <v>217</v>
      </c>
      <c r="E95" s="11" t="s">
        <v>16</v>
      </c>
      <c r="F95" s="23" t="s">
        <v>328</v>
      </c>
    </row>
    <row r="96" spans="1:7" x14ac:dyDescent="0.55000000000000004">
      <c r="A96" s="10">
        <v>43216</v>
      </c>
      <c r="B96" s="2">
        <v>2</v>
      </c>
      <c r="C96" s="11" t="s">
        <v>8</v>
      </c>
      <c r="D96" s="11" t="s">
        <v>216</v>
      </c>
      <c r="E96" s="11" t="s">
        <v>16</v>
      </c>
      <c r="F96" s="23" t="s">
        <v>327</v>
      </c>
      <c r="G96" s="3"/>
    </row>
    <row r="97" spans="1:13" x14ac:dyDescent="0.55000000000000004">
      <c r="A97" s="4">
        <v>43217</v>
      </c>
      <c r="B97" s="2">
        <v>1</v>
      </c>
      <c r="C97" s="11" t="s">
        <v>8</v>
      </c>
      <c r="D97" s="11" t="s">
        <v>217</v>
      </c>
      <c r="E97" s="11" t="s">
        <v>16</v>
      </c>
      <c r="F97" s="23" t="s">
        <v>328</v>
      </c>
      <c r="G97" s="2"/>
    </row>
    <row r="98" spans="1:13" x14ac:dyDescent="0.55000000000000004">
      <c r="A98" s="4">
        <v>43217</v>
      </c>
      <c r="B98" s="20">
        <v>1</v>
      </c>
      <c r="C98" s="11" t="s">
        <v>8</v>
      </c>
      <c r="D98" s="11" t="s">
        <v>52</v>
      </c>
      <c r="E98" s="11" t="s">
        <v>20</v>
      </c>
      <c r="F98" s="23" t="s">
        <v>334</v>
      </c>
      <c r="G98" s="1"/>
    </row>
    <row r="99" spans="1:13" x14ac:dyDescent="0.55000000000000004">
      <c r="A99" s="4"/>
      <c r="B99" s="2"/>
      <c r="C99" s="11"/>
      <c r="D99" s="11"/>
      <c r="E99" s="11"/>
      <c r="F99" s="17"/>
      <c r="G99" s="1"/>
    </row>
    <row r="100" spans="1:13" x14ac:dyDescent="0.55000000000000004">
      <c r="A100" s="19" t="s">
        <v>230</v>
      </c>
      <c r="B100" s="2"/>
      <c r="C100" s="11"/>
      <c r="D100" s="11"/>
      <c r="E100" s="11"/>
      <c r="F100" s="17"/>
      <c r="G100" s="3" t="s">
        <v>24</v>
      </c>
      <c r="M100" s="11"/>
    </row>
    <row r="101" spans="1:13" x14ac:dyDescent="0.55000000000000004">
      <c r="A101" s="4">
        <v>43221</v>
      </c>
      <c r="B101" s="2">
        <v>1</v>
      </c>
      <c r="C101" s="11" t="s">
        <v>8</v>
      </c>
      <c r="D101" s="11" t="s">
        <v>238</v>
      </c>
      <c r="E101" s="11" t="s">
        <v>16</v>
      </c>
      <c r="F101" s="23" t="s">
        <v>344</v>
      </c>
      <c r="G101" s="2">
        <f>SUM(B101:B109)</f>
        <v>22</v>
      </c>
    </row>
    <row r="102" spans="1:13" x14ac:dyDescent="0.55000000000000004">
      <c r="A102" s="4">
        <v>43221</v>
      </c>
      <c r="B102" s="2">
        <v>2</v>
      </c>
      <c r="C102" s="11" t="s">
        <v>8</v>
      </c>
      <c r="D102" s="11" t="s">
        <v>241</v>
      </c>
      <c r="E102" s="11" t="s">
        <v>19</v>
      </c>
      <c r="F102" s="23" t="s">
        <v>347</v>
      </c>
      <c r="G102" s="1"/>
    </row>
    <row r="103" spans="1:13" x14ac:dyDescent="0.55000000000000004">
      <c r="A103" s="4">
        <v>43222</v>
      </c>
      <c r="B103" s="8">
        <v>4</v>
      </c>
      <c r="C103" s="11" t="s">
        <v>8</v>
      </c>
      <c r="D103" s="11" t="s">
        <v>240</v>
      </c>
      <c r="E103" s="11" t="s">
        <v>19</v>
      </c>
      <c r="F103" s="23" t="s">
        <v>347</v>
      </c>
      <c r="G103" s="1"/>
    </row>
    <row r="104" spans="1:13" x14ac:dyDescent="0.55000000000000004">
      <c r="A104" s="4">
        <v>43223</v>
      </c>
      <c r="B104" s="8">
        <v>4</v>
      </c>
      <c r="C104" s="11" t="s">
        <v>8</v>
      </c>
      <c r="D104" s="11" t="s">
        <v>239</v>
      </c>
      <c r="E104" s="11" t="s">
        <v>16</v>
      </c>
      <c r="F104" s="23" t="s">
        <v>348</v>
      </c>
    </row>
    <row r="105" spans="1:13" x14ac:dyDescent="0.55000000000000004">
      <c r="A105" s="4">
        <v>43223</v>
      </c>
      <c r="B105" s="2">
        <v>2</v>
      </c>
      <c r="C105" s="11" t="s">
        <v>8</v>
      </c>
      <c r="D105" s="11" t="s">
        <v>242</v>
      </c>
      <c r="E105" s="11" t="s">
        <v>18</v>
      </c>
      <c r="F105" s="23" t="s">
        <v>347</v>
      </c>
      <c r="G105" s="3"/>
    </row>
    <row r="106" spans="1:13" x14ac:dyDescent="0.55000000000000004">
      <c r="A106" s="4">
        <v>43223</v>
      </c>
      <c r="B106" s="2">
        <v>4</v>
      </c>
      <c r="C106" s="11" t="s">
        <v>8</v>
      </c>
      <c r="D106" s="11" t="s">
        <v>240</v>
      </c>
      <c r="E106" s="11" t="s">
        <v>19</v>
      </c>
      <c r="F106" s="23" t="s">
        <v>347</v>
      </c>
      <c r="G106" s="2"/>
    </row>
    <row r="107" spans="1:13" x14ac:dyDescent="0.55000000000000004">
      <c r="A107" s="10">
        <v>43224</v>
      </c>
      <c r="B107" s="8">
        <v>2</v>
      </c>
      <c r="C107" s="11" t="s">
        <v>8</v>
      </c>
      <c r="D107" s="11" t="s">
        <v>240</v>
      </c>
      <c r="E107" s="11" t="s">
        <v>19</v>
      </c>
      <c r="F107" s="23" t="s">
        <v>347</v>
      </c>
    </row>
    <row r="108" spans="1:13" x14ac:dyDescent="0.55000000000000004">
      <c r="A108" s="10">
        <v>43224</v>
      </c>
      <c r="B108" s="2">
        <v>2</v>
      </c>
      <c r="C108" s="11" t="s">
        <v>8</v>
      </c>
      <c r="D108" s="11" t="s">
        <v>248</v>
      </c>
      <c r="E108" s="11" t="s">
        <v>19</v>
      </c>
      <c r="F108" s="23" t="s">
        <v>347</v>
      </c>
    </row>
    <row r="109" spans="1:13" x14ac:dyDescent="0.55000000000000004">
      <c r="A109" s="10">
        <v>43224</v>
      </c>
      <c r="B109" s="2">
        <v>1</v>
      </c>
      <c r="C109" s="11" t="s">
        <v>49</v>
      </c>
      <c r="D109" s="11" t="s">
        <v>249</v>
      </c>
      <c r="E109" s="11" t="s">
        <v>20</v>
      </c>
      <c r="F109" s="23" t="s">
        <v>335</v>
      </c>
    </row>
    <row r="110" spans="1:13" x14ac:dyDescent="0.55000000000000004">
      <c r="A110" s="10"/>
      <c r="C110" s="11"/>
      <c r="D110" s="11"/>
      <c r="E110" s="11"/>
    </row>
    <row r="111" spans="1:13" x14ac:dyDescent="0.55000000000000004">
      <c r="A111" s="19" t="s">
        <v>251</v>
      </c>
      <c r="C111" s="11"/>
      <c r="D111" s="11"/>
      <c r="E111" s="11"/>
      <c r="G111" s="3" t="s">
        <v>24</v>
      </c>
    </row>
    <row r="112" spans="1:13" x14ac:dyDescent="0.55000000000000004">
      <c r="A112" s="10">
        <v>43227</v>
      </c>
      <c r="B112" s="8">
        <v>6</v>
      </c>
      <c r="C112" s="11" t="s">
        <v>8</v>
      </c>
      <c r="D112" s="11" t="s">
        <v>252</v>
      </c>
      <c r="E112" s="11" t="s">
        <v>19</v>
      </c>
      <c r="F112" s="23" t="s">
        <v>244</v>
      </c>
      <c r="G112" s="2">
        <f>SUM(B112:B117)</f>
        <v>23.5</v>
      </c>
    </row>
    <row r="113" spans="1:7" x14ac:dyDescent="0.55000000000000004">
      <c r="A113" s="18">
        <v>43228</v>
      </c>
      <c r="B113" s="8">
        <v>5</v>
      </c>
      <c r="C113" s="11" t="s">
        <v>8</v>
      </c>
      <c r="D113" s="11" t="s">
        <v>180</v>
      </c>
      <c r="E113" s="11" t="s">
        <v>19</v>
      </c>
      <c r="F113" s="23" t="s">
        <v>244</v>
      </c>
      <c r="G113" s="3"/>
    </row>
    <row r="114" spans="1:7" x14ac:dyDescent="0.55000000000000004">
      <c r="A114" s="4">
        <v>43229</v>
      </c>
      <c r="B114" s="2">
        <v>3</v>
      </c>
      <c r="C114" s="11" t="s">
        <v>8</v>
      </c>
      <c r="D114" s="11" t="s">
        <v>253</v>
      </c>
      <c r="E114" s="11" t="s">
        <v>18</v>
      </c>
      <c r="F114" s="23" t="s">
        <v>348</v>
      </c>
      <c r="G114" s="2"/>
    </row>
    <row r="115" spans="1:7" x14ac:dyDescent="0.55000000000000004">
      <c r="A115" s="4">
        <v>43230</v>
      </c>
      <c r="B115" s="2">
        <v>6</v>
      </c>
      <c r="C115" s="11" t="s">
        <v>8</v>
      </c>
      <c r="D115" s="11" t="s">
        <v>264</v>
      </c>
      <c r="E115" s="11" t="s">
        <v>19</v>
      </c>
      <c r="F115" s="23" t="s">
        <v>345</v>
      </c>
      <c r="G115" s="1"/>
    </row>
    <row r="116" spans="1:7" x14ac:dyDescent="0.55000000000000004">
      <c r="A116" s="4">
        <v>43231</v>
      </c>
      <c r="B116" s="8">
        <v>3</v>
      </c>
      <c r="C116" s="11" t="s">
        <v>8</v>
      </c>
      <c r="D116" s="11" t="s">
        <v>264</v>
      </c>
      <c r="E116" s="11" t="s">
        <v>19</v>
      </c>
      <c r="F116" s="23" t="s">
        <v>345</v>
      </c>
      <c r="G116" s="1"/>
    </row>
    <row r="117" spans="1:7" x14ac:dyDescent="0.55000000000000004">
      <c r="A117" s="4">
        <v>43231</v>
      </c>
      <c r="B117" s="2">
        <v>0.5</v>
      </c>
      <c r="C117" s="11" t="s">
        <v>8</v>
      </c>
      <c r="D117" s="11" t="s">
        <v>52</v>
      </c>
      <c r="E117" s="11" t="s">
        <v>20</v>
      </c>
      <c r="F117" s="23" t="s">
        <v>335</v>
      </c>
    </row>
    <row r="118" spans="1:7" x14ac:dyDescent="0.55000000000000004">
      <c r="A118" s="10"/>
      <c r="C118" s="11"/>
      <c r="D118" s="11"/>
      <c r="E118" s="11"/>
    </row>
    <row r="119" spans="1:7" x14ac:dyDescent="0.55000000000000004">
      <c r="A119" s="19" t="s">
        <v>265</v>
      </c>
      <c r="C119" s="11"/>
      <c r="D119" s="11"/>
      <c r="E119" s="11"/>
      <c r="F119" s="23"/>
      <c r="G119" s="3" t="s">
        <v>24</v>
      </c>
    </row>
    <row r="120" spans="1:7" x14ac:dyDescent="0.55000000000000004">
      <c r="A120" s="4">
        <v>43234</v>
      </c>
      <c r="B120" s="2">
        <v>2</v>
      </c>
      <c r="C120" s="11" t="s">
        <v>8</v>
      </c>
      <c r="D120" s="11" t="s">
        <v>269</v>
      </c>
      <c r="E120" s="11" t="s">
        <v>18</v>
      </c>
      <c r="F120" s="23" t="s">
        <v>244</v>
      </c>
      <c r="G120" s="2">
        <f>SUM(B120:B128)</f>
        <v>25.5</v>
      </c>
    </row>
    <row r="121" spans="1:7" x14ac:dyDescent="0.55000000000000004">
      <c r="A121" s="4">
        <v>43234</v>
      </c>
      <c r="B121" s="8">
        <v>2</v>
      </c>
      <c r="C121" s="11" t="s">
        <v>8</v>
      </c>
      <c r="D121" s="11" t="s">
        <v>270</v>
      </c>
      <c r="E121" s="11" t="s">
        <v>19</v>
      </c>
      <c r="F121" s="23" t="s">
        <v>329</v>
      </c>
    </row>
    <row r="122" spans="1:7" x14ac:dyDescent="0.55000000000000004">
      <c r="A122" s="10">
        <v>43235</v>
      </c>
      <c r="B122" s="8">
        <v>3.5</v>
      </c>
      <c r="C122" s="11" t="s">
        <v>8</v>
      </c>
      <c r="D122" s="11" t="s">
        <v>271</v>
      </c>
      <c r="E122" s="11" t="s">
        <v>19</v>
      </c>
      <c r="F122" s="23" t="s">
        <v>244</v>
      </c>
    </row>
    <row r="123" spans="1:7" x14ac:dyDescent="0.55000000000000004">
      <c r="A123" s="18">
        <v>43236</v>
      </c>
      <c r="B123" s="2">
        <v>5</v>
      </c>
      <c r="C123" s="11" t="s">
        <v>8</v>
      </c>
      <c r="D123" s="11" t="s">
        <v>272</v>
      </c>
      <c r="E123" s="11" t="s">
        <v>19</v>
      </c>
      <c r="F123" s="23" t="s">
        <v>329</v>
      </c>
      <c r="G123" s="21"/>
    </row>
    <row r="124" spans="1:7" x14ac:dyDescent="0.55000000000000004">
      <c r="A124" s="4">
        <v>43236</v>
      </c>
      <c r="B124" s="21">
        <v>1</v>
      </c>
      <c r="C124" s="11" t="s">
        <v>8</v>
      </c>
      <c r="D124" s="11" t="s">
        <v>274</v>
      </c>
      <c r="E124" s="11" t="s">
        <v>19</v>
      </c>
      <c r="F124" s="23" t="s">
        <v>244</v>
      </c>
      <c r="G124" s="2"/>
    </row>
    <row r="125" spans="1:7" x14ac:dyDescent="0.55000000000000004">
      <c r="A125" s="4">
        <v>43237</v>
      </c>
      <c r="B125" s="21">
        <v>7</v>
      </c>
      <c r="C125" s="11" t="s">
        <v>8</v>
      </c>
      <c r="D125" s="11" t="s">
        <v>280</v>
      </c>
      <c r="E125" s="11" t="s">
        <v>19</v>
      </c>
      <c r="F125" s="23" t="s">
        <v>244</v>
      </c>
      <c r="G125" s="1"/>
    </row>
    <row r="126" spans="1:7" x14ac:dyDescent="0.55000000000000004">
      <c r="A126" s="18">
        <v>43238</v>
      </c>
      <c r="B126" s="8">
        <v>4</v>
      </c>
      <c r="C126" s="11" t="s">
        <v>8</v>
      </c>
      <c r="D126" s="11" t="s">
        <v>281</v>
      </c>
      <c r="E126" s="11" t="s">
        <v>18</v>
      </c>
      <c r="F126" s="23" t="s">
        <v>329</v>
      </c>
    </row>
    <row r="127" spans="1:7" x14ac:dyDescent="0.55000000000000004">
      <c r="A127" s="10">
        <v>43238</v>
      </c>
      <c r="B127" s="2">
        <v>1</v>
      </c>
      <c r="C127" s="11" t="s">
        <v>8</v>
      </c>
      <c r="D127" s="11" t="s">
        <v>279</v>
      </c>
      <c r="E127" s="11" t="s">
        <v>20</v>
      </c>
      <c r="F127" s="23" t="s">
        <v>336</v>
      </c>
    </row>
    <row r="128" spans="1:7" x14ac:dyDescent="0.55000000000000004">
      <c r="B128" s="2"/>
      <c r="C128" s="11"/>
      <c r="D128" s="11"/>
      <c r="E128" s="11"/>
      <c r="F128" s="17"/>
    </row>
    <row r="129" spans="1:7" x14ac:dyDescent="0.55000000000000004">
      <c r="A129" s="3" t="s">
        <v>282</v>
      </c>
      <c r="B129" s="2"/>
      <c r="C129" s="11"/>
      <c r="D129" s="11"/>
      <c r="E129" s="11"/>
      <c r="F129" s="17"/>
      <c r="G129" s="3" t="s">
        <v>24</v>
      </c>
    </row>
    <row r="130" spans="1:7" x14ac:dyDescent="0.55000000000000004">
      <c r="A130" s="10">
        <v>43241</v>
      </c>
      <c r="B130" s="2">
        <v>3</v>
      </c>
      <c r="C130" s="11" t="s">
        <v>8</v>
      </c>
      <c r="D130" s="11" t="s">
        <v>285</v>
      </c>
      <c r="E130" s="11" t="s">
        <v>18</v>
      </c>
      <c r="F130" s="23" t="s">
        <v>338</v>
      </c>
      <c r="G130" s="2">
        <f>SUM(B130:B136)</f>
        <v>24.5</v>
      </c>
    </row>
    <row r="131" spans="1:7" x14ac:dyDescent="0.55000000000000004">
      <c r="A131" s="10">
        <v>43242</v>
      </c>
      <c r="B131" s="2">
        <v>1</v>
      </c>
      <c r="C131" s="11" t="s">
        <v>8</v>
      </c>
      <c r="D131" s="11" t="s">
        <v>286</v>
      </c>
      <c r="E131" s="11" t="s">
        <v>19</v>
      </c>
      <c r="F131" s="23" t="s">
        <v>329</v>
      </c>
    </row>
    <row r="132" spans="1:7" x14ac:dyDescent="0.55000000000000004">
      <c r="A132" s="10">
        <v>43242</v>
      </c>
      <c r="B132" s="2">
        <v>3</v>
      </c>
      <c r="C132" s="11" t="s">
        <v>8</v>
      </c>
      <c r="D132" s="11" t="s">
        <v>285</v>
      </c>
      <c r="E132" s="11" t="s">
        <v>18</v>
      </c>
      <c r="F132" s="23" t="s">
        <v>338</v>
      </c>
    </row>
    <row r="133" spans="1:7" x14ac:dyDescent="0.55000000000000004">
      <c r="A133" s="10">
        <v>43243</v>
      </c>
      <c r="B133" s="8">
        <v>5</v>
      </c>
      <c r="C133" s="11" t="s">
        <v>8</v>
      </c>
      <c r="D133" s="11" t="s">
        <v>321</v>
      </c>
      <c r="E133" s="11" t="s">
        <v>19</v>
      </c>
      <c r="F133" s="23" t="s">
        <v>290</v>
      </c>
    </row>
    <row r="134" spans="1:7" x14ac:dyDescent="0.55000000000000004">
      <c r="A134" s="10">
        <v>43244</v>
      </c>
      <c r="B134" s="8">
        <v>8</v>
      </c>
      <c r="C134" s="11" t="s">
        <v>8</v>
      </c>
      <c r="D134" s="11" t="s">
        <v>322</v>
      </c>
      <c r="E134" s="11" t="s">
        <v>19</v>
      </c>
      <c r="F134" s="23" t="s">
        <v>330</v>
      </c>
    </row>
    <row r="135" spans="1:7" x14ac:dyDescent="0.55000000000000004">
      <c r="A135" s="10">
        <v>43245</v>
      </c>
      <c r="B135" s="8">
        <v>0.5</v>
      </c>
      <c r="C135" s="11" t="s">
        <v>8</v>
      </c>
      <c r="D135" s="11" t="s">
        <v>278</v>
      </c>
      <c r="E135" s="11" t="s">
        <v>20</v>
      </c>
      <c r="F135" s="23" t="s">
        <v>336</v>
      </c>
    </row>
    <row r="136" spans="1:7" x14ac:dyDescent="0.55000000000000004">
      <c r="A136" s="10">
        <v>43245</v>
      </c>
      <c r="B136" s="8">
        <v>4</v>
      </c>
      <c r="C136" s="11" t="s">
        <v>8</v>
      </c>
      <c r="D136" s="11" t="s">
        <v>323</v>
      </c>
      <c r="E136" s="11" t="s">
        <v>19</v>
      </c>
      <c r="F136" s="23" t="s">
        <v>331</v>
      </c>
    </row>
    <row r="138" spans="1:7" x14ac:dyDescent="0.55000000000000004">
      <c r="A138" s="3" t="s">
        <v>303</v>
      </c>
      <c r="G138" s="3" t="s">
        <v>24</v>
      </c>
    </row>
    <row r="139" spans="1:7" x14ac:dyDescent="0.55000000000000004">
      <c r="A139" s="10">
        <v>43248</v>
      </c>
      <c r="B139" s="8">
        <v>4</v>
      </c>
      <c r="C139" s="11" t="s">
        <v>8</v>
      </c>
      <c r="D139" s="11" t="s">
        <v>319</v>
      </c>
      <c r="E139" s="11" t="s">
        <v>20</v>
      </c>
      <c r="F139" s="23" t="s">
        <v>308</v>
      </c>
      <c r="G139" s="8">
        <f>SUM(B139:B149)</f>
        <v>22.5</v>
      </c>
    </row>
    <row r="140" spans="1:7" x14ac:dyDescent="0.55000000000000004">
      <c r="A140" s="10">
        <v>43248</v>
      </c>
      <c r="B140" s="8">
        <v>1</v>
      </c>
      <c r="C140" s="11" t="s">
        <v>8</v>
      </c>
      <c r="D140" s="11" t="s">
        <v>242</v>
      </c>
      <c r="E140" s="11" t="s">
        <v>19</v>
      </c>
      <c r="F140" s="23" t="s">
        <v>331</v>
      </c>
    </row>
    <row r="141" spans="1:7" x14ac:dyDescent="0.55000000000000004">
      <c r="A141" s="10">
        <v>43249</v>
      </c>
      <c r="B141" s="8">
        <v>1</v>
      </c>
      <c r="C141" s="11" t="s">
        <v>8</v>
      </c>
      <c r="D141" s="11" t="s">
        <v>242</v>
      </c>
      <c r="E141" s="11" t="s">
        <v>19</v>
      </c>
      <c r="F141" s="23" t="s">
        <v>331</v>
      </c>
    </row>
    <row r="142" spans="1:7" x14ac:dyDescent="0.55000000000000004">
      <c r="A142" s="10">
        <v>43249</v>
      </c>
      <c r="B142" s="8">
        <v>1</v>
      </c>
      <c r="C142" s="11" t="s">
        <v>8</v>
      </c>
      <c r="D142" s="11" t="s">
        <v>320</v>
      </c>
      <c r="E142" s="11" t="s">
        <v>19</v>
      </c>
      <c r="F142" s="23" t="s">
        <v>308</v>
      </c>
    </row>
    <row r="143" spans="1:7" x14ac:dyDescent="0.55000000000000004">
      <c r="A143" s="10">
        <v>43250</v>
      </c>
      <c r="B143" s="8">
        <v>4</v>
      </c>
      <c r="C143" s="11" t="s">
        <v>8</v>
      </c>
      <c r="D143" s="11" t="s">
        <v>337</v>
      </c>
      <c r="E143" s="11" t="s">
        <v>19</v>
      </c>
      <c r="F143" s="23" t="s">
        <v>296</v>
      </c>
    </row>
    <row r="144" spans="1:7" x14ac:dyDescent="0.55000000000000004">
      <c r="A144" s="4">
        <v>43251</v>
      </c>
      <c r="B144" s="21">
        <v>1</v>
      </c>
      <c r="C144" s="11" t="s">
        <v>8</v>
      </c>
      <c r="D144" s="11" t="s">
        <v>350</v>
      </c>
      <c r="E144" s="11" t="s">
        <v>20</v>
      </c>
      <c r="F144" s="23" t="s">
        <v>310</v>
      </c>
    </row>
    <row r="145" spans="1:7" x14ac:dyDescent="0.55000000000000004">
      <c r="A145" s="10">
        <v>43251</v>
      </c>
      <c r="B145" s="8">
        <v>1</v>
      </c>
      <c r="C145" s="11" t="s">
        <v>8</v>
      </c>
      <c r="D145" s="11" t="s">
        <v>351</v>
      </c>
      <c r="E145" s="11" t="s">
        <v>16</v>
      </c>
      <c r="F145" s="23" t="s">
        <v>330</v>
      </c>
    </row>
    <row r="146" spans="1:7" x14ac:dyDescent="0.55000000000000004">
      <c r="A146" s="10">
        <f>$A$147</f>
        <v>43251</v>
      </c>
      <c r="B146" s="8">
        <v>3</v>
      </c>
      <c r="C146" s="11" t="s">
        <v>8</v>
      </c>
      <c r="D146" s="11" t="s">
        <v>12</v>
      </c>
      <c r="E146" s="11" t="s">
        <v>19</v>
      </c>
      <c r="F146" s="23" t="s">
        <v>338</v>
      </c>
    </row>
    <row r="147" spans="1:7" x14ac:dyDescent="0.55000000000000004">
      <c r="A147" s="10">
        <v>43251</v>
      </c>
      <c r="B147" s="8">
        <v>4</v>
      </c>
      <c r="C147" s="11" t="s">
        <v>8</v>
      </c>
      <c r="D147" s="11" t="s">
        <v>242</v>
      </c>
      <c r="E147" s="11" t="s">
        <v>19</v>
      </c>
      <c r="F147" s="23" t="s">
        <v>331</v>
      </c>
    </row>
    <row r="148" spans="1:7" x14ac:dyDescent="0.55000000000000004">
      <c r="A148" s="10">
        <v>43252</v>
      </c>
      <c r="B148" s="8">
        <v>2</v>
      </c>
      <c r="C148" s="11" t="s">
        <v>8</v>
      </c>
      <c r="D148" s="11" t="s">
        <v>355</v>
      </c>
      <c r="E148" s="11" t="s">
        <v>16</v>
      </c>
      <c r="F148" s="23" t="s">
        <v>330</v>
      </c>
    </row>
    <row r="149" spans="1:7" x14ac:dyDescent="0.55000000000000004">
      <c r="A149" s="10">
        <v>43252</v>
      </c>
      <c r="B149" s="8">
        <v>0.5</v>
      </c>
      <c r="C149" s="11" t="s">
        <v>49</v>
      </c>
      <c r="D149" s="11" t="s">
        <v>278</v>
      </c>
      <c r="E149" s="11" t="s">
        <v>20</v>
      </c>
      <c r="F149" s="23" t="s">
        <v>349</v>
      </c>
    </row>
    <row r="151" spans="1:7" x14ac:dyDescent="0.55000000000000004">
      <c r="A151" s="3" t="s">
        <v>354</v>
      </c>
      <c r="G151" s="3" t="s">
        <v>24</v>
      </c>
    </row>
    <row r="152" spans="1:7" x14ac:dyDescent="0.55000000000000004">
      <c r="A152" s="10">
        <v>43255</v>
      </c>
      <c r="B152" s="8">
        <v>2</v>
      </c>
      <c r="C152" s="11" t="s">
        <v>8</v>
      </c>
      <c r="D152" s="11" t="s">
        <v>350</v>
      </c>
      <c r="E152" s="11" t="s">
        <v>20</v>
      </c>
      <c r="F152" s="23" t="s">
        <v>376</v>
      </c>
      <c r="G152" s="8">
        <f>SUM(B152:B164)</f>
        <v>39</v>
      </c>
    </row>
    <row r="153" spans="1:7" x14ac:dyDescent="0.55000000000000004">
      <c r="A153" s="10">
        <v>43255</v>
      </c>
      <c r="B153" s="8">
        <v>2</v>
      </c>
      <c r="C153" s="11" t="s">
        <v>8</v>
      </c>
      <c r="D153" s="11" t="s">
        <v>352</v>
      </c>
      <c r="E153" s="11" t="s">
        <v>20</v>
      </c>
      <c r="F153" s="23" t="s">
        <v>357</v>
      </c>
    </row>
    <row r="154" spans="1:7" x14ac:dyDescent="0.55000000000000004">
      <c r="A154" s="10">
        <v>43255</v>
      </c>
      <c r="B154" s="8">
        <v>4</v>
      </c>
      <c r="C154" s="11" t="s">
        <v>8</v>
      </c>
      <c r="D154" s="11" t="s">
        <v>356</v>
      </c>
      <c r="E154" s="11" t="s">
        <v>20</v>
      </c>
      <c r="F154" s="23" t="s">
        <v>358</v>
      </c>
    </row>
    <row r="155" spans="1:7" x14ac:dyDescent="0.55000000000000004">
      <c r="A155" s="10">
        <v>43256</v>
      </c>
      <c r="B155" s="8">
        <v>4</v>
      </c>
      <c r="C155" s="11" t="s">
        <v>8</v>
      </c>
      <c r="D155" s="11" t="s">
        <v>361</v>
      </c>
      <c r="E155" s="11" t="s">
        <v>16</v>
      </c>
      <c r="F155" s="23" t="s">
        <v>309</v>
      </c>
    </row>
    <row r="156" spans="1:7" x14ac:dyDescent="0.55000000000000004">
      <c r="A156" s="10">
        <v>43256</v>
      </c>
      <c r="B156" s="8">
        <v>4</v>
      </c>
      <c r="C156" s="11" t="s">
        <v>8</v>
      </c>
      <c r="D156" s="11" t="s">
        <v>360</v>
      </c>
      <c r="E156" s="11" t="s">
        <v>20</v>
      </c>
      <c r="F156" s="23" t="s">
        <v>362</v>
      </c>
    </row>
    <row r="157" spans="1:7" x14ac:dyDescent="0.55000000000000004">
      <c r="A157" s="10">
        <v>43257</v>
      </c>
      <c r="B157" s="8">
        <v>7</v>
      </c>
      <c r="C157" s="11" t="s">
        <v>8</v>
      </c>
      <c r="D157" s="11" t="s">
        <v>143</v>
      </c>
      <c r="E157" s="11" t="s">
        <v>20</v>
      </c>
      <c r="F157" s="23" t="s">
        <v>363</v>
      </c>
    </row>
    <row r="158" spans="1:7" x14ac:dyDescent="0.55000000000000004">
      <c r="A158" s="10">
        <v>43258</v>
      </c>
      <c r="B158" s="8">
        <v>3</v>
      </c>
      <c r="C158" s="11" t="s">
        <v>8</v>
      </c>
      <c r="D158" s="11" t="s">
        <v>143</v>
      </c>
      <c r="E158" s="11" t="s">
        <v>20</v>
      </c>
      <c r="F158" s="23" t="s">
        <v>363</v>
      </c>
    </row>
    <row r="159" spans="1:7" x14ac:dyDescent="0.55000000000000004">
      <c r="A159" s="10">
        <v>43258</v>
      </c>
      <c r="B159" s="8">
        <v>2</v>
      </c>
      <c r="C159" s="11" t="s">
        <v>8</v>
      </c>
      <c r="D159" s="11" t="s">
        <v>360</v>
      </c>
      <c r="E159" s="11" t="s">
        <v>20</v>
      </c>
      <c r="F159" s="23" t="s">
        <v>362</v>
      </c>
    </row>
    <row r="160" spans="1:7" x14ac:dyDescent="0.55000000000000004">
      <c r="A160" s="10">
        <v>43258</v>
      </c>
      <c r="B160" s="8">
        <v>3</v>
      </c>
      <c r="C160" s="11" t="s">
        <v>8</v>
      </c>
      <c r="D160" s="11" t="s">
        <v>370</v>
      </c>
      <c r="E160" s="11" t="s">
        <v>20</v>
      </c>
      <c r="F160" s="23" t="s">
        <v>377</v>
      </c>
    </row>
    <row r="161" spans="1:7" x14ac:dyDescent="0.55000000000000004">
      <c r="A161" s="10">
        <v>43259</v>
      </c>
      <c r="B161" s="8">
        <v>2</v>
      </c>
      <c r="C161" s="11" t="s">
        <v>8</v>
      </c>
      <c r="D161" s="11" t="s">
        <v>314</v>
      </c>
      <c r="E161" s="11" t="s">
        <v>20</v>
      </c>
      <c r="F161" s="23" t="s">
        <v>371</v>
      </c>
    </row>
    <row r="162" spans="1:7" x14ac:dyDescent="0.55000000000000004">
      <c r="A162" s="10">
        <v>43259</v>
      </c>
      <c r="B162" s="8">
        <v>0.5</v>
      </c>
      <c r="C162" s="11" t="s">
        <v>8</v>
      </c>
      <c r="D162" s="11" t="s">
        <v>278</v>
      </c>
      <c r="E162" s="11" t="s">
        <v>20</v>
      </c>
      <c r="F162" s="23" t="s">
        <v>378</v>
      </c>
    </row>
    <row r="163" spans="1:7" x14ac:dyDescent="0.55000000000000004">
      <c r="A163" s="10">
        <v>43259</v>
      </c>
      <c r="B163" s="8">
        <v>1.5</v>
      </c>
      <c r="C163" s="11" t="s">
        <v>8</v>
      </c>
      <c r="D163" s="11" t="s">
        <v>370</v>
      </c>
      <c r="E163" s="11" t="s">
        <v>20</v>
      </c>
      <c r="F163" s="23" t="s">
        <v>377</v>
      </c>
    </row>
    <row r="164" spans="1:7" x14ac:dyDescent="0.55000000000000004">
      <c r="A164" s="10">
        <v>43259</v>
      </c>
      <c r="B164" s="8">
        <v>4</v>
      </c>
      <c r="C164" s="11" t="s">
        <v>8</v>
      </c>
      <c r="D164" s="11" t="s">
        <v>143</v>
      </c>
      <c r="E164" s="11" t="s">
        <v>20</v>
      </c>
      <c r="F164" s="23" t="s">
        <v>363</v>
      </c>
      <c r="G164" s="23"/>
    </row>
    <row r="166" spans="1:7" x14ac:dyDescent="0.55000000000000004">
      <c r="A166" s="3" t="s">
        <v>373</v>
      </c>
      <c r="B166" s="2"/>
      <c r="C166" s="11"/>
      <c r="D166" s="11"/>
      <c r="E166" s="11"/>
      <c r="F166" s="17"/>
      <c r="G166" s="3" t="s">
        <v>24</v>
      </c>
    </row>
    <row r="167" spans="1:7" x14ac:dyDescent="0.55000000000000004">
      <c r="A167" s="4">
        <v>43260</v>
      </c>
      <c r="B167" s="2">
        <v>5</v>
      </c>
      <c r="C167" s="11" t="s">
        <v>8</v>
      </c>
      <c r="D167" s="11" t="s">
        <v>372</v>
      </c>
      <c r="E167" s="11" t="s">
        <v>20</v>
      </c>
      <c r="F167" s="23" t="s">
        <v>375</v>
      </c>
      <c r="G167" s="2">
        <f>SUM(B167:B177)</f>
        <v>42</v>
      </c>
    </row>
    <row r="168" spans="1:7" x14ac:dyDescent="0.55000000000000004">
      <c r="A168" s="10">
        <v>43261</v>
      </c>
      <c r="B168" s="8">
        <v>2</v>
      </c>
      <c r="C168" s="11" t="s">
        <v>8</v>
      </c>
      <c r="D168" s="11" t="s">
        <v>352</v>
      </c>
      <c r="E168" s="11" t="s">
        <v>20</v>
      </c>
      <c r="F168" s="23" t="s">
        <v>357</v>
      </c>
    </row>
    <row r="169" spans="1:7" x14ac:dyDescent="0.55000000000000004">
      <c r="A169" s="10">
        <v>43262</v>
      </c>
      <c r="B169" s="8">
        <v>2</v>
      </c>
      <c r="C169" s="11" t="s">
        <v>8</v>
      </c>
      <c r="D169" s="11" t="s">
        <v>316</v>
      </c>
      <c r="E169" s="11" t="s">
        <v>20</v>
      </c>
      <c r="F169" s="23" t="s">
        <v>379</v>
      </c>
    </row>
    <row r="170" spans="1:7" x14ac:dyDescent="0.55000000000000004">
      <c r="A170" s="10">
        <v>43262</v>
      </c>
      <c r="B170" s="8">
        <v>2</v>
      </c>
      <c r="C170" s="11" t="s">
        <v>8</v>
      </c>
      <c r="D170" s="11" t="s">
        <v>368</v>
      </c>
      <c r="E170" s="11" t="s">
        <v>20</v>
      </c>
      <c r="F170" s="23" t="s">
        <v>377</v>
      </c>
    </row>
    <row r="171" spans="1:7" x14ac:dyDescent="0.55000000000000004">
      <c r="A171" s="10">
        <v>43262</v>
      </c>
      <c r="B171" s="8">
        <v>2</v>
      </c>
      <c r="C171" s="11" t="s">
        <v>8</v>
      </c>
      <c r="D171" s="11" t="s">
        <v>372</v>
      </c>
      <c r="E171" s="11" t="s">
        <v>20</v>
      </c>
      <c r="F171" s="23" t="s">
        <v>375</v>
      </c>
    </row>
    <row r="172" spans="1:7" x14ac:dyDescent="0.55000000000000004">
      <c r="A172" s="10">
        <v>43262</v>
      </c>
      <c r="B172" s="8">
        <v>2</v>
      </c>
      <c r="C172" s="11" t="s">
        <v>8</v>
      </c>
      <c r="D172" s="11" t="s">
        <v>360</v>
      </c>
      <c r="E172" s="11" t="s">
        <v>20</v>
      </c>
      <c r="F172" s="23" t="s">
        <v>362</v>
      </c>
    </row>
    <row r="173" spans="1:7" x14ac:dyDescent="0.55000000000000004">
      <c r="A173" s="10">
        <v>43263</v>
      </c>
      <c r="B173" s="8">
        <v>8</v>
      </c>
      <c r="C173" s="11" t="s">
        <v>8</v>
      </c>
      <c r="D173" s="11" t="s">
        <v>372</v>
      </c>
      <c r="E173" s="11" t="s">
        <v>20</v>
      </c>
      <c r="F173" s="23" t="s">
        <v>375</v>
      </c>
    </row>
    <row r="174" spans="1:7" x14ac:dyDescent="0.55000000000000004">
      <c r="A174" s="10">
        <v>43264</v>
      </c>
      <c r="B174" s="8">
        <v>8</v>
      </c>
      <c r="C174" s="11" t="s">
        <v>8</v>
      </c>
      <c r="D174" s="11" t="s">
        <v>380</v>
      </c>
      <c r="E174" s="11" t="s">
        <v>20</v>
      </c>
      <c r="F174" s="23" t="s">
        <v>367</v>
      </c>
    </row>
    <row r="175" spans="1:7" x14ac:dyDescent="0.55000000000000004">
      <c r="A175" s="10">
        <v>43265</v>
      </c>
      <c r="B175" s="8">
        <v>4</v>
      </c>
      <c r="C175" s="11" t="s">
        <v>8</v>
      </c>
      <c r="D175" s="11" t="s">
        <v>365</v>
      </c>
      <c r="E175" s="11" t="s">
        <v>20</v>
      </c>
      <c r="F175" s="23" t="s">
        <v>381</v>
      </c>
    </row>
    <row r="176" spans="1:7" x14ac:dyDescent="0.55000000000000004">
      <c r="A176" s="10">
        <v>43266</v>
      </c>
      <c r="B176" s="8">
        <v>2</v>
      </c>
      <c r="C176" s="11" t="s">
        <v>8</v>
      </c>
      <c r="D176" s="11" t="s">
        <v>365</v>
      </c>
      <c r="E176" s="11" t="s">
        <v>20</v>
      </c>
      <c r="F176" s="23" t="s">
        <v>381</v>
      </c>
    </row>
    <row r="177" spans="1:6" x14ac:dyDescent="0.55000000000000004">
      <c r="A177" s="10">
        <v>43266</v>
      </c>
      <c r="B177" s="8">
        <v>5</v>
      </c>
      <c r="C177" s="11" t="s">
        <v>8</v>
      </c>
      <c r="D177" s="11" t="s">
        <v>382</v>
      </c>
      <c r="E177" s="11" t="s">
        <v>20</v>
      </c>
      <c r="F177" s="23" t="s">
        <v>369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"/>
  <sheetViews>
    <sheetView workbookViewId="0">
      <selection activeCell="C35" sqref="C35"/>
    </sheetView>
  </sheetViews>
  <sheetFormatPr baseColWidth="10" defaultColWidth="9.15625" defaultRowHeight="14.4" x14ac:dyDescent="0.55000000000000004"/>
  <sheetData>
    <row r="1" spans="1:4" x14ac:dyDescent="0.55000000000000004">
      <c r="B1" t="s">
        <v>38</v>
      </c>
      <c r="C1" t="s">
        <v>39</v>
      </c>
      <c r="D1" t="s">
        <v>40</v>
      </c>
    </row>
    <row r="2" spans="1:4" x14ac:dyDescent="0.55000000000000004">
      <c r="A2">
        <v>1</v>
      </c>
      <c r="B2" s="24">
        <f>Raphael!G4</f>
        <v>6</v>
      </c>
      <c r="C2" s="24">
        <f>Nico!G4</f>
        <v>12</v>
      </c>
      <c r="D2">
        <v>17</v>
      </c>
    </row>
    <row r="3" spans="1:4" x14ac:dyDescent="0.55000000000000004">
      <c r="A3">
        <v>2</v>
      </c>
      <c r="B3" s="24">
        <f>Raphael!G13</f>
        <v>0</v>
      </c>
      <c r="C3" s="24">
        <f>Nico!G11</f>
        <v>0</v>
      </c>
      <c r="D3">
        <v>17</v>
      </c>
    </row>
    <row r="4" spans="1:4" x14ac:dyDescent="0.55000000000000004">
      <c r="A4">
        <v>3</v>
      </c>
      <c r="B4" s="24">
        <f>Raphael!G17</f>
        <v>0</v>
      </c>
      <c r="C4" s="24">
        <f>Nico!G27</f>
        <v>0</v>
      </c>
      <c r="D4">
        <v>17</v>
      </c>
    </row>
    <row r="5" spans="1:4" x14ac:dyDescent="0.55000000000000004">
      <c r="A5">
        <v>4</v>
      </c>
      <c r="B5" s="24" t="str">
        <f>Raphael!G31</f>
        <v>Total / Woche</v>
      </c>
      <c r="C5" s="24">
        <f>Nico!G39</f>
        <v>0</v>
      </c>
      <c r="D5">
        <v>17</v>
      </c>
    </row>
    <row r="6" spans="1:4" x14ac:dyDescent="0.55000000000000004">
      <c r="A6">
        <v>5</v>
      </c>
      <c r="B6" s="24">
        <f>Raphael!G40</f>
        <v>0</v>
      </c>
      <c r="C6" s="24">
        <f>Nico!G55</f>
        <v>0</v>
      </c>
      <c r="D6">
        <v>17</v>
      </c>
    </row>
    <row r="7" spans="1:4" x14ac:dyDescent="0.55000000000000004">
      <c r="A7">
        <v>6</v>
      </c>
      <c r="B7" s="24">
        <f>Raphael!G50</f>
        <v>0</v>
      </c>
      <c r="C7" s="24">
        <f>Nico!G66</f>
        <v>0</v>
      </c>
      <c r="D7">
        <v>17</v>
      </c>
    </row>
    <row r="8" spans="1:4" x14ac:dyDescent="0.55000000000000004">
      <c r="A8">
        <v>7</v>
      </c>
      <c r="B8" s="24">
        <f>Raphael!G60</f>
        <v>0</v>
      </c>
      <c r="C8" s="24">
        <f>Nico!G77</f>
        <v>0</v>
      </c>
      <c r="D8">
        <v>17</v>
      </c>
    </row>
    <row r="9" spans="1:4" x14ac:dyDescent="0.55000000000000004">
      <c r="A9">
        <v>8</v>
      </c>
      <c r="B9" s="24">
        <f>Raphael!G70</f>
        <v>0</v>
      </c>
      <c r="C9" s="24">
        <f>Nico!G86</f>
        <v>0</v>
      </c>
      <c r="D9">
        <v>17</v>
      </c>
    </row>
    <row r="10" spans="1:4" x14ac:dyDescent="0.55000000000000004">
      <c r="A10">
        <v>9</v>
      </c>
      <c r="B10" s="24">
        <f>Raphael!G78</f>
        <v>0</v>
      </c>
      <c r="C10" s="24">
        <f>Nico!G97</f>
        <v>0</v>
      </c>
      <c r="D10">
        <v>17</v>
      </c>
    </row>
    <row r="11" spans="1:4" x14ac:dyDescent="0.55000000000000004">
      <c r="A11">
        <v>10</v>
      </c>
      <c r="B11" s="24" t="str">
        <f>Raphael!G87</f>
        <v>Total / Woche</v>
      </c>
      <c r="C11" s="24">
        <f>Nico!G106</f>
        <v>0</v>
      </c>
      <c r="D11">
        <v>17</v>
      </c>
    </row>
    <row r="12" spans="1:4" x14ac:dyDescent="0.55000000000000004">
      <c r="A12">
        <v>11</v>
      </c>
      <c r="B12" s="24">
        <f>Raphael!G97</f>
        <v>0</v>
      </c>
      <c r="C12" s="24">
        <f>Nico!G114</f>
        <v>20</v>
      </c>
      <c r="D12">
        <v>17</v>
      </c>
    </row>
    <row r="13" spans="1:4" x14ac:dyDescent="0.55000000000000004">
      <c r="A13">
        <v>12</v>
      </c>
      <c r="B13" s="24">
        <f>Raphael!G106</f>
        <v>0</v>
      </c>
      <c r="C13" s="24">
        <f>Nico!G125</f>
        <v>0</v>
      </c>
      <c r="D13">
        <v>17</v>
      </c>
    </row>
    <row r="14" spans="1:4" x14ac:dyDescent="0.55000000000000004">
      <c r="A14">
        <v>13</v>
      </c>
      <c r="B14" s="24">
        <f>Raphael!G114</f>
        <v>0</v>
      </c>
      <c r="C14" s="24">
        <f>Nico!G131</f>
        <v>21.5</v>
      </c>
      <c r="D14">
        <v>17</v>
      </c>
    </row>
    <row r="15" spans="1:4" x14ac:dyDescent="0.55000000000000004">
      <c r="A15">
        <v>14</v>
      </c>
      <c r="B15" s="24">
        <f>Raphael!G124</f>
        <v>0</v>
      </c>
      <c r="C15" s="24">
        <f>Nico!G143</f>
        <v>0</v>
      </c>
      <c r="D15">
        <v>17</v>
      </c>
    </row>
    <row r="16" spans="1:4" x14ac:dyDescent="0.55000000000000004">
      <c r="A16" t="s">
        <v>22</v>
      </c>
      <c r="B16" s="24">
        <f>SUM(B2:B15)</f>
        <v>6</v>
      </c>
      <c r="C16" s="24">
        <f>SUM(C2:C15)</f>
        <v>53.5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9:E15"/>
  <sheetViews>
    <sheetView topLeftCell="B1" zoomScaleNormal="100" workbookViewId="0">
      <selection activeCell="J51" sqref="J51"/>
    </sheetView>
  </sheetViews>
  <sheetFormatPr baseColWidth="10" defaultColWidth="9.15625" defaultRowHeight="14.4" x14ac:dyDescent="0.55000000000000004"/>
  <cols>
    <col min="1" max="1" width="26.41796875" bestFit="1" customWidth="1"/>
  </cols>
  <sheetData>
    <row r="9" spans="1:5" x14ac:dyDescent="0.55000000000000004">
      <c r="A9" s="9"/>
      <c r="B9" t="s">
        <v>38</v>
      </c>
      <c r="C9" t="s">
        <v>39</v>
      </c>
      <c r="D9" t="s">
        <v>22</v>
      </c>
    </row>
    <row r="10" spans="1:5" x14ac:dyDescent="0.55000000000000004">
      <c r="A10" s="7" t="s">
        <v>10</v>
      </c>
      <c r="B10">
        <f>SUMIF(Raphael!$E$5:$E$132,Raphael!L2,Raphael!$B$5:$B$132)</f>
        <v>38</v>
      </c>
      <c r="C10" s="25">
        <f>SUMIF(Nico!$E$4:$E$150,Nico!L2,Nico!$B$4:$B$150)</f>
        <v>35.5</v>
      </c>
      <c r="D10">
        <f>SUM(B10:C10)</f>
        <v>73.5</v>
      </c>
      <c r="E10" s="26">
        <f>D10/D$15*100</f>
        <v>12.59100642398287</v>
      </c>
    </row>
    <row r="11" spans="1:5" x14ac:dyDescent="0.55000000000000004">
      <c r="A11" s="7" t="s">
        <v>11</v>
      </c>
      <c r="B11">
        <f>SUMIF(Raphael!$E$5:$E$132,Raphael!L3,Raphael!$B$5:$B$132)</f>
        <v>59.5</v>
      </c>
      <c r="C11">
        <f>SUMIF(Nico!$E$4:$E$150,Nico!L3,Nico!$B$4:$B$150)</f>
        <v>66.5</v>
      </c>
      <c r="D11">
        <f>SUM(B11:C11)</f>
        <v>126</v>
      </c>
      <c r="E11" s="26">
        <f t="shared" ref="E11:E15" si="0">D11/D$15*100</f>
        <v>21.58458244111349</v>
      </c>
    </row>
    <row r="12" spans="1:5" x14ac:dyDescent="0.55000000000000004">
      <c r="A12" s="7" t="s">
        <v>12</v>
      </c>
      <c r="B12">
        <f>SUMIF(Raphael!$E$5:$E$132,Raphael!L4,Raphael!$B$5:$B$132)</f>
        <v>31</v>
      </c>
      <c r="C12">
        <f>SUMIF(Nico!$E$4:$E$150,Nico!L4,Nico!$B$4:$B$150)</f>
        <v>15</v>
      </c>
      <c r="D12">
        <f>SUM(B12:C12)</f>
        <v>46</v>
      </c>
      <c r="E12" s="26">
        <f t="shared" si="0"/>
        <v>7.880085653104925</v>
      </c>
    </row>
    <row r="13" spans="1:5" x14ac:dyDescent="0.55000000000000004">
      <c r="A13" s="7" t="s">
        <v>13</v>
      </c>
      <c r="B13">
        <f>SUMIF(Raphael!$E$5:$E$132,Raphael!L5,Raphael!$B$5:$B$132)</f>
        <v>93.5</v>
      </c>
      <c r="C13">
        <f>SUMIF(Nico!$E$4:$E$150,Nico!L5,Nico!$B$4:$B$150)</f>
        <v>137</v>
      </c>
      <c r="D13">
        <f>SUM(B13:C13)</f>
        <v>230.5</v>
      </c>
      <c r="E13" s="26">
        <f t="shared" si="0"/>
        <v>39.486081370449675</v>
      </c>
    </row>
    <row r="14" spans="1:5" x14ac:dyDescent="0.55000000000000004">
      <c r="A14" s="7" t="s">
        <v>14</v>
      </c>
      <c r="B14">
        <f>SUMIF(Raphael!$E$5:$E$132,Raphael!L6,Raphael!$B$5:$B$132)</f>
        <v>34.75</v>
      </c>
      <c r="C14">
        <f>SUMIF(Nico!$E$4:$E$150,Nico!L6,Nico!$B$4:$B$150)</f>
        <v>73</v>
      </c>
      <c r="D14">
        <f>SUM(B14:C14)</f>
        <v>107.75</v>
      </c>
      <c r="E14" s="26">
        <f t="shared" si="0"/>
        <v>18.458244111349035</v>
      </c>
    </row>
    <row r="15" spans="1:5" x14ac:dyDescent="0.55000000000000004">
      <c r="A15" s="11" t="s">
        <v>22</v>
      </c>
      <c r="B15">
        <f>SUM(B10:B14)</f>
        <v>256.75</v>
      </c>
      <c r="C15">
        <f>SUM(C10:C14)</f>
        <v>327</v>
      </c>
      <c r="D15">
        <f>SUM(D10:D14)</f>
        <v>583.75</v>
      </c>
      <c r="E15" s="26">
        <f t="shared" si="0"/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sqref="A1:D7"/>
    </sheetView>
  </sheetViews>
  <sheetFormatPr baseColWidth="10" defaultColWidth="9.15625"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6"/>
  <sheetViews>
    <sheetView tabSelected="1" topLeftCell="A147" workbookViewId="0">
      <selection activeCell="F161" sqref="F161"/>
    </sheetView>
  </sheetViews>
  <sheetFormatPr baseColWidth="10" defaultColWidth="11.41796875" defaultRowHeight="14.4" x14ac:dyDescent="0.55000000000000004"/>
  <cols>
    <col min="1" max="1" width="11.41796875" style="1"/>
    <col min="2" max="2" width="11.41796875" style="2"/>
    <col min="3" max="3" width="12.26171875" style="1" bestFit="1" customWidth="1"/>
    <col min="4" max="4" width="41.83984375" style="1" bestFit="1" customWidth="1"/>
    <col min="5" max="5" width="9.578125" style="1" bestFit="1" customWidth="1"/>
    <col min="6" max="6" width="15.68359375" style="17" bestFit="1" customWidth="1"/>
    <col min="7" max="7" width="13.578125" style="1" bestFit="1" customWidth="1"/>
    <col min="8" max="8" width="11.41796875" style="1"/>
    <col min="9" max="9" width="14.68359375" style="1" customWidth="1"/>
    <col min="10" max="10" width="11.41796875" style="1"/>
    <col min="11" max="11" width="26.41796875" style="1" bestFit="1" customWidth="1"/>
    <col min="12" max="12" width="5" style="1" bestFit="1" customWidth="1"/>
    <col min="13" max="16384" width="11.41796875" style="1"/>
  </cols>
  <sheetData>
    <row r="1" spans="1:13" x14ac:dyDescent="0.55000000000000004">
      <c r="B1" s="2" t="s">
        <v>4</v>
      </c>
      <c r="C1" s="1" t="s">
        <v>0</v>
      </c>
      <c r="D1" s="1" t="s">
        <v>1</v>
      </c>
      <c r="E1" s="1" t="s">
        <v>21</v>
      </c>
      <c r="F1" s="23" t="s">
        <v>28</v>
      </c>
      <c r="K1" s="3" t="s">
        <v>9</v>
      </c>
      <c r="L1" s="3" t="s">
        <v>15</v>
      </c>
      <c r="M1" s="3" t="s">
        <v>324</v>
      </c>
    </row>
    <row r="2" spans="1:13" x14ac:dyDescent="0.55000000000000004">
      <c r="C2" s="1" t="s">
        <v>2</v>
      </c>
      <c r="K2" s="1" t="s">
        <v>10</v>
      </c>
      <c r="L2" s="1" t="s">
        <v>16</v>
      </c>
      <c r="M2" s="1">
        <v>0</v>
      </c>
    </row>
    <row r="3" spans="1:13" x14ac:dyDescent="0.55000000000000004">
      <c r="A3" s="3" t="s">
        <v>3</v>
      </c>
      <c r="G3" s="3" t="s">
        <v>24</v>
      </c>
      <c r="I3" s="3" t="s">
        <v>22</v>
      </c>
      <c r="K3" s="1" t="s">
        <v>11</v>
      </c>
      <c r="L3" s="1" t="s">
        <v>17</v>
      </c>
      <c r="M3" s="1">
        <v>1</v>
      </c>
    </row>
    <row r="4" spans="1:13" x14ac:dyDescent="0.55000000000000004">
      <c r="A4" s="4">
        <v>43150</v>
      </c>
      <c r="B4" s="2">
        <v>3</v>
      </c>
      <c r="C4" s="11" t="s">
        <v>8</v>
      </c>
      <c r="D4" s="11" t="s">
        <v>41</v>
      </c>
      <c r="E4" s="11" t="s">
        <v>16</v>
      </c>
      <c r="F4" s="17">
        <v>27</v>
      </c>
      <c r="G4" s="2">
        <f>SUM(B4:B8)</f>
        <v>12</v>
      </c>
      <c r="I4" s="2">
        <f>SUM(G4+G10+G17+G29+G44+G54+G65+G73+G82+G96+G105+G114+G121+G131+G138,G149,G158)</f>
        <v>389.25</v>
      </c>
      <c r="K4" s="1" t="s">
        <v>12</v>
      </c>
      <c r="L4" s="1" t="s">
        <v>18</v>
      </c>
      <c r="M4" s="1">
        <v>2</v>
      </c>
    </row>
    <row r="5" spans="1:13" x14ac:dyDescent="0.55000000000000004">
      <c r="A5" s="4">
        <v>43152</v>
      </c>
      <c r="B5" s="2">
        <v>4</v>
      </c>
      <c r="C5" s="11" t="s">
        <v>8</v>
      </c>
      <c r="D5" s="11" t="s">
        <v>42</v>
      </c>
      <c r="E5" s="11" t="s">
        <v>17</v>
      </c>
      <c r="F5" s="17">
        <v>27</v>
      </c>
      <c r="K5" s="1" t="s">
        <v>13</v>
      </c>
      <c r="L5" s="1" t="s">
        <v>19</v>
      </c>
      <c r="M5" s="11">
        <v>3</v>
      </c>
    </row>
    <row r="6" spans="1:13" x14ac:dyDescent="0.55000000000000004">
      <c r="A6" s="4">
        <v>43153</v>
      </c>
      <c r="B6" s="2">
        <v>2</v>
      </c>
      <c r="C6" s="11" t="s">
        <v>8</v>
      </c>
      <c r="D6" s="11" t="s">
        <v>42</v>
      </c>
      <c r="E6" s="11" t="s">
        <v>17</v>
      </c>
      <c r="F6" s="17">
        <v>27</v>
      </c>
      <c r="I6" s="3" t="s">
        <v>25</v>
      </c>
      <c r="K6" s="1" t="s">
        <v>14</v>
      </c>
      <c r="L6" s="1" t="s">
        <v>20</v>
      </c>
      <c r="M6" s="11">
        <v>4</v>
      </c>
    </row>
    <row r="7" spans="1:13" x14ac:dyDescent="0.55000000000000004">
      <c r="A7" s="4">
        <v>43154</v>
      </c>
      <c r="B7" s="2">
        <v>0.5</v>
      </c>
      <c r="C7" s="11" t="s">
        <v>49</v>
      </c>
      <c r="D7" s="11" t="s">
        <v>48</v>
      </c>
      <c r="E7" s="11" t="s">
        <v>20</v>
      </c>
      <c r="F7" s="17">
        <v>27</v>
      </c>
      <c r="I7" s="1">
        <f>I4/16</f>
        <v>24.328125</v>
      </c>
    </row>
    <row r="8" spans="1:13" x14ac:dyDescent="0.55000000000000004">
      <c r="A8" s="4">
        <v>43154</v>
      </c>
      <c r="B8" s="2">
        <v>2.5</v>
      </c>
      <c r="C8" s="11" t="s">
        <v>8</v>
      </c>
      <c r="D8" s="11" t="s">
        <v>50</v>
      </c>
      <c r="E8" s="11" t="s">
        <v>20</v>
      </c>
      <c r="F8" s="17">
        <v>27</v>
      </c>
    </row>
    <row r="9" spans="1:13" x14ac:dyDescent="0.55000000000000004">
      <c r="A9" s="19" t="s">
        <v>47</v>
      </c>
      <c r="G9" s="3" t="s">
        <v>24</v>
      </c>
    </row>
    <row r="10" spans="1:13" x14ac:dyDescent="0.55000000000000004">
      <c r="A10" s="18">
        <v>43158</v>
      </c>
      <c r="B10" s="2">
        <v>1</v>
      </c>
      <c r="C10" s="11" t="s">
        <v>8</v>
      </c>
      <c r="D10" s="11" t="s">
        <v>42</v>
      </c>
      <c r="E10" s="11" t="s">
        <v>17</v>
      </c>
      <c r="F10" s="17">
        <v>27</v>
      </c>
      <c r="G10" s="2">
        <f>SUM(B10:B15)</f>
        <v>17.25</v>
      </c>
    </row>
    <row r="11" spans="1:13" x14ac:dyDescent="0.55000000000000004">
      <c r="A11" s="4">
        <v>43159</v>
      </c>
      <c r="B11" s="2">
        <v>5</v>
      </c>
      <c r="C11" s="11" t="s">
        <v>8</v>
      </c>
      <c r="D11" s="11" t="s">
        <v>42</v>
      </c>
      <c r="E11" s="11" t="s">
        <v>17</v>
      </c>
      <c r="F11" s="17">
        <v>27</v>
      </c>
      <c r="G11" s="2"/>
    </row>
    <row r="12" spans="1:13" x14ac:dyDescent="0.55000000000000004">
      <c r="A12" s="4">
        <v>43159</v>
      </c>
      <c r="B12" s="2">
        <v>2</v>
      </c>
      <c r="C12" s="11" t="s">
        <v>8</v>
      </c>
      <c r="D12" s="11" t="s">
        <v>51</v>
      </c>
      <c r="E12" s="11" t="s">
        <v>20</v>
      </c>
      <c r="F12" s="17">
        <v>27</v>
      </c>
    </row>
    <row r="13" spans="1:13" x14ac:dyDescent="0.55000000000000004">
      <c r="A13" s="4">
        <v>43160</v>
      </c>
      <c r="B13" s="2">
        <v>5</v>
      </c>
      <c r="C13" s="11" t="s">
        <v>8</v>
      </c>
      <c r="D13" s="11" t="s">
        <v>51</v>
      </c>
      <c r="E13" s="11" t="s">
        <v>20</v>
      </c>
      <c r="F13" s="17">
        <v>27</v>
      </c>
    </row>
    <row r="14" spans="1:13" x14ac:dyDescent="0.55000000000000004">
      <c r="A14" s="4">
        <v>43161</v>
      </c>
      <c r="B14" s="2">
        <v>0.75</v>
      </c>
      <c r="C14" s="11" t="s">
        <v>49</v>
      </c>
      <c r="D14" s="11" t="s">
        <v>52</v>
      </c>
      <c r="E14" s="11" t="s">
        <v>20</v>
      </c>
      <c r="F14" s="17">
        <v>26</v>
      </c>
    </row>
    <row r="15" spans="1:13" x14ac:dyDescent="0.55000000000000004">
      <c r="A15" s="4">
        <v>43161</v>
      </c>
      <c r="B15" s="2">
        <v>3.5</v>
      </c>
      <c r="C15" s="11" t="s">
        <v>8</v>
      </c>
      <c r="D15" s="11" t="s">
        <v>106</v>
      </c>
      <c r="E15" s="11" t="s">
        <v>20</v>
      </c>
      <c r="F15" s="17">
        <v>4</v>
      </c>
    </row>
    <row r="16" spans="1:13" x14ac:dyDescent="0.55000000000000004">
      <c r="A16" s="19" t="s">
        <v>100</v>
      </c>
      <c r="C16" s="11"/>
      <c r="D16" s="11"/>
      <c r="E16" s="11"/>
      <c r="G16" s="3" t="s">
        <v>24</v>
      </c>
    </row>
    <row r="17" spans="1:7" x14ac:dyDescent="0.55000000000000004">
      <c r="A17" s="4">
        <v>43162</v>
      </c>
      <c r="B17" s="2">
        <v>2</v>
      </c>
      <c r="C17" s="11" t="s">
        <v>8</v>
      </c>
      <c r="D17" s="11" t="s">
        <v>99</v>
      </c>
      <c r="E17" s="11" t="s">
        <v>20</v>
      </c>
      <c r="F17" s="17">
        <v>24</v>
      </c>
      <c r="G17" s="2">
        <f>SUM(B17:B27)</f>
        <v>21</v>
      </c>
    </row>
    <row r="18" spans="1:7" x14ac:dyDescent="0.55000000000000004">
      <c r="A18" s="4">
        <v>43162</v>
      </c>
      <c r="B18" s="2">
        <v>2</v>
      </c>
      <c r="C18" s="11" t="s">
        <v>8</v>
      </c>
      <c r="D18" s="11" t="s">
        <v>101</v>
      </c>
      <c r="E18" s="11" t="s">
        <v>17</v>
      </c>
      <c r="F18" s="17">
        <v>22</v>
      </c>
    </row>
    <row r="19" spans="1:7" x14ac:dyDescent="0.55000000000000004">
      <c r="A19" s="4">
        <v>43163</v>
      </c>
      <c r="B19" s="2">
        <v>4</v>
      </c>
      <c r="C19" s="11" t="s">
        <v>8</v>
      </c>
      <c r="D19" s="11" t="s">
        <v>102</v>
      </c>
      <c r="E19" s="11" t="s">
        <v>17</v>
      </c>
      <c r="F19" s="17">
        <v>1</v>
      </c>
    </row>
    <row r="20" spans="1:7" x14ac:dyDescent="0.55000000000000004">
      <c r="A20" s="4">
        <v>43164</v>
      </c>
      <c r="B20" s="2">
        <v>3</v>
      </c>
      <c r="C20" s="11" t="s">
        <v>8</v>
      </c>
      <c r="D20" s="11" t="s">
        <v>102</v>
      </c>
      <c r="E20" s="11" t="s">
        <v>17</v>
      </c>
      <c r="F20" s="17">
        <v>1</v>
      </c>
    </row>
    <row r="21" spans="1:7" x14ac:dyDescent="0.55000000000000004">
      <c r="A21" s="4">
        <v>43165</v>
      </c>
      <c r="B21" s="5">
        <v>0.5</v>
      </c>
      <c r="C21" s="11" t="s">
        <v>8</v>
      </c>
      <c r="D21" s="11" t="s">
        <v>101</v>
      </c>
      <c r="E21" s="11" t="s">
        <v>20</v>
      </c>
      <c r="F21" s="17">
        <v>22</v>
      </c>
    </row>
    <row r="22" spans="1:7" x14ac:dyDescent="0.55000000000000004">
      <c r="A22" s="4">
        <v>43166</v>
      </c>
      <c r="B22" s="2">
        <v>3.5</v>
      </c>
      <c r="C22" s="11" t="s">
        <v>8</v>
      </c>
      <c r="D22" s="11" t="s">
        <v>101</v>
      </c>
      <c r="E22" s="11" t="s">
        <v>17</v>
      </c>
      <c r="F22" s="17">
        <v>22</v>
      </c>
    </row>
    <row r="23" spans="1:7" x14ac:dyDescent="0.55000000000000004">
      <c r="A23" s="18">
        <v>43167</v>
      </c>
      <c r="B23" s="2">
        <v>1.75</v>
      </c>
      <c r="C23" s="11" t="s">
        <v>8</v>
      </c>
      <c r="D23" s="11" t="s">
        <v>108</v>
      </c>
      <c r="E23" s="11" t="s">
        <v>20</v>
      </c>
      <c r="F23" s="17">
        <v>25</v>
      </c>
    </row>
    <row r="24" spans="1:7" x14ac:dyDescent="0.55000000000000004">
      <c r="A24" s="4">
        <v>43167</v>
      </c>
      <c r="B24" s="2">
        <v>1</v>
      </c>
      <c r="C24" s="11" t="s">
        <v>8</v>
      </c>
      <c r="D24" s="11" t="s">
        <v>110</v>
      </c>
      <c r="E24" s="11" t="s">
        <v>17</v>
      </c>
      <c r="F24" s="17">
        <v>18</v>
      </c>
    </row>
    <row r="25" spans="1:7" x14ac:dyDescent="0.55000000000000004">
      <c r="A25" s="4">
        <v>43168</v>
      </c>
      <c r="B25" s="2">
        <v>2</v>
      </c>
      <c r="C25" s="11" t="s">
        <v>8</v>
      </c>
      <c r="D25" s="11" t="s">
        <v>112</v>
      </c>
      <c r="E25" s="11" t="s">
        <v>20</v>
      </c>
      <c r="F25" s="17">
        <v>25</v>
      </c>
    </row>
    <row r="26" spans="1:7" x14ac:dyDescent="0.55000000000000004">
      <c r="A26" s="18">
        <v>43168</v>
      </c>
      <c r="B26" s="2">
        <v>0.5</v>
      </c>
      <c r="C26" s="11" t="s">
        <v>49</v>
      </c>
      <c r="D26" s="11" t="s">
        <v>52</v>
      </c>
      <c r="E26" s="11" t="s">
        <v>20</v>
      </c>
      <c r="F26" s="17">
        <v>26</v>
      </c>
      <c r="G26" s="3"/>
    </row>
    <row r="27" spans="1:7" x14ac:dyDescent="0.55000000000000004">
      <c r="A27" s="4">
        <v>43168</v>
      </c>
      <c r="B27" s="2">
        <v>0.75</v>
      </c>
      <c r="C27" s="11" t="s">
        <v>8</v>
      </c>
      <c r="D27" s="11" t="s">
        <v>113</v>
      </c>
      <c r="E27" s="11" t="s">
        <v>17</v>
      </c>
      <c r="F27" s="17">
        <v>22</v>
      </c>
      <c r="G27" s="2"/>
    </row>
    <row r="28" spans="1:7" x14ac:dyDescent="0.55000000000000004">
      <c r="A28" s="19" t="s">
        <v>114</v>
      </c>
      <c r="C28" s="11"/>
      <c r="D28" s="11"/>
      <c r="E28" s="11"/>
      <c r="G28" s="3" t="s">
        <v>24</v>
      </c>
    </row>
    <row r="29" spans="1:7" x14ac:dyDescent="0.55000000000000004">
      <c r="A29" s="4">
        <v>43169</v>
      </c>
      <c r="B29" s="2">
        <v>2.5</v>
      </c>
      <c r="C29" s="11" t="s">
        <v>8</v>
      </c>
      <c r="D29" s="11" t="s">
        <v>102</v>
      </c>
      <c r="E29" s="11" t="s">
        <v>17</v>
      </c>
      <c r="F29" s="17">
        <v>1</v>
      </c>
      <c r="G29" s="2">
        <f>SUM(B29:B43)</f>
        <v>21.25</v>
      </c>
    </row>
    <row r="30" spans="1:7" x14ac:dyDescent="0.55000000000000004">
      <c r="A30" s="4">
        <v>43170</v>
      </c>
      <c r="B30" s="2">
        <v>2.5</v>
      </c>
      <c r="C30" s="11" t="s">
        <v>8</v>
      </c>
      <c r="D30" s="11" t="s">
        <v>115</v>
      </c>
      <c r="E30" s="11" t="s">
        <v>17</v>
      </c>
      <c r="F30" s="17">
        <v>4</v>
      </c>
    </row>
    <row r="31" spans="1:7" x14ac:dyDescent="0.55000000000000004">
      <c r="A31" s="33">
        <v>43171</v>
      </c>
      <c r="B31" s="2">
        <v>1</v>
      </c>
      <c r="C31" s="11" t="s">
        <v>8</v>
      </c>
      <c r="D31" s="11" t="s">
        <v>115</v>
      </c>
      <c r="E31" s="11" t="s">
        <v>17</v>
      </c>
      <c r="F31" s="17">
        <v>4</v>
      </c>
    </row>
    <row r="32" spans="1:7" x14ac:dyDescent="0.55000000000000004">
      <c r="A32" s="4">
        <v>43171</v>
      </c>
      <c r="B32" s="2">
        <v>1</v>
      </c>
      <c r="C32" s="11" t="s">
        <v>8</v>
      </c>
      <c r="D32" s="11" t="s">
        <v>116</v>
      </c>
      <c r="E32" s="11" t="s">
        <v>17</v>
      </c>
      <c r="F32" s="17">
        <v>18</v>
      </c>
    </row>
    <row r="33" spans="1:7" x14ac:dyDescent="0.55000000000000004">
      <c r="A33" s="4">
        <v>43171</v>
      </c>
      <c r="B33" s="2">
        <v>1</v>
      </c>
      <c r="C33" s="11" t="s">
        <v>8</v>
      </c>
      <c r="D33" s="11" t="s">
        <v>99</v>
      </c>
      <c r="E33" s="11" t="s">
        <v>20</v>
      </c>
      <c r="F33" s="17">
        <v>24</v>
      </c>
    </row>
    <row r="34" spans="1:7" x14ac:dyDescent="0.55000000000000004">
      <c r="A34" s="4">
        <v>43172</v>
      </c>
      <c r="B34" s="2">
        <v>1</v>
      </c>
      <c r="C34" s="11" t="s">
        <v>49</v>
      </c>
      <c r="D34" s="11" t="s">
        <v>120</v>
      </c>
      <c r="E34" s="11" t="s">
        <v>17</v>
      </c>
      <c r="F34" s="17">
        <v>28</v>
      </c>
    </row>
    <row r="35" spans="1:7" x14ac:dyDescent="0.55000000000000004">
      <c r="A35" s="4">
        <v>43173</v>
      </c>
      <c r="B35" s="2">
        <v>3</v>
      </c>
      <c r="C35" s="11" t="s">
        <v>8</v>
      </c>
      <c r="D35" s="11" t="s">
        <v>121</v>
      </c>
      <c r="E35" s="11" t="s">
        <v>17</v>
      </c>
      <c r="F35" s="17">
        <v>28</v>
      </c>
    </row>
    <row r="36" spans="1:7" x14ac:dyDescent="0.55000000000000004">
      <c r="A36" s="4">
        <v>43174</v>
      </c>
      <c r="B36" s="2">
        <v>1</v>
      </c>
      <c r="C36" s="12" t="s">
        <v>8</v>
      </c>
      <c r="D36" s="11" t="s">
        <v>108</v>
      </c>
      <c r="E36" s="11" t="s">
        <v>17</v>
      </c>
      <c r="F36" s="17">
        <v>25</v>
      </c>
    </row>
    <row r="37" spans="1:7" x14ac:dyDescent="0.55000000000000004">
      <c r="A37" s="4">
        <v>43174</v>
      </c>
      <c r="B37" s="2">
        <v>2.5</v>
      </c>
      <c r="C37" s="11" t="s">
        <v>8</v>
      </c>
      <c r="D37" s="11" t="s">
        <v>123</v>
      </c>
      <c r="E37" s="11" t="s">
        <v>19</v>
      </c>
      <c r="F37" s="23">
        <v>15</v>
      </c>
    </row>
    <row r="38" spans="1:7" x14ac:dyDescent="0.55000000000000004">
      <c r="A38" s="18">
        <v>43174</v>
      </c>
      <c r="B38" s="2">
        <v>2</v>
      </c>
      <c r="C38" s="11" t="s">
        <v>8</v>
      </c>
      <c r="D38" s="11" t="s">
        <v>124</v>
      </c>
      <c r="E38" s="11" t="s">
        <v>20</v>
      </c>
      <c r="F38" s="17">
        <v>27</v>
      </c>
      <c r="G38" s="3"/>
    </row>
    <row r="39" spans="1:7" x14ac:dyDescent="0.55000000000000004">
      <c r="A39" s="4">
        <v>43175</v>
      </c>
      <c r="B39" s="2">
        <v>1</v>
      </c>
      <c r="C39" s="11" t="s">
        <v>8</v>
      </c>
      <c r="D39" s="11" t="s">
        <v>127</v>
      </c>
      <c r="E39" s="11" t="s">
        <v>16</v>
      </c>
      <c r="F39" s="17">
        <v>15</v>
      </c>
      <c r="G39" s="2"/>
    </row>
    <row r="40" spans="1:7" x14ac:dyDescent="0.55000000000000004">
      <c r="A40" s="4">
        <v>43175</v>
      </c>
      <c r="B40" s="2">
        <v>0.5</v>
      </c>
      <c r="C40" s="11" t="s">
        <v>8</v>
      </c>
      <c r="D40" s="11" t="s">
        <v>128</v>
      </c>
      <c r="E40" s="11" t="s">
        <v>20</v>
      </c>
      <c r="F40" s="17">
        <v>27</v>
      </c>
    </row>
    <row r="41" spans="1:7" x14ac:dyDescent="0.55000000000000004">
      <c r="A41" s="18">
        <v>43175</v>
      </c>
      <c r="B41" s="2">
        <v>1.25</v>
      </c>
      <c r="C41" s="11" t="s">
        <v>49</v>
      </c>
      <c r="D41" s="11" t="s">
        <v>129</v>
      </c>
      <c r="E41" s="11" t="s">
        <v>20</v>
      </c>
      <c r="F41" s="17">
        <v>26</v>
      </c>
    </row>
    <row r="42" spans="1:7" x14ac:dyDescent="0.55000000000000004">
      <c r="A42" s="4">
        <v>43175</v>
      </c>
      <c r="B42" s="2">
        <v>1</v>
      </c>
      <c r="C42" s="11" t="s">
        <v>8</v>
      </c>
      <c r="D42" s="11" t="s">
        <v>102</v>
      </c>
      <c r="E42" s="11" t="s">
        <v>17</v>
      </c>
      <c r="F42" s="17">
        <v>2</v>
      </c>
    </row>
    <row r="43" spans="1:7" x14ac:dyDescent="0.55000000000000004">
      <c r="A43" s="19" t="s">
        <v>132</v>
      </c>
      <c r="G43" s="3" t="s">
        <v>24</v>
      </c>
    </row>
    <row r="44" spans="1:7" x14ac:dyDescent="0.55000000000000004">
      <c r="A44" s="4">
        <v>43179</v>
      </c>
      <c r="B44" s="2">
        <v>0.75</v>
      </c>
      <c r="C44" s="11" t="s">
        <v>8</v>
      </c>
      <c r="D44" s="11" t="s">
        <v>133</v>
      </c>
      <c r="E44" s="11" t="s">
        <v>20</v>
      </c>
      <c r="F44" s="17">
        <v>24</v>
      </c>
      <c r="G44" s="2">
        <f>SUM(B44:B52)</f>
        <v>20.5</v>
      </c>
    </row>
    <row r="45" spans="1:7" x14ac:dyDescent="0.55000000000000004">
      <c r="A45" s="4">
        <v>43179</v>
      </c>
      <c r="B45" s="2">
        <v>0.75</v>
      </c>
      <c r="C45" s="11" t="s">
        <v>8</v>
      </c>
      <c r="D45" s="11" t="s">
        <v>134</v>
      </c>
      <c r="E45" s="11" t="s">
        <v>20</v>
      </c>
      <c r="F45" s="17">
        <v>25</v>
      </c>
    </row>
    <row r="46" spans="1:7" x14ac:dyDescent="0.55000000000000004">
      <c r="A46" s="4">
        <v>43180</v>
      </c>
      <c r="B46" s="2">
        <v>3.5</v>
      </c>
      <c r="C46" s="11" t="s">
        <v>8</v>
      </c>
      <c r="D46" s="11" t="s">
        <v>134</v>
      </c>
      <c r="E46" s="11" t="s">
        <v>20</v>
      </c>
      <c r="F46" s="17">
        <v>25</v>
      </c>
    </row>
    <row r="47" spans="1:7" x14ac:dyDescent="0.55000000000000004">
      <c r="A47" s="4">
        <v>43180</v>
      </c>
      <c r="B47" s="2">
        <v>4</v>
      </c>
      <c r="C47" s="11" t="s">
        <v>8</v>
      </c>
      <c r="D47" s="11" t="s">
        <v>135</v>
      </c>
      <c r="E47" s="11" t="s">
        <v>17</v>
      </c>
      <c r="F47" s="17">
        <v>4</v>
      </c>
    </row>
    <row r="48" spans="1:7" x14ac:dyDescent="0.55000000000000004">
      <c r="A48" s="4">
        <v>43181</v>
      </c>
      <c r="B48" s="2">
        <v>1</v>
      </c>
      <c r="C48" s="11" t="s">
        <v>8</v>
      </c>
      <c r="D48" s="11" t="s">
        <v>135</v>
      </c>
      <c r="E48" s="11" t="s">
        <v>17</v>
      </c>
      <c r="F48" s="17">
        <v>4</v>
      </c>
    </row>
    <row r="49" spans="1:7" x14ac:dyDescent="0.55000000000000004">
      <c r="A49" s="4">
        <v>43181</v>
      </c>
      <c r="B49" s="2">
        <v>2.5</v>
      </c>
      <c r="C49" s="11" t="s">
        <v>8</v>
      </c>
      <c r="D49" s="11" t="s">
        <v>134</v>
      </c>
      <c r="E49" s="11" t="s">
        <v>20</v>
      </c>
      <c r="F49" s="17">
        <v>24</v>
      </c>
    </row>
    <row r="50" spans="1:7" x14ac:dyDescent="0.55000000000000004">
      <c r="A50" s="4">
        <v>43181</v>
      </c>
      <c r="B50" s="2">
        <v>3.5</v>
      </c>
      <c r="C50" s="11" t="s">
        <v>8</v>
      </c>
      <c r="D50" s="11" t="s">
        <v>139</v>
      </c>
      <c r="E50" s="11" t="s">
        <v>17</v>
      </c>
      <c r="F50" s="17">
        <v>4</v>
      </c>
    </row>
    <row r="51" spans="1:7" x14ac:dyDescent="0.55000000000000004">
      <c r="A51" s="4">
        <v>43182</v>
      </c>
      <c r="B51" s="21">
        <v>3.5</v>
      </c>
      <c r="C51" s="11" t="s">
        <v>8</v>
      </c>
      <c r="D51" s="11" t="s">
        <v>140</v>
      </c>
      <c r="E51" s="11" t="s">
        <v>17</v>
      </c>
      <c r="F51" s="17">
        <v>29</v>
      </c>
    </row>
    <row r="52" spans="1:7" x14ac:dyDescent="0.55000000000000004">
      <c r="A52" s="18">
        <v>43154</v>
      </c>
      <c r="B52" s="21">
        <v>1</v>
      </c>
      <c r="C52" s="11" t="s">
        <v>49</v>
      </c>
      <c r="D52" s="12" t="s">
        <v>141</v>
      </c>
      <c r="E52" s="11" t="s">
        <v>20</v>
      </c>
      <c r="F52" s="17">
        <v>26</v>
      </c>
    </row>
    <row r="53" spans="1:7" x14ac:dyDescent="0.55000000000000004">
      <c r="A53" s="19" t="s">
        <v>142</v>
      </c>
      <c r="D53" s="6"/>
      <c r="G53" s="3" t="s">
        <v>24</v>
      </c>
    </row>
    <row r="54" spans="1:7" x14ac:dyDescent="0.55000000000000004">
      <c r="A54" s="18">
        <v>43183</v>
      </c>
      <c r="B54" s="2">
        <v>4</v>
      </c>
      <c r="C54" s="11" t="s">
        <v>8</v>
      </c>
      <c r="D54" s="11" t="s">
        <v>143</v>
      </c>
      <c r="E54" s="11" t="s">
        <v>17</v>
      </c>
      <c r="F54" s="17">
        <v>29</v>
      </c>
      <c r="G54" s="2">
        <f>SUM(B54:B63)</f>
        <v>26.25</v>
      </c>
    </row>
    <row r="55" spans="1:7" x14ac:dyDescent="0.55000000000000004">
      <c r="A55" s="4">
        <v>43185</v>
      </c>
      <c r="B55" s="2">
        <v>1</v>
      </c>
      <c r="C55" s="11" t="s">
        <v>8</v>
      </c>
      <c r="D55" s="11" t="s">
        <v>134</v>
      </c>
      <c r="E55" s="11" t="s">
        <v>20</v>
      </c>
      <c r="F55" s="17">
        <v>24</v>
      </c>
      <c r="G55" s="2"/>
    </row>
    <row r="56" spans="1:7" x14ac:dyDescent="0.55000000000000004">
      <c r="A56" s="4">
        <v>43185</v>
      </c>
      <c r="B56" s="2">
        <v>2</v>
      </c>
      <c r="C56" s="11" t="s">
        <v>8</v>
      </c>
      <c r="D56" s="11" t="s">
        <v>144</v>
      </c>
      <c r="E56" s="11" t="s">
        <v>20</v>
      </c>
      <c r="F56" s="17">
        <v>29</v>
      </c>
    </row>
    <row r="57" spans="1:7" x14ac:dyDescent="0.55000000000000004">
      <c r="A57" s="4">
        <v>43185</v>
      </c>
      <c r="B57" s="2">
        <v>3</v>
      </c>
      <c r="C57" s="11" t="s">
        <v>8</v>
      </c>
      <c r="D57" s="11" t="s">
        <v>145</v>
      </c>
      <c r="E57" s="11" t="s">
        <v>17</v>
      </c>
      <c r="F57" s="17">
        <v>29</v>
      </c>
    </row>
    <row r="58" spans="1:7" x14ac:dyDescent="0.55000000000000004">
      <c r="A58" s="4">
        <v>43186</v>
      </c>
      <c r="B58" s="2">
        <v>3</v>
      </c>
      <c r="C58" s="11" t="s">
        <v>8</v>
      </c>
      <c r="D58" s="11" t="s">
        <v>146</v>
      </c>
      <c r="E58" s="11" t="s">
        <v>20</v>
      </c>
      <c r="F58" s="17">
        <v>29</v>
      </c>
    </row>
    <row r="59" spans="1:7" x14ac:dyDescent="0.55000000000000004">
      <c r="A59" s="4">
        <v>43187</v>
      </c>
      <c r="B59" s="2">
        <v>3.75</v>
      </c>
      <c r="C59" s="11" t="s">
        <v>8</v>
      </c>
      <c r="D59" s="11" t="s">
        <v>148</v>
      </c>
      <c r="E59" s="11" t="s">
        <v>17</v>
      </c>
      <c r="F59" s="17">
        <v>7</v>
      </c>
    </row>
    <row r="60" spans="1:7" x14ac:dyDescent="0.55000000000000004">
      <c r="A60" s="4">
        <v>43187</v>
      </c>
      <c r="B60" s="21">
        <v>0.5</v>
      </c>
      <c r="C60" s="11" t="s">
        <v>49</v>
      </c>
      <c r="D60" s="12" t="s">
        <v>141</v>
      </c>
      <c r="E60" s="11" t="s">
        <v>20</v>
      </c>
      <c r="F60" s="17">
        <v>26</v>
      </c>
    </row>
    <row r="61" spans="1:7" x14ac:dyDescent="0.55000000000000004">
      <c r="A61" s="4">
        <v>43188</v>
      </c>
      <c r="B61" s="2">
        <v>5.5</v>
      </c>
      <c r="C61" s="11" t="s">
        <v>8</v>
      </c>
      <c r="D61" s="11" t="s">
        <v>148</v>
      </c>
      <c r="E61" s="11" t="s">
        <v>19</v>
      </c>
      <c r="F61" s="17">
        <v>7</v>
      </c>
    </row>
    <row r="62" spans="1:7" x14ac:dyDescent="0.55000000000000004">
      <c r="A62" s="4">
        <v>43189</v>
      </c>
      <c r="B62" s="2">
        <v>3</v>
      </c>
      <c r="C62" s="11" t="s">
        <v>8</v>
      </c>
      <c r="D62" s="11" t="s">
        <v>159</v>
      </c>
      <c r="E62" s="11" t="s">
        <v>18</v>
      </c>
      <c r="F62" s="17">
        <v>7</v>
      </c>
    </row>
    <row r="63" spans="1:7" x14ac:dyDescent="0.55000000000000004">
      <c r="A63" s="4">
        <v>43189</v>
      </c>
      <c r="B63" s="2">
        <v>0.5</v>
      </c>
      <c r="C63" s="11" t="s">
        <v>8</v>
      </c>
      <c r="D63" s="11" t="s">
        <v>160</v>
      </c>
      <c r="E63" s="11" t="s">
        <v>17</v>
      </c>
      <c r="F63" s="17">
        <v>7</v>
      </c>
    </row>
    <row r="64" spans="1:7" x14ac:dyDescent="0.55000000000000004">
      <c r="A64" s="19" t="s">
        <v>164</v>
      </c>
      <c r="E64" s="11"/>
      <c r="G64" s="3" t="s">
        <v>24</v>
      </c>
    </row>
    <row r="65" spans="1:11" x14ac:dyDescent="0.55000000000000004">
      <c r="A65" s="18">
        <v>43192</v>
      </c>
      <c r="B65" s="2">
        <v>4.75</v>
      </c>
      <c r="C65" s="11" t="s">
        <v>8</v>
      </c>
      <c r="D65" s="11" t="s">
        <v>148</v>
      </c>
      <c r="E65" s="11" t="s">
        <v>19</v>
      </c>
      <c r="F65" s="23" t="s">
        <v>170</v>
      </c>
      <c r="G65" s="2">
        <f>SUM(B65:B71)</f>
        <v>23</v>
      </c>
    </row>
    <row r="66" spans="1:11" x14ac:dyDescent="0.55000000000000004">
      <c r="A66" s="4">
        <v>43193</v>
      </c>
      <c r="B66" s="2">
        <v>6.5</v>
      </c>
      <c r="C66" s="11" t="s">
        <v>8</v>
      </c>
      <c r="D66" s="11" t="s">
        <v>168</v>
      </c>
      <c r="E66" s="11" t="s">
        <v>19</v>
      </c>
      <c r="F66" s="23" t="s">
        <v>169</v>
      </c>
      <c r="G66" s="2"/>
    </row>
    <row r="67" spans="1:11" x14ac:dyDescent="0.55000000000000004">
      <c r="A67" s="4">
        <v>43194</v>
      </c>
      <c r="B67" s="2">
        <v>6.25</v>
      </c>
      <c r="C67" s="11" t="s">
        <v>8</v>
      </c>
      <c r="D67" s="11" t="s">
        <v>168</v>
      </c>
      <c r="E67" s="11" t="s">
        <v>19</v>
      </c>
      <c r="F67" s="23" t="s">
        <v>169</v>
      </c>
    </row>
    <row r="68" spans="1:11" x14ac:dyDescent="0.55000000000000004">
      <c r="A68" s="4">
        <v>43195</v>
      </c>
      <c r="B68" s="2">
        <v>2</v>
      </c>
      <c r="C68" s="11" t="s">
        <v>8</v>
      </c>
      <c r="D68" s="11" t="s">
        <v>168</v>
      </c>
      <c r="E68" s="11" t="s">
        <v>19</v>
      </c>
      <c r="F68" s="23" t="s">
        <v>169</v>
      </c>
    </row>
    <row r="69" spans="1:11" x14ac:dyDescent="0.55000000000000004">
      <c r="A69" s="4">
        <v>43195</v>
      </c>
      <c r="B69" s="2">
        <v>0.5</v>
      </c>
      <c r="C69" s="11" t="s">
        <v>8</v>
      </c>
      <c r="D69" s="11" t="s">
        <v>163</v>
      </c>
      <c r="E69" s="11" t="s">
        <v>20</v>
      </c>
      <c r="F69" s="23" t="s">
        <v>333</v>
      </c>
    </row>
    <row r="70" spans="1:11" x14ac:dyDescent="0.55000000000000004">
      <c r="A70" s="4">
        <v>43195</v>
      </c>
      <c r="B70" s="2">
        <v>1</v>
      </c>
      <c r="C70" s="11" t="s">
        <v>8</v>
      </c>
      <c r="D70" s="11" t="s">
        <v>171</v>
      </c>
      <c r="E70" s="11" t="s">
        <v>18</v>
      </c>
      <c r="F70" s="23" t="s">
        <v>169</v>
      </c>
    </row>
    <row r="71" spans="1:11" x14ac:dyDescent="0.55000000000000004">
      <c r="A71" s="4">
        <v>43196</v>
      </c>
      <c r="B71" s="2">
        <v>2</v>
      </c>
      <c r="C71" s="11" t="s">
        <v>8</v>
      </c>
      <c r="D71" s="11" t="s">
        <v>172</v>
      </c>
      <c r="E71" s="11" t="s">
        <v>16</v>
      </c>
      <c r="F71" s="23" t="s">
        <v>214</v>
      </c>
    </row>
    <row r="72" spans="1:11" x14ac:dyDescent="0.55000000000000004">
      <c r="A72" s="19" t="s">
        <v>177</v>
      </c>
      <c r="C72" s="11"/>
      <c r="D72" s="11"/>
      <c r="E72" s="11"/>
      <c r="G72" s="3" t="s">
        <v>24</v>
      </c>
    </row>
    <row r="73" spans="1:11" x14ac:dyDescent="0.55000000000000004">
      <c r="A73" s="4">
        <v>43197</v>
      </c>
      <c r="B73" s="2">
        <v>4</v>
      </c>
      <c r="C73" s="11" t="s">
        <v>8</v>
      </c>
      <c r="D73" s="11" t="s">
        <v>172</v>
      </c>
      <c r="E73" s="11" t="s">
        <v>17</v>
      </c>
      <c r="F73" s="23" t="s">
        <v>214</v>
      </c>
      <c r="G73" s="2">
        <f>SUM(B73:B80)</f>
        <v>25.25</v>
      </c>
    </row>
    <row r="74" spans="1:11" x14ac:dyDescent="0.55000000000000004">
      <c r="A74" s="4">
        <v>43198</v>
      </c>
      <c r="B74" s="2">
        <v>6</v>
      </c>
      <c r="C74" s="11" t="s">
        <v>8</v>
      </c>
      <c r="D74" s="11" t="s">
        <v>173</v>
      </c>
      <c r="E74" s="11" t="s">
        <v>19</v>
      </c>
      <c r="F74" s="23" t="s">
        <v>169</v>
      </c>
    </row>
    <row r="75" spans="1:11" x14ac:dyDescent="0.55000000000000004">
      <c r="A75" s="4">
        <v>43199</v>
      </c>
      <c r="B75" s="2">
        <v>0.5</v>
      </c>
      <c r="C75" s="11" t="s">
        <v>8</v>
      </c>
      <c r="D75" s="12" t="s">
        <v>174</v>
      </c>
      <c r="E75" s="11" t="s">
        <v>18</v>
      </c>
      <c r="F75" s="23" t="s">
        <v>169</v>
      </c>
    </row>
    <row r="76" spans="1:11" x14ac:dyDescent="0.55000000000000004">
      <c r="A76" s="4">
        <v>43199</v>
      </c>
      <c r="B76" s="2">
        <v>0.5</v>
      </c>
      <c r="C76" s="11" t="s">
        <v>8</v>
      </c>
      <c r="D76" s="12" t="s">
        <v>175</v>
      </c>
      <c r="E76" s="11" t="s">
        <v>16</v>
      </c>
      <c r="F76" s="23" t="s">
        <v>169</v>
      </c>
      <c r="G76" s="3"/>
      <c r="J76" s="1">
        <v>1</v>
      </c>
      <c r="K76" s="3">
        <f t="shared" ref="K76:K114" si="0">SUMIF($F$4:$F$157, J76, $B$4:$B$157)</f>
        <v>9.5</v>
      </c>
    </row>
    <row r="77" spans="1:11" x14ac:dyDescent="0.55000000000000004">
      <c r="A77" s="4">
        <v>43199</v>
      </c>
      <c r="B77" s="2">
        <v>3</v>
      </c>
      <c r="C77" s="11" t="s">
        <v>8</v>
      </c>
      <c r="D77" s="11" t="s">
        <v>176</v>
      </c>
      <c r="E77" s="11" t="s">
        <v>19</v>
      </c>
      <c r="F77" s="23" t="s">
        <v>169</v>
      </c>
      <c r="G77" s="2"/>
      <c r="J77" s="1">
        <v>2</v>
      </c>
      <c r="K77" s="3">
        <f t="shared" si="0"/>
        <v>1</v>
      </c>
    </row>
    <row r="78" spans="1:11" x14ac:dyDescent="0.55000000000000004">
      <c r="A78" s="4">
        <v>43202</v>
      </c>
      <c r="B78" s="2">
        <v>5</v>
      </c>
      <c r="C78" s="11" t="s">
        <v>8</v>
      </c>
      <c r="D78" s="11" t="s">
        <v>176</v>
      </c>
      <c r="E78" s="11" t="s">
        <v>19</v>
      </c>
      <c r="F78" s="23" t="s">
        <v>169</v>
      </c>
      <c r="J78" s="1">
        <v>3</v>
      </c>
      <c r="K78" s="3">
        <f t="shared" si="0"/>
        <v>0</v>
      </c>
    </row>
    <row r="79" spans="1:11" x14ac:dyDescent="0.55000000000000004">
      <c r="A79" s="4">
        <v>43203</v>
      </c>
      <c r="B79" s="2">
        <v>0.5</v>
      </c>
      <c r="C79" s="11" t="s">
        <v>49</v>
      </c>
      <c r="D79" s="11" t="s">
        <v>52</v>
      </c>
      <c r="E79" s="11" t="s">
        <v>20</v>
      </c>
      <c r="F79" s="23" t="s">
        <v>333</v>
      </c>
      <c r="J79" s="1">
        <v>4</v>
      </c>
      <c r="K79" s="3">
        <f t="shared" si="0"/>
        <v>15.5</v>
      </c>
    </row>
    <row r="80" spans="1:11" x14ac:dyDescent="0.55000000000000004">
      <c r="A80" s="4">
        <v>43203</v>
      </c>
      <c r="B80" s="2">
        <v>5.75</v>
      </c>
      <c r="C80" s="11" t="s">
        <v>8</v>
      </c>
      <c r="D80" s="11" t="s">
        <v>188</v>
      </c>
      <c r="E80" s="11" t="s">
        <v>19</v>
      </c>
      <c r="F80" s="23" t="s">
        <v>169</v>
      </c>
      <c r="J80" s="1">
        <v>5</v>
      </c>
      <c r="K80" s="3">
        <f t="shared" si="0"/>
        <v>0</v>
      </c>
    </row>
    <row r="81" spans="1:11" x14ac:dyDescent="0.55000000000000004">
      <c r="A81" s="19" t="s">
        <v>193</v>
      </c>
      <c r="B81" s="8"/>
      <c r="C81" s="11"/>
      <c r="D81" s="11"/>
      <c r="E81" s="11"/>
      <c r="F81" s="22"/>
      <c r="G81" s="3" t="s">
        <v>24</v>
      </c>
      <c r="J81" s="1">
        <v>6</v>
      </c>
      <c r="K81" s="3">
        <f t="shared" si="0"/>
        <v>0</v>
      </c>
    </row>
    <row r="82" spans="1:11" x14ac:dyDescent="0.55000000000000004">
      <c r="A82" s="4">
        <v>43205</v>
      </c>
      <c r="B82" s="2">
        <v>3</v>
      </c>
      <c r="C82" s="11" t="s">
        <v>8</v>
      </c>
      <c r="D82" s="11" t="s">
        <v>190</v>
      </c>
      <c r="E82" s="11" t="s">
        <v>16</v>
      </c>
      <c r="F82" s="23" t="s">
        <v>212</v>
      </c>
      <c r="G82" s="2">
        <f>SUM(B82:B94)</f>
        <v>24.5</v>
      </c>
      <c r="J82" s="1">
        <v>7</v>
      </c>
      <c r="K82" s="3">
        <f t="shared" si="0"/>
        <v>12.75</v>
      </c>
    </row>
    <row r="83" spans="1:11" x14ac:dyDescent="0.55000000000000004">
      <c r="A83" s="4">
        <v>43206</v>
      </c>
      <c r="B83" s="2">
        <v>2.25</v>
      </c>
      <c r="C83" s="11" t="s">
        <v>8</v>
      </c>
      <c r="D83" s="11" t="s">
        <v>187</v>
      </c>
      <c r="E83" s="11" t="s">
        <v>20</v>
      </c>
      <c r="F83" s="23" t="s">
        <v>211</v>
      </c>
      <c r="J83" s="1">
        <v>8</v>
      </c>
      <c r="K83" s="3">
        <f t="shared" si="0"/>
        <v>0</v>
      </c>
    </row>
    <row r="84" spans="1:11" x14ac:dyDescent="0.55000000000000004">
      <c r="A84" s="4">
        <v>43206</v>
      </c>
      <c r="B84" s="2">
        <v>1</v>
      </c>
      <c r="C84" s="11" t="s">
        <v>8</v>
      </c>
      <c r="D84" s="11" t="s">
        <v>189</v>
      </c>
      <c r="E84" s="11" t="s">
        <v>19</v>
      </c>
      <c r="F84" s="23" t="s">
        <v>210</v>
      </c>
      <c r="J84" s="1">
        <v>9</v>
      </c>
      <c r="K84" s="3">
        <f t="shared" si="0"/>
        <v>0</v>
      </c>
    </row>
    <row r="85" spans="1:11" x14ac:dyDescent="0.55000000000000004">
      <c r="A85" s="4">
        <v>43206</v>
      </c>
      <c r="B85" s="2">
        <v>2</v>
      </c>
      <c r="C85" s="11" t="s">
        <v>8</v>
      </c>
      <c r="D85" s="11" t="s">
        <v>189</v>
      </c>
      <c r="E85" s="11" t="s">
        <v>19</v>
      </c>
      <c r="F85" s="23" t="s">
        <v>210</v>
      </c>
      <c r="G85" s="3"/>
      <c r="J85" s="1">
        <v>10</v>
      </c>
      <c r="K85" s="3">
        <f t="shared" si="0"/>
        <v>0</v>
      </c>
    </row>
    <row r="86" spans="1:11" x14ac:dyDescent="0.55000000000000004">
      <c r="A86" s="4">
        <v>43207</v>
      </c>
      <c r="B86" s="2">
        <v>1</v>
      </c>
      <c r="C86" s="11" t="s">
        <v>8</v>
      </c>
      <c r="D86" s="11" t="s">
        <v>187</v>
      </c>
      <c r="E86" s="11" t="s">
        <v>20</v>
      </c>
      <c r="F86" s="23" t="s">
        <v>211</v>
      </c>
      <c r="G86" s="2"/>
      <c r="J86" s="1">
        <v>11</v>
      </c>
      <c r="K86" s="3">
        <f t="shared" si="0"/>
        <v>0</v>
      </c>
    </row>
    <row r="87" spans="1:11" x14ac:dyDescent="0.55000000000000004">
      <c r="A87" s="4">
        <v>43207</v>
      </c>
      <c r="B87" s="2">
        <v>1</v>
      </c>
      <c r="C87" s="11" t="s">
        <v>8</v>
      </c>
      <c r="D87" s="11" t="s">
        <v>191</v>
      </c>
      <c r="E87" s="11" t="s">
        <v>19</v>
      </c>
      <c r="F87" s="23" t="s">
        <v>213</v>
      </c>
      <c r="J87" s="1">
        <v>12</v>
      </c>
      <c r="K87" s="3">
        <f t="shared" si="0"/>
        <v>0</v>
      </c>
    </row>
    <row r="88" spans="1:11" x14ac:dyDescent="0.55000000000000004">
      <c r="A88" s="4">
        <v>43208</v>
      </c>
      <c r="B88" s="2">
        <v>2</v>
      </c>
      <c r="C88" s="11" t="s">
        <v>192</v>
      </c>
      <c r="D88" s="11" t="s">
        <v>187</v>
      </c>
      <c r="E88" s="11" t="s">
        <v>20</v>
      </c>
      <c r="F88" s="23" t="s">
        <v>211</v>
      </c>
      <c r="J88" s="1">
        <v>13</v>
      </c>
      <c r="K88" s="3">
        <f t="shared" si="0"/>
        <v>0</v>
      </c>
    </row>
    <row r="89" spans="1:11" x14ac:dyDescent="0.55000000000000004">
      <c r="A89" s="4">
        <v>43208</v>
      </c>
      <c r="B89" s="2">
        <v>2</v>
      </c>
      <c r="C89" s="11" t="s">
        <v>8</v>
      </c>
      <c r="D89" s="11" t="s">
        <v>197</v>
      </c>
      <c r="E89" s="11" t="s">
        <v>16</v>
      </c>
      <c r="F89" s="23" t="s">
        <v>210</v>
      </c>
      <c r="J89" s="1">
        <v>14</v>
      </c>
      <c r="K89" s="3">
        <f t="shared" si="0"/>
        <v>0</v>
      </c>
    </row>
    <row r="90" spans="1:11" x14ac:dyDescent="0.55000000000000004">
      <c r="A90" s="4">
        <v>43209</v>
      </c>
      <c r="B90" s="2">
        <v>1</v>
      </c>
      <c r="C90" s="11" t="s">
        <v>8</v>
      </c>
      <c r="D90" s="11" t="s">
        <v>197</v>
      </c>
      <c r="E90" s="11" t="s">
        <v>16</v>
      </c>
      <c r="F90" s="23" t="s">
        <v>210</v>
      </c>
      <c r="J90" s="1">
        <v>15</v>
      </c>
      <c r="K90" s="3">
        <f t="shared" si="0"/>
        <v>3.5</v>
      </c>
    </row>
    <row r="91" spans="1:11" x14ac:dyDescent="0.55000000000000004">
      <c r="A91" s="4">
        <v>43209</v>
      </c>
      <c r="B91" s="2">
        <v>2</v>
      </c>
      <c r="C91" s="11" t="s">
        <v>192</v>
      </c>
      <c r="D91" s="11" t="s">
        <v>198</v>
      </c>
      <c r="E91" s="11" t="s">
        <v>16</v>
      </c>
      <c r="F91" s="23" t="s">
        <v>212</v>
      </c>
      <c r="J91" s="1">
        <v>16</v>
      </c>
      <c r="K91" s="3">
        <f t="shared" si="0"/>
        <v>0</v>
      </c>
    </row>
    <row r="92" spans="1:11" x14ac:dyDescent="0.55000000000000004">
      <c r="A92" s="4">
        <v>43209</v>
      </c>
      <c r="B92" s="2">
        <v>2.5</v>
      </c>
      <c r="C92" s="11" t="s">
        <v>8</v>
      </c>
      <c r="D92" s="11" t="s">
        <v>199</v>
      </c>
      <c r="E92" s="11" t="s">
        <v>19</v>
      </c>
      <c r="F92" s="23" t="s">
        <v>213</v>
      </c>
      <c r="J92" s="1">
        <v>17</v>
      </c>
      <c r="K92" s="3">
        <f t="shared" si="0"/>
        <v>0</v>
      </c>
    </row>
    <row r="93" spans="1:11" x14ac:dyDescent="0.55000000000000004">
      <c r="A93" s="18">
        <v>43210</v>
      </c>
      <c r="B93" s="2">
        <v>1.75</v>
      </c>
      <c r="C93" s="11" t="s">
        <v>8</v>
      </c>
      <c r="D93" s="11" t="s">
        <v>52</v>
      </c>
      <c r="E93" s="11" t="s">
        <v>20</v>
      </c>
      <c r="F93" s="23" t="s">
        <v>334</v>
      </c>
      <c r="J93" s="1">
        <v>18</v>
      </c>
      <c r="K93" s="3">
        <f t="shared" si="0"/>
        <v>2</v>
      </c>
    </row>
    <row r="94" spans="1:11" x14ac:dyDescent="0.55000000000000004">
      <c r="A94" s="4">
        <v>43210</v>
      </c>
      <c r="B94" s="2">
        <v>3</v>
      </c>
      <c r="C94" s="11" t="s">
        <v>8</v>
      </c>
      <c r="D94" s="11" t="s">
        <v>201</v>
      </c>
      <c r="E94" s="11" t="s">
        <v>19</v>
      </c>
      <c r="F94" s="23" t="s">
        <v>213</v>
      </c>
      <c r="J94" s="1">
        <v>19</v>
      </c>
      <c r="K94" s="3">
        <f t="shared" si="0"/>
        <v>0</v>
      </c>
    </row>
    <row r="95" spans="1:11" x14ac:dyDescent="0.55000000000000004">
      <c r="A95" s="19" t="s">
        <v>200</v>
      </c>
      <c r="C95" s="11"/>
      <c r="D95" s="11"/>
      <c r="E95" s="11"/>
      <c r="G95" s="3" t="s">
        <v>24</v>
      </c>
      <c r="J95" s="1">
        <v>20</v>
      </c>
      <c r="K95" s="3">
        <f t="shared" si="0"/>
        <v>0</v>
      </c>
    </row>
    <row r="96" spans="1:11" x14ac:dyDescent="0.55000000000000004">
      <c r="A96" s="18">
        <v>43214</v>
      </c>
      <c r="B96" s="2">
        <v>1.5</v>
      </c>
      <c r="C96" s="11" t="s">
        <v>8</v>
      </c>
      <c r="D96" s="11" t="s">
        <v>197</v>
      </c>
      <c r="E96" s="11" t="s">
        <v>16</v>
      </c>
      <c r="F96" s="23" t="s">
        <v>210</v>
      </c>
      <c r="G96" s="2">
        <f>SUM(B96:B103)</f>
        <v>15.75</v>
      </c>
      <c r="J96" s="1">
        <v>21</v>
      </c>
      <c r="K96" s="3">
        <f t="shared" si="0"/>
        <v>0</v>
      </c>
    </row>
    <row r="97" spans="1:11" x14ac:dyDescent="0.55000000000000004">
      <c r="A97" s="18">
        <v>43214</v>
      </c>
      <c r="B97" s="2">
        <v>3</v>
      </c>
      <c r="C97" s="11" t="s">
        <v>8</v>
      </c>
      <c r="D97" s="11" t="s">
        <v>201</v>
      </c>
      <c r="E97" s="11" t="s">
        <v>19</v>
      </c>
      <c r="F97" s="23" t="s">
        <v>210</v>
      </c>
      <c r="G97" s="2"/>
      <c r="J97" s="1">
        <v>22</v>
      </c>
      <c r="K97" s="3">
        <f t="shared" si="0"/>
        <v>6.75</v>
      </c>
    </row>
    <row r="98" spans="1:11" x14ac:dyDescent="0.55000000000000004">
      <c r="A98" s="4">
        <v>43215</v>
      </c>
      <c r="B98" s="2">
        <v>4.5</v>
      </c>
      <c r="C98" s="11" t="s">
        <v>8</v>
      </c>
      <c r="D98" s="11" t="s">
        <v>209</v>
      </c>
      <c r="E98" s="11" t="s">
        <v>19</v>
      </c>
      <c r="F98" s="23" t="s">
        <v>234</v>
      </c>
      <c r="J98" s="1">
        <v>23</v>
      </c>
      <c r="K98" s="3">
        <f t="shared" si="0"/>
        <v>0</v>
      </c>
    </row>
    <row r="99" spans="1:11" x14ac:dyDescent="0.55000000000000004">
      <c r="A99" s="4">
        <v>43216</v>
      </c>
      <c r="B99" s="2">
        <v>3.25</v>
      </c>
      <c r="C99" s="11" t="s">
        <v>8</v>
      </c>
      <c r="D99" s="11" t="s">
        <v>209</v>
      </c>
      <c r="E99" s="11" t="s">
        <v>19</v>
      </c>
      <c r="F99" s="23" t="s">
        <v>234</v>
      </c>
      <c r="J99" s="1">
        <v>24</v>
      </c>
      <c r="K99" s="3">
        <f t="shared" si="0"/>
        <v>7.25</v>
      </c>
    </row>
    <row r="100" spans="1:11" x14ac:dyDescent="0.55000000000000004">
      <c r="A100" s="4">
        <v>43216</v>
      </c>
      <c r="B100" s="2">
        <v>1</v>
      </c>
      <c r="C100" s="11" t="s">
        <v>8</v>
      </c>
      <c r="D100" s="11" t="s">
        <v>215</v>
      </c>
      <c r="E100" s="11" t="s">
        <v>16</v>
      </c>
      <c r="F100" s="23" t="s">
        <v>212</v>
      </c>
      <c r="J100" s="1">
        <v>25</v>
      </c>
      <c r="K100" s="3">
        <f t="shared" si="0"/>
        <v>9</v>
      </c>
    </row>
    <row r="101" spans="1:11" x14ac:dyDescent="0.55000000000000004">
      <c r="A101" s="4">
        <v>43217</v>
      </c>
      <c r="B101" s="2">
        <v>1</v>
      </c>
      <c r="C101" s="11" t="s">
        <v>49</v>
      </c>
      <c r="D101" s="11" t="s">
        <v>52</v>
      </c>
      <c r="E101" s="11" t="s">
        <v>20</v>
      </c>
      <c r="F101" s="23" t="s">
        <v>334</v>
      </c>
      <c r="J101" s="1">
        <v>26</v>
      </c>
      <c r="K101" s="3">
        <f t="shared" si="0"/>
        <v>4</v>
      </c>
    </row>
    <row r="102" spans="1:11" x14ac:dyDescent="0.55000000000000004">
      <c r="A102" s="4">
        <v>43217</v>
      </c>
      <c r="B102" s="2">
        <v>0.5</v>
      </c>
      <c r="C102" s="11" t="s">
        <v>8</v>
      </c>
      <c r="D102" s="11" t="s">
        <v>228</v>
      </c>
      <c r="E102" s="11" t="s">
        <v>16</v>
      </c>
      <c r="F102" s="23" t="s">
        <v>210</v>
      </c>
      <c r="J102" s="1">
        <v>27</v>
      </c>
      <c r="K102" s="3">
        <f t="shared" si="0"/>
        <v>27.5</v>
      </c>
    </row>
    <row r="103" spans="1:11" x14ac:dyDescent="0.55000000000000004">
      <c r="A103" s="4">
        <v>43217</v>
      </c>
      <c r="B103" s="2">
        <v>1</v>
      </c>
      <c r="C103" s="11" t="s">
        <v>8</v>
      </c>
      <c r="D103" s="11" t="s">
        <v>229</v>
      </c>
      <c r="E103" s="11" t="s">
        <v>16</v>
      </c>
      <c r="F103" s="23" t="s">
        <v>210</v>
      </c>
      <c r="J103" s="1">
        <v>28</v>
      </c>
      <c r="K103" s="3">
        <f t="shared" si="0"/>
        <v>4</v>
      </c>
    </row>
    <row r="104" spans="1:11" x14ac:dyDescent="0.55000000000000004">
      <c r="A104" s="19" t="s">
        <v>230</v>
      </c>
      <c r="C104" s="11"/>
      <c r="D104" s="11"/>
      <c r="E104" s="11"/>
      <c r="G104" s="3" t="s">
        <v>24</v>
      </c>
      <c r="J104" s="1">
        <v>29</v>
      </c>
      <c r="K104" s="3">
        <f t="shared" si="0"/>
        <v>15.5</v>
      </c>
    </row>
    <row r="105" spans="1:11" x14ac:dyDescent="0.55000000000000004">
      <c r="A105" s="18">
        <v>43218</v>
      </c>
      <c r="B105" s="2">
        <v>2.5</v>
      </c>
      <c r="C105" s="11" t="s">
        <v>8</v>
      </c>
      <c r="D105" s="11" t="s">
        <v>231</v>
      </c>
      <c r="E105" s="11" t="s">
        <v>16</v>
      </c>
      <c r="F105" s="23" t="s">
        <v>243</v>
      </c>
      <c r="G105" s="2">
        <f>SUM(B105:B112)</f>
        <v>25.75</v>
      </c>
      <c r="J105" s="1">
        <v>30</v>
      </c>
      <c r="K105" s="3">
        <f t="shared" si="0"/>
        <v>0</v>
      </c>
    </row>
    <row r="106" spans="1:11" x14ac:dyDescent="0.55000000000000004">
      <c r="A106" s="18">
        <v>43220</v>
      </c>
      <c r="B106" s="2">
        <v>4.25</v>
      </c>
      <c r="C106" s="11" t="s">
        <v>8</v>
      </c>
      <c r="D106" s="11" t="s">
        <v>232</v>
      </c>
      <c r="E106" s="11" t="s">
        <v>19</v>
      </c>
      <c r="F106" s="23" t="s">
        <v>246</v>
      </c>
      <c r="G106" s="2"/>
      <c r="J106" s="1">
        <v>31</v>
      </c>
      <c r="K106" s="3">
        <f t="shared" si="0"/>
        <v>0</v>
      </c>
    </row>
    <row r="107" spans="1:11" x14ac:dyDescent="0.55000000000000004">
      <c r="A107" s="10">
        <v>43250</v>
      </c>
      <c r="B107" s="2">
        <v>1.75</v>
      </c>
      <c r="C107" s="11" t="s">
        <v>8</v>
      </c>
      <c r="D107" s="11" t="s">
        <v>233</v>
      </c>
      <c r="E107" s="11" t="s">
        <v>19</v>
      </c>
      <c r="F107" s="23" t="s">
        <v>244</v>
      </c>
      <c r="G107" s="2"/>
      <c r="J107" s="1">
        <v>32</v>
      </c>
      <c r="K107" s="3">
        <f t="shared" si="0"/>
        <v>0</v>
      </c>
    </row>
    <row r="108" spans="1:11" x14ac:dyDescent="0.55000000000000004">
      <c r="A108" s="4">
        <v>43221</v>
      </c>
      <c r="B108" s="2">
        <v>3.5</v>
      </c>
      <c r="C108" s="11" t="s">
        <v>8</v>
      </c>
      <c r="D108" s="11" t="s">
        <v>235</v>
      </c>
      <c r="E108" s="11" t="s">
        <v>19</v>
      </c>
      <c r="F108" s="23" t="s">
        <v>247</v>
      </c>
      <c r="J108" s="1">
        <v>33</v>
      </c>
      <c r="K108" s="3">
        <f t="shared" si="0"/>
        <v>0</v>
      </c>
    </row>
    <row r="109" spans="1:11" x14ac:dyDescent="0.55000000000000004">
      <c r="A109" s="4">
        <v>43222</v>
      </c>
      <c r="B109" s="2">
        <v>6.75</v>
      </c>
      <c r="C109" s="11" t="s">
        <v>8</v>
      </c>
      <c r="D109" s="11" t="s">
        <v>236</v>
      </c>
      <c r="E109" s="11" t="s">
        <v>19</v>
      </c>
      <c r="F109" s="23" t="s">
        <v>245</v>
      </c>
      <c r="J109" s="1">
        <v>34</v>
      </c>
      <c r="K109" s="3">
        <f t="shared" si="0"/>
        <v>0</v>
      </c>
    </row>
    <row r="110" spans="1:11" x14ac:dyDescent="0.55000000000000004">
      <c r="A110" s="4">
        <v>43223</v>
      </c>
      <c r="B110" s="2">
        <v>4.5</v>
      </c>
      <c r="C110" s="11" t="s">
        <v>8</v>
      </c>
      <c r="D110" s="11" t="s">
        <v>237</v>
      </c>
      <c r="E110" s="11" t="s">
        <v>19</v>
      </c>
      <c r="F110" s="23" t="s">
        <v>246</v>
      </c>
      <c r="J110" s="1">
        <v>35</v>
      </c>
      <c r="K110" s="3">
        <f t="shared" si="0"/>
        <v>0</v>
      </c>
    </row>
    <row r="111" spans="1:11" x14ac:dyDescent="0.55000000000000004">
      <c r="A111" s="4">
        <v>43224</v>
      </c>
      <c r="B111" s="2">
        <v>2</v>
      </c>
      <c r="C111" s="11" t="s">
        <v>8</v>
      </c>
      <c r="D111" s="11" t="s">
        <v>237</v>
      </c>
      <c r="E111" s="11" t="s">
        <v>19</v>
      </c>
      <c r="F111" s="23" t="s">
        <v>246</v>
      </c>
      <c r="J111" s="1">
        <v>36</v>
      </c>
      <c r="K111" s="3">
        <f t="shared" si="0"/>
        <v>0</v>
      </c>
    </row>
    <row r="112" spans="1:11" x14ac:dyDescent="0.55000000000000004">
      <c r="A112" s="4">
        <v>43224</v>
      </c>
      <c r="B112" s="2">
        <v>0.5</v>
      </c>
      <c r="C112" s="11" t="s">
        <v>49</v>
      </c>
      <c r="D112" s="11" t="s">
        <v>52</v>
      </c>
      <c r="E112" s="11" t="s">
        <v>20</v>
      </c>
      <c r="F112" s="23" t="s">
        <v>335</v>
      </c>
      <c r="J112" s="1">
        <v>37</v>
      </c>
      <c r="K112" s="3">
        <f t="shared" si="0"/>
        <v>0</v>
      </c>
    </row>
    <row r="113" spans="1:11" x14ac:dyDescent="0.55000000000000004">
      <c r="A113" s="19" t="s">
        <v>251</v>
      </c>
      <c r="G113" s="3" t="s">
        <v>24</v>
      </c>
      <c r="J113" s="1">
        <v>38</v>
      </c>
      <c r="K113" s="3">
        <f t="shared" si="0"/>
        <v>0</v>
      </c>
    </row>
    <row r="114" spans="1:11" x14ac:dyDescent="0.55000000000000004">
      <c r="A114" s="4">
        <v>43227</v>
      </c>
      <c r="B114" s="2">
        <v>5</v>
      </c>
      <c r="C114" s="11" t="s">
        <v>8</v>
      </c>
      <c r="D114" s="11" t="s">
        <v>250</v>
      </c>
      <c r="E114" s="11" t="s">
        <v>18</v>
      </c>
      <c r="F114" s="23" t="s">
        <v>246</v>
      </c>
      <c r="G114" s="2">
        <f>SUM(B114:B119)</f>
        <v>20</v>
      </c>
      <c r="J114" s="1">
        <v>39</v>
      </c>
      <c r="K114" s="3">
        <f t="shared" si="0"/>
        <v>0</v>
      </c>
    </row>
    <row r="115" spans="1:11" x14ac:dyDescent="0.55000000000000004">
      <c r="A115" s="4">
        <v>43227</v>
      </c>
      <c r="B115" s="20">
        <v>1.5</v>
      </c>
      <c r="C115" s="11" t="s">
        <v>8</v>
      </c>
      <c r="D115" s="11" t="s">
        <v>237</v>
      </c>
      <c r="E115" s="11" t="s">
        <v>19</v>
      </c>
      <c r="F115" s="23" t="s">
        <v>246</v>
      </c>
    </row>
    <row r="116" spans="1:11" x14ac:dyDescent="0.55000000000000004">
      <c r="A116" s="4">
        <v>43229</v>
      </c>
      <c r="B116" s="2">
        <v>6.5</v>
      </c>
      <c r="C116" s="11" t="s">
        <v>8</v>
      </c>
      <c r="D116" s="11" t="s">
        <v>236</v>
      </c>
      <c r="E116" s="11" t="s">
        <v>19</v>
      </c>
      <c r="F116" s="23" t="s">
        <v>245</v>
      </c>
    </row>
    <row r="117" spans="1:11" x14ac:dyDescent="0.55000000000000004">
      <c r="A117" s="18">
        <v>43230</v>
      </c>
      <c r="B117" s="2">
        <v>5</v>
      </c>
      <c r="C117" s="11" t="s">
        <v>8</v>
      </c>
      <c r="D117" s="11" t="s">
        <v>237</v>
      </c>
      <c r="E117" s="11" t="s">
        <v>19</v>
      </c>
      <c r="F117" s="23" t="s">
        <v>246</v>
      </c>
    </row>
    <row r="118" spans="1:11" x14ac:dyDescent="0.55000000000000004">
      <c r="A118" s="4">
        <v>43231</v>
      </c>
      <c r="B118" s="2">
        <v>1.5</v>
      </c>
      <c r="C118" s="11" t="s">
        <v>8</v>
      </c>
      <c r="D118" s="11" t="s">
        <v>263</v>
      </c>
      <c r="E118" s="11" t="s">
        <v>20</v>
      </c>
      <c r="F118" s="23" t="s">
        <v>335</v>
      </c>
      <c r="J118" s="2">
        <f>SUM(G77,G86,G97,G106,G114,G125,G131)</f>
        <v>41.5</v>
      </c>
      <c r="K118" s="1">
        <f>SUM(K76:K114)</f>
        <v>118.25</v>
      </c>
    </row>
    <row r="119" spans="1:11" x14ac:dyDescent="0.55000000000000004">
      <c r="A119" s="4">
        <v>43231</v>
      </c>
      <c r="B119" s="2">
        <v>0.5</v>
      </c>
      <c r="C119" s="11" t="s">
        <v>49</v>
      </c>
      <c r="D119" s="11" t="s">
        <v>52</v>
      </c>
      <c r="E119" s="11" t="s">
        <v>20</v>
      </c>
      <c r="F119" s="23" t="s">
        <v>335</v>
      </c>
    </row>
    <row r="120" spans="1:11" x14ac:dyDescent="0.55000000000000004">
      <c r="A120" s="19" t="s">
        <v>265</v>
      </c>
      <c r="C120" s="11"/>
      <c r="D120" s="11"/>
      <c r="E120" s="11"/>
      <c r="G120" s="3" t="s">
        <v>24</v>
      </c>
      <c r="K120" s="11" t="s">
        <v>37</v>
      </c>
    </row>
    <row r="121" spans="1:11" x14ac:dyDescent="0.55000000000000004">
      <c r="A121" s="4">
        <v>43233</v>
      </c>
      <c r="B121" s="2">
        <v>4</v>
      </c>
      <c r="C121" s="11" t="s">
        <v>8</v>
      </c>
      <c r="D121" s="11" t="s">
        <v>266</v>
      </c>
      <c r="E121" s="11" t="s">
        <v>18</v>
      </c>
      <c r="F121" s="23" t="s">
        <v>267</v>
      </c>
      <c r="G121" s="2">
        <f>SUM(B121:B129)</f>
        <v>21</v>
      </c>
      <c r="K121" s="1">
        <f>SUM(Nico!K97:K114)</f>
        <v>74</v>
      </c>
    </row>
    <row r="122" spans="1:11" x14ac:dyDescent="0.55000000000000004">
      <c r="A122" s="4">
        <v>43234</v>
      </c>
      <c r="B122" s="2">
        <v>2</v>
      </c>
      <c r="C122" s="11" t="s">
        <v>8</v>
      </c>
      <c r="D122" s="11" t="s">
        <v>237</v>
      </c>
      <c r="E122" s="11" t="s">
        <v>19</v>
      </c>
      <c r="F122" s="23" t="s">
        <v>288</v>
      </c>
    </row>
    <row r="123" spans="1:11" x14ac:dyDescent="0.55000000000000004">
      <c r="A123" s="18">
        <v>43234</v>
      </c>
      <c r="B123" s="2">
        <v>2.5</v>
      </c>
      <c r="C123" s="11" t="s">
        <v>8</v>
      </c>
      <c r="D123" s="11" t="s">
        <v>268</v>
      </c>
      <c r="E123" s="11" t="s">
        <v>16</v>
      </c>
      <c r="F123" s="23" t="s">
        <v>289</v>
      </c>
    </row>
    <row r="124" spans="1:11" x14ac:dyDescent="0.55000000000000004">
      <c r="A124" s="18">
        <v>43235</v>
      </c>
      <c r="B124" s="2">
        <v>2</v>
      </c>
      <c r="C124" s="11" t="s">
        <v>8</v>
      </c>
      <c r="D124" s="11" t="s">
        <v>268</v>
      </c>
      <c r="E124" s="11" t="s">
        <v>16</v>
      </c>
      <c r="F124" s="23" t="s">
        <v>289</v>
      </c>
      <c r="G124" s="11"/>
    </row>
    <row r="125" spans="1:11" x14ac:dyDescent="0.55000000000000004">
      <c r="A125" s="4">
        <v>43236</v>
      </c>
      <c r="B125" s="2">
        <v>4.5</v>
      </c>
      <c r="C125" s="11" t="s">
        <v>8</v>
      </c>
      <c r="D125" s="11" t="s">
        <v>268</v>
      </c>
      <c r="E125" s="11" t="s">
        <v>16</v>
      </c>
      <c r="F125" s="23" t="s">
        <v>289</v>
      </c>
      <c r="G125" s="2"/>
    </row>
    <row r="126" spans="1:11" x14ac:dyDescent="0.55000000000000004">
      <c r="A126" s="4">
        <v>43237</v>
      </c>
      <c r="B126" s="2">
        <v>3</v>
      </c>
      <c r="C126" s="11" t="s">
        <v>8</v>
      </c>
      <c r="D126" s="11" t="s">
        <v>276</v>
      </c>
      <c r="E126" s="11" t="s">
        <v>19</v>
      </c>
      <c r="F126" s="23" t="s">
        <v>290</v>
      </c>
    </row>
    <row r="127" spans="1:11" x14ac:dyDescent="0.55000000000000004">
      <c r="A127" s="4">
        <v>43237</v>
      </c>
      <c r="B127" s="2">
        <v>1</v>
      </c>
      <c r="C127" s="11" t="s">
        <v>8</v>
      </c>
      <c r="D127" s="11" t="s">
        <v>277</v>
      </c>
      <c r="E127" s="11" t="s">
        <v>16</v>
      </c>
      <c r="F127" s="23" t="s">
        <v>289</v>
      </c>
    </row>
    <row r="128" spans="1:11" x14ac:dyDescent="0.55000000000000004">
      <c r="A128" s="18">
        <v>43238</v>
      </c>
      <c r="B128" s="2">
        <v>1.5</v>
      </c>
      <c r="C128" s="11" t="s">
        <v>8</v>
      </c>
      <c r="D128" s="11" t="s">
        <v>284</v>
      </c>
      <c r="E128" s="11" t="s">
        <v>18</v>
      </c>
      <c r="F128" s="23" t="s">
        <v>291</v>
      </c>
    </row>
    <row r="129" spans="1:7" x14ac:dyDescent="0.55000000000000004">
      <c r="A129" s="4">
        <v>43238</v>
      </c>
      <c r="B129" s="2">
        <v>0.5</v>
      </c>
      <c r="C129" s="11" t="s">
        <v>8</v>
      </c>
      <c r="D129" s="11" t="s">
        <v>278</v>
      </c>
      <c r="E129" s="11" t="s">
        <v>20</v>
      </c>
      <c r="F129" s="23" t="s">
        <v>336</v>
      </c>
    </row>
    <row r="130" spans="1:7" x14ac:dyDescent="0.55000000000000004">
      <c r="A130" s="19" t="s">
        <v>282</v>
      </c>
      <c r="G130" s="3" t="s">
        <v>24</v>
      </c>
    </row>
    <row r="131" spans="1:7" x14ac:dyDescent="0.55000000000000004">
      <c r="A131" s="4">
        <v>43241</v>
      </c>
      <c r="B131" s="2">
        <v>3.5</v>
      </c>
      <c r="C131" s="11" t="s">
        <v>8</v>
      </c>
      <c r="D131" s="11" t="s">
        <v>283</v>
      </c>
      <c r="E131" s="11" t="s">
        <v>19</v>
      </c>
      <c r="F131" s="23" t="s">
        <v>289</v>
      </c>
      <c r="G131" s="2">
        <f>SUM(B131:B136)</f>
        <v>21.5</v>
      </c>
    </row>
    <row r="132" spans="1:7" x14ac:dyDescent="0.55000000000000004">
      <c r="A132" s="4">
        <v>43242</v>
      </c>
      <c r="B132" s="2">
        <v>5.5</v>
      </c>
      <c r="C132" s="11" t="s">
        <v>8</v>
      </c>
      <c r="D132" s="11" t="s">
        <v>287</v>
      </c>
      <c r="E132" s="11" t="s">
        <v>19</v>
      </c>
      <c r="F132" s="23" t="s">
        <v>288</v>
      </c>
    </row>
    <row r="133" spans="1:7" x14ac:dyDescent="0.55000000000000004">
      <c r="A133" s="4">
        <v>43243</v>
      </c>
      <c r="B133" s="2">
        <v>5.5</v>
      </c>
      <c r="C133" s="11" t="s">
        <v>8</v>
      </c>
      <c r="D133" s="11" t="s">
        <v>292</v>
      </c>
      <c r="E133" s="11" t="s">
        <v>19</v>
      </c>
      <c r="F133" s="23" t="s">
        <v>293</v>
      </c>
    </row>
    <row r="134" spans="1:7" x14ac:dyDescent="0.55000000000000004">
      <c r="A134" s="4">
        <v>43245</v>
      </c>
      <c r="B134" s="2">
        <v>5.5</v>
      </c>
      <c r="C134" s="11" t="s">
        <v>8</v>
      </c>
      <c r="D134" s="11" t="s">
        <v>295</v>
      </c>
      <c r="E134" s="11" t="s">
        <v>19</v>
      </c>
      <c r="F134" s="23" t="s">
        <v>296</v>
      </c>
    </row>
    <row r="135" spans="1:7" x14ac:dyDescent="0.55000000000000004">
      <c r="A135" s="4">
        <v>43246</v>
      </c>
      <c r="B135" s="2">
        <v>1</v>
      </c>
      <c r="C135" s="11" t="s">
        <v>8</v>
      </c>
      <c r="D135" s="11" t="s">
        <v>302</v>
      </c>
      <c r="E135" s="11" t="s">
        <v>19</v>
      </c>
      <c r="F135" s="23" t="s">
        <v>288</v>
      </c>
    </row>
    <row r="136" spans="1:7" x14ac:dyDescent="0.55000000000000004">
      <c r="A136" s="4">
        <v>43246</v>
      </c>
      <c r="B136" s="2">
        <v>0.5</v>
      </c>
      <c r="C136" s="11" t="s">
        <v>49</v>
      </c>
      <c r="D136" s="11" t="s">
        <v>52</v>
      </c>
      <c r="E136" s="11" t="s">
        <v>20</v>
      </c>
      <c r="F136" s="23" t="s">
        <v>336</v>
      </c>
    </row>
    <row r="137" spans="1:7" x14ac:dyDescent="0.55000000000000004">
      <c r="A137" s="19" t="s">
        <v>303</v>
      </c>
      <c r="C137" s="11"/>
      <c r="D137" s="11"/>
      <c r="E137" s="11"/>
      <c r="G137" s="3" t="s">
        <v>24</v>
      </c>
    </row>
    <row r="138" spans="1:7" x14ac:dyDescent="0.55000000000000004">
      <c r="A138" s="4">
        <v>43246</v>
      </c>
      <c r="B138" s="2">
        <v>2</v>
      </c>
      <c r="C138" s="11" t="s">
        <v>8</v>
      </c>
      <c r="D138" s="11" t="s">
        <v>304</v>
      </c>
      <c r="E138" s="11" t="s">
        <v>20</v>
      </c>
      <c r="F138" s="23" t="s">
        <v>308</v>
      </c>
      <c r="G138" s="2">
        <f>SUM(B138:B147)</f>
        <v>21.25</v>
      </c>
    </row>
    <row r="139" spans="1:7" x14ac:dyDescent="0.55000000000000004">
      <c r="A139" s="4">
        <v>43247</v>
      </c>
      <c r="B139" s="2">
        <v>1.25</v>
      </c>
      <c r="C139" s="11" t="s">
        <v>8</v>
      </c>
      <c r="D139" s="11" t="s">
        <v>305</v>
      </c>
      <c r="E139" s="11" t="s">
        <v>20</v>
      </c>
      <c r="F139" s="23" t="s">
        <v>310</v>
      </c>
    </row>
    <row r="140" spans="1:7" x14ac:dyDescent="0.55000000000000004">
      <c r="A140" s="4">
        <v>43248</v>
      </c>
      <c r="B140" s="21">
        <v>4.5</v>
      </c>
      <c r="C140" s="11" t="s">
        <v>8</v>
      </c>
      <c r="D140" s="11" t="s">
        <v>307</v>
      </c>
      <c r="E140" s="11" t="s">
        <v>16</v>
      </c>
      <c r="F140" s="23" t="s">
        <v>309</v>
      </c>
    </row>
    <row r="141" spans="1:7" x14ac:dyDescent="0.55000000000000004">
      <c r="A141" s="4">
        <v>43249</v>
      </c>
      <c r="B141" s="2">
        <v>1</v>
      </c>
      <c r="C141" s="11" t="s">
        <v>8</v>
      </c>
      <c r="D141" s="11" t="s">
        <v>318</v>
      </c>
      <c r="E141" s="11" t="s">
        <v>20</v>
      </c>
      <c r="F141" s="23" t="s">
        <v>349</v>
      </c>
    </row>
    <row r="142" spans="1:7" x14ac:dyDescent="0.55000000000000004">
      <c r="A142" s="18">
        <v>43250</v>
      </c>
      <c r="B142" s="2">
        <v>5.5</v>
      </c>
      <c r="C142" s="11" t="s">
        <v>8</v>
      </c>
      <c r="D142" s="11" t="s">
        <v>325</v>
      </c>
      <c r="E142" s="11" t="s">
        <v>20</v>
      </c>
      <c r="F142" s="23" t="s">
        <v>326</v>
      </c>
      <c r="G142" s="21"/>
    </row>
    <row r="143" spans="1:7" x14ac:dyDescent="0.55000000000000004">
      <c r="A143" s="4">
        <v>43251</v>
      </c>
      <c r="B143" s="2">
        <v>4</v>
      </c>
      <c r="C143" s="11" t="s">
        <v>8</v>
      </c>
      <c r="D143" s="11" t="s">
        <v>325</v>
      </c>
      <c r="E143" s="11" t="s">
        <v>20</v>
      </c>
      <c r="F143" s="23" t="s">
        <v>326</v>
      </c>
      <c r="G143" s="2"/>
    </row>
    <row r="144" spans="1:7" x14ac:dyDescent="0.55000000000000004">
      <c r="A144" s="4">
        <v>43252</v>
      </c>
      <c r="B144" s="2">
        <v>1</v>
      </c>
      <c r="C144" s="11" t="s">
        <v>8</v>
      </c>
      <c r="D144" s="11" t="s">
        <v>237</v>
      </c>
      <c r="E144" s="11" t="s">
        <v>19</v>
      </c>
      <c r="F144" s="23" t="s">
        <v>353</v>
      </c>
    </row>
    <row r="145" spans="1:7" x14ac:dyDescent="0.55000000000000004">
      <c r="A145" s="18">
        <v>43252</v>
      </c>
      <c r="B145" s="2">
        <v>1</v>
      </c>
      <c r="C145" s="11" t="s">
        <v>8</v>
      </c>
      <c r="D145" s="11" t="s">
        <v>352</v>
      </c>
      <c r="E145" s="11" t="s">
        <v>20</v>
      </c>
      <c r="F145" s="23" t="s">
        <v>349</v>
      </c>
    </row>
    <row r="146" spans="1:7" x14ac:dyDescent="0.55000000000000004">
      <c r="A146" s="4">
        <v>43252</v>
      </c>
      <c r="B146" s="2">
        <v>0.5</v>
      </c>
      <c r="C146" s="11" t="s">
        <v>8</v>
      </c>
      <c r="D146" s="11" t="s">
        <v>350</v>
      </c>
      <c r="E146" s="11" t="s">
        <v>20</v>
      </c>
      <c r="F146" s="23" t="s">
        <v>310</v>
      </c>
    </row>
    <row r="147" spans="1:7" x14ac:dyDescent="0.55000000000000004">
      <c r="A147" s="18">
        <v>43252</v>
      </c>
      <c r="B147" s="2">
        <v>0.5</v>
      </c>
      <c r="C147" s="11" t="s">
        <v>8</v>
      </c>
      <c r="D147" s="11" t="s">
        <v>52</v>
      </c>
      <c r="E147" s="11" t="s">
        <v>20</v>
      </c>
      <c r="F147" s="23" t="s">
        <v>349</v>
      </c>
    </row>
    <row r="148" spans="1:7" x14ac:dyDescent="0.55000000000000004">
      <c r="A148" s="3" t="s">
        <v>354</v>
      </c>
      <c r="C148" s="11"/>
      <c r="D148" s="11"/>
      <c r="E148" s="11"/>
      <c r="G148" s="3" t="s">
        <v>24</v>
      </c>
    </row>
    <row r="149" spans="1:7" x14ac:dyDescent="0.55000000000000004">
      <c r="A149" s="4">
        <v>43255</v>
      </c>
      <c r="B149" s="2">
        <v>6.75</v>
      </c>
      <c r="C149" s="11" t="s">
        <v>8</v>
      </c>
      <c r="D149" s="11" t="s">
        <v>359</v>
      </c>
      <c r="E149" s="11" t="s">
        <v>19</v>
      </c>
      <c r="F149" s="23" t="s">
        <v>288</v>
      </c>
      <c r="G149" s="2">
        <f>SUM(B149:B156)</f>
        <v>33</v>
      </c>
    </row>
    <row r="150" spans="1:7" x14ac:dyDescent="0.55000000000000004">
      <c r="A150" s="4">
        <v>43256</v>
      </c>
      <c r="B150" s="2">
        <v>4</v>
      </c>
      <c r="C150" s="11" t="s">
        <v>8</v>
      </c>
      <c r="D150" s="11" t="s">
        <v>360</v>
      </c>
      <c r="E150" s="11" t="s">
        <v>20</v>
      </c>
      <c r="F150" s="23" t="s">
        <v>362</v>
      </c>
    </row>
    <row r="151" spans="1:7" x14ac:dyDescent="0.55000000000000004">
      <c r="A151" s="18">
        <v>43256</v>
      </c>
      <c r="B151" s="2">
        <v>2.75</v>
      </c>
      <c r="C151" s="11" t="s">
        <v>8</v>
      </c>
      <c r="D151" s="11" t="s">
        <v>143</v>
      </c>
      <c r="E151" s="11" t="s">
        <v>20</v>
      </c>
      <c r="F151" s="23" t="s">
        <v>363</v>
      </c>
    </row>
    <row r="152" spans="1:7" x14ac:dyDescent="0.55000000000000004">
      <c r="A152" s="4">
        <v>43257</v>
      </c>
      <c r="B152" s="2">
        <v>6.5</v>
      </c>
      <c r="C152" s="11" t="s">
        <v>8</v>
      </c>
      <c r="D152" s="11" t="s">
        <v>143</v>
      </c>
      <c r="E152" s="11" t="s">
        <v>20</v>
      </c>
      <c r="F152" s="23" t="s">
        <v>363</v>
      </c>
    </row>
    <row r="153" spans="1:7" x14ac:dyDescent="0.55000000000000004">
      <c r="A153" s="4">
        <v>43258</v>
      </c>
      <c r="B153" s="2">
        <v>2.5</v>
      </c>
      <c r="C153" s="11" t="s">
        <v>8</v>
      </c>
      <c r="D153" s="11" t="s">
        <v>143</v>
      </c>
      <c r="E153" s="11" t="s">
        <v>20</v>
      </c>
      <c r="F153" s="23" t="s">
        <v>363</v>
      </c>
    </row>
    <row r="154" spans="1:7" x14ac:dyDescent="0.55000000000000004">
      <c r="A154" s="4">
        <v>43258</v>
      </c>
      <c r="B154" s="21">
        <v>1</v>
      </c>
      <c r="C154" s="11" t="s">
        <v>8</v>
      </c>
      <c r="D154" s="11" t="s">
        <v>313</v>
      </c>
      <c r="E154" s="11" t="s">
        <v>20</v>
      </c>
      <c r="F154" s="23" t="s">
        <v>364</v>
      </c>
    </row>
    <row r="155" spans="1:7" x14ac:dyDescent="0.55000000000000004">
      <c r="A155" s="4">
        <v>43258</v>
      </c>
      <c r="B155" s="2">
        <v>3</v>
      </c>
      <c r="C155" s="11" t="s">
        <v>8</v>
      </c>
      <c r="D155" s="11" t="s">
        <v>366</v>
      </c>
      <c r="E155" s="11" t="s">
        <v>20</v>
      </c>
      <c r="F155" s="23" t="s">
        <v>378</v>
      </c>
    </row>
    <row r="156" spans="1:7" x14ac:dyDescent="0.55000000000000004">
      <c r="A156" s="4">
        <v>43259</v>
      </c>
      <c r="B156" s="2">
        <v>6.5</v>
      </c>
      <c r="C156" s="11" t="s">
        <v>8</v>
      </c>
      <c r="D156" s="11" t="s">
        <v>314</v>
      </c>
      <c r="E156" s="11" t="s">
        <v>20</v>
      </c>
      <c r="F156" s="23" t="s">
        <v>371</v>
      </c>
    </row>
    <row r="157" spans="1:7" x14ac:dyDescent="0.55000000000000004">
      <c r="A157" s="3" t="s">
        <v>373</v>
      </c>
      <c r="C157" s="11"/>
      <c r="D157" s="11"/>
      <c r="E157" s="11"/>
      <c r="G157" s="3" t="s">
        <v>24</v>
      </c>
    </row>
    <row r="158" spans="1:7" x14ac:dyDescent="0.55000000000000004">
      <c r="A158" s="4">
        <v>43260</v>
      </c>
      <c r="B158" s="2">
        <v>3</v>
      </c>
      <c r="C158" s="11" t="s">
        <v>8</v>
      </c>
      <c r="D158" s="11" t="s">
        <v>372</v>
      </c>
      <c r="E158" s="11" t="s">
        <v>20</v>
      </c>
      <c r="F158" s="23" t="s">
        <v>375</v>
      </c>
      <c r="G158" s="2">
        <f>SUM(B158:B166)</f>
        <v>40</v>
      </c>
    </row>
    <row r="159" spans="1:7" x14ac:dyDescent="0.55000000000000004">
      <c r="A159" s="4">
        <v>43261</v>
      </c>
      <c r="B159" s="2">
        <v>3</v>
      </c>
      <c r="C159" s="11" t="s">
        <v>8</v>
      </c>
      <c r="D159" s="11" t="s">
        <v>374</v>
      </c>
      <c r="E159" s="11" t="s">
        <v>20</v>
      </c>
      <c r="F159" s="23" t="s">
        <v>363</v>
      </c>
    </row>
    <row r="160" spans="1:7" x14ac:dyDescent="0.55000000000000004">
      <c r="A160" s="4">
        <v>43262</v>
      </c>
      <c r="B160" s="2">
        <v>2</v>
      </c>
      <c r="C160" s="11" t="s">
        <v>8</v>
      </c>
      <c r="D160" s="11" t="s">
        <v>384</v>
      </c>
      <c r="E160" s="11" t="s">
        <v>20</v>
      </c>
      <c r="F160" s="23" t="s">
        <v>367</v>
      </c>
    </row>
    <row r="161" spans="1:6" x14ac:dyDescent="0.55000000000000004">
      <c r="A161" s="4">
        <v>43262</v>
      </c>
      <c r="B161" s="2">
        <v>5</v>
      </c>
      <c r="C161" s="11" t="s">
        <v>8</v>
      </c>
      <c r="D161" s="11" t="s">
        <v>385</v>
      </c>
      <c r="E161" s="11" t="s">
        <v>20</v>
      </c>
      <c r="F161" s="23" t="s">
        <v>386</v>
      </c>
    </row>
    <row r="162" spans="1:6" x14ac:dyDescent="0.55000000000000004">
      <c r="A162" s="10">
        <v>43263</v>
      </c>
      <c r="B162" s="8">
        <v>8</v>
      </c>
      <c r="C162" s="11" t="s">
        <v>8</v>
      </c>
      <c r="D162" s="11" t="s">
        <v>372</v>
      </c>
      <c r="E162" s="11" t="s">
        <v>20</v>
      </c>
      <c r="F162" s="23" t="s">
        <v>375</v>
      </c>
    </row>
    <row r="163" spans="1:6" x14ac:dyDescent="0.55000000000000004">
      <c r="A163" s="10">
        <v>43264</v>
      </c>
      <c r="B163" s="8">
        <v>8</v>
      </c>
      <c r="C163" s="11" t="s">
        <v>8</v>
      </c>
      <c r="D163" s="11" t="s">
        <v>380</v>
      </c>
      <c r="E163" s="11" t="s">
        <v>20</v>
      </c>
      <c r="F163" s="23" t="s">
        <v>367</v>
      </c>
    </row>
    <row r="164" spans="1:6" x14ac:dyDescent="0.55000000000000004">
      <c r="A164" s="10">
        <v>43265</v>
      </c>
      <c r="B164" s="8">
        <v>4</v>
      </c>
      <c r="C164" s="11" t="s">
        <v>8</v>
      </c>
      <c r="D164" s="11" t="s">
        <v>365</v>
      </c>
      <c r="E164" s="11" t="s">
        <v>20</v>
      </c>
      <c r="F164" s="23" t="s">
        <v>381</v>
      </c>
    </row>
    <row r="165" spans="1:6" x14ac:dyDescent="0.55000000000000004">
      <c r="A165" s="10">
        <v>43266</v>
      </c>
      <c r="B165" s="8">
        <v>2</v>
      </c>
      <c r="C165" s="11" t="s">
        <v>8</v>
      </c>
      <c r="D165" s="11" t="s">
        <v>365</v>
      </c>
      <c r="E165" s="11" t="s">
        <v>20</v>
      </c>
      <c r="F165" s="23" t="s">
        <v>381</v>
      </c>
    </row>
    <row r="166" spans="1:6" x14ac:dyDescent="0.55000000000000004">
      <c r="A166" s="10">
        <v>43266</v>
      </c>
      <c r="B166" s="8">
        <v>5</v>
      </c>
      <c r="C166" s="11" t="s">
        <v>8</v>
      </c>
      <c r="D166" s="11" t="s">
        <v>382</v>
      </c>
      <c r="E166" s="11" t="s">
        <v>20</v>
      </c>
      <c r="F166" s="23" t="s">
        <v>369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zoomScale="85" zoomScaleNormal="85" workbookViewId="0">
      <selection activeCell="F2" sqref="F2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ht="28.8" x14ac:dyDescent="0.55000000000000004">
      <c r="A2" s="27">
        <v>1</v>
      </c>
      <c r="B2" s="28" t="s">
        <v>53</v>
      </c>
      <c r="C2" s="27"/>
      <c r="D2" s="28" t="s">
        <v>54</v>
      </c>
      <c r="E2" s="28">
        <v>20</v>
      </c>
      <c r="F2" s="27"/>
      <c r="H2">
        <f>Nico!K76</f>
        <v>9.5</v>
      </c>
    </row>
    <row r="3" spans="1:9" x14ac:dyDescent="0.55000000000000004">
      <c r="A3" s="31">
        <v>2</v>
      </c>
      <c r="B3" s="32" t="s">
        <v>55</v>
      </c>
      <c r="C3" s="31"/>
      <c r="D3" s="32" t="s">
        <v>56</v>
      </c>
      <c r="E3" s="31"/>
      <c r="F3" s="31"/>
      <c r="H3">
        <f>Nico!K77</f>
        <v>1</v>
      </c>
    </row>
    <row r="4" spans="1:9" x14ac:dyDescent="0.55000000000000004">
      <c r="A4" s="29">
        <v>3</v>
      </c>
      <c r="B4" s="30" t="s">
        <v>57</v>
      </c>
      <c r="C4" s="29"/>
      <c r="D4" s="30" t="s">
        <v>58</v>
      </c>
      <c r="E4" s="29"/>
      <c r="F4" s="29"/>
      <c r="H4">
        <f>Nico!K78</f>
        <v>0</v>
      </c>
    </row>
    <row r="5" spans="1:9" ht="28.8" x14ac:dyDescent="0.55000000000000004">
      <c r="A5" s="31">
        <v>4</v>
      </c>
      <c r="B5" s="32" t="s">
        <v>59</v>
      </c>
      <c r="C5" s="31"/>
      <c r="D5" s="32" t="s">
        <v>60</v>
      </c>
      <c r="E5" s="31">
        <v>12</v>
      </c>
      <c r="F5" s="31"/>
      <c r="H5">
        <f>Nico!K79</f>
        <v>15.5</v>
      </c>
    </row>
    <row r="6" spans="1:9" x14ac:dyDescent="0.55000000000000004">
      <c r="A6" s="29">
        <v>5</v>
      </c>
      <c r="B6" s="30" t="s">
        <v>61</v>
      </c>
      <c r="C6" s="29"/>
      <c r="D6" s="30" t="s">
        <v>62</v>
      </c>
      <c r="E6" s="29"/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63</v>
      </c>
      <c r="C7" s="31"/>
      <c r="D7" s="32" t="s">
        <v>64</v>
      </c>
      <c r="E7" s="31"/>
      <c r="F7" s="31"/>
      <c r="H7">
        <f>Nico!K81</f>
        <v>0</v>
      </c>
    </row>
    <row r="8" spans="1:9" x14ac:dyDescent="0.55000000000000004">
      <c r="A8" s="29">
        <v>7</v>
      </c>
      <c r="B8" s="30" t="s">
        <v>66</v>
      </c>
      <c r="C8" s="29"/>
      <c r="D8" s="30" t="s">
        <v>65</v>
      </c>
      <c r="E8" s="29"/>
      <c r="F8" s="29"/>
      <c r="H8">
        <f>Nico!K82</f>
        <v>12.75</v>
      </c>
    </row>
    <row r="9" spans="1:9" ht="28.8" x14ac:dyDescent="0.55000000000000004">
      <c r="A9" s="31">
        <v>8</v>
      </c>
      <c r="B9" s="32" t="s">
        <v>67</v>
      </c>
      <c r="C9" s="31"/>
      <c r="D9" s="32" t="s">
        <v>68</v>
      </c>
      <c r="E9" s="31">
        <v>8</v>
      </c>
      <c r="F9" s="31"/>
      <c r="H9">
        <f>Nico!K83</f>
        <v>0</v>
      </c>
    </row>
    <row r="10" spans="1:9" x14ac:dyDescent="0.55000000000000004">
      <c r="A10" s="29">
        <v>9</v>
      </c>
      <c r="B10" s="30" t="s">
        <v>69</v>
      </c>
      <c r="C10" s="29"/>
      <c r="D10" s="30" t="s">
        <v>70</v>
      </c>
      <c r="E10" s="29"/>
      <c r="F10" s="29"/>
      <c r="H10">
        <f>Nico!K84</f>
        <v>0</v>
      </c>
    </row>
    <row r="11" spans="1:9" ht="28.8" x14ac:dyDescent="0.55000000000000004">
      <c r="A11" s="31">
        <v>10</v>
      </c>
      <c r="B11" s="32" t="s">
        <v>71</v>
      </c>
      <c r="C11" s="31"/>
      <c r="D11" s="32" t="s">
        <v>72</v>
      </c>
      <c r="E11" s="31"/>
      <c r="F11" s="31"/>
      <c r="H11">
        <f>Nico!K85</f>
        <v>0</v>
      </c>
    </row>
    <row r="12" spans="1:9" x14ac:dyDescent="0.55000000000000004">
      <c r="A12" s="29">
        <v>11</v>
      </c>
      <c r="B12" s="30" t="s">
        <v>73</v>
      </c>
      <c r="C12" s="29"/>
      <c r="D12" s="30" t="s">
        <v>74</v>
      </c>
      <c r="E12" s="29">
        <v>8</v>
      </c>
      <c r="F12" s="29"/>
      <c r="H12">
        <f>Nico!K86</f>
        <v>0</v>
      </c>
    </row>
    <row r="13" spans="1:9" x14ac:dyDescent="0.55000000000000004">
      <c r="A13" s="31">
        <v>12</v>
      </c>
      <c r="B13" s="32" t="s">
        <v>75</v>
      </c>
      <c r="C13" s="31"/>
      <c r="D13" s="32" t="s">
        <v>76</v>
      </c>
      <c r="E13" s="31"/>
      <c r="F13" s="31"/>
      <c r="H13">
        <f>Nico!K87</f>
        <v>0</v>
      </c>
    </row>
    <row r="14" spans="1:9" ht="28.8" x14ac:dyDescent="0.55000000000000004">
      <c r="A14" s="29">
        <v>13</v>
      </c>
      <c r="B14" s="30" t="s">
        <v>77</v>
      </c>
      <c r="C14" s="29"/>
      <c r="D14" s="30" t="s">
        <v>78</v>
      </c>
      <c r="E14" s="29"/>
      <c r="F14" s="29"/>
      <c r="H14">
        <f>Nico!K88</f>
        <v>0</v>
      </c>
    </row>
    <row r="15" spans="1:9" ht="28.8" x14ac:dyDescent="0.55000000000000004">
      <c r="A15" s="31">
        <v>14</v>
      </c>
      <c r="B15" s="32" t="s">
        <v>85</v>
      </c>
      <c r="C15" s="31"/>
      <c r="D15" s="32" t="s">
        <v>79</v>
      </c>
      <c r="E15" s="31">
        <v>16</v>
      </c>
      <c r="F15" s="31"/>
      <c r="H15">
        <f>Nico!K89</f>
        <v>0</v>
      </c>
    </row>
    <row r="16" spans="1:9" x14ac:dyDescent="0.55000000000000004">
      <c r="A16" s="29">
        <v>15</v>
      </c>
      <c r="B16" s="30" t="s">
        <v>80</v>
      </c>
      <c r="C16" s="29"/>
      <c r="D16" s="30" t="s">
        <v>81</v>
      </c>
      <c r="E16" s="29"/>
      <c r="F16" s="29"/>
      <c r="H16">
        <f>Nico!K90</f>
        <v>3.5</v>
      </c>
    </row>
    <row r="17" spans="1:8" ht="28.8" x14ac:dyDescent="0.55000000000000004">
      <c r="A17" s="31">
        <v>16</v>
      </c>
      <c r="B17" s="32" t="s">
        <v>82</v>
      </c>
      <c r="C17" s="31"/>
      <c r="D17" s="32" t="s">
        <v>83</v>
      </c>
      <c r="E17" s="31">
        <v>20</v>
      </c>
      <c r="F17" s="31"/>
      <c r="H17">
        <f>Nico!K91</f>
        <v>0</v>
      </c>
    </row>
    <row r="18" spans="1:8" x14ac:dyDescent="0.55000000000000004">
      <c r="A18" s="29">
        <v>17</v>
      </c>
      <c r="B18" s="30" t="s">
        <v>86</v>
      </c>
      <c r="C18" s="29"/>
      <c r="D18" s="30" t="s">
        <v>84</v>
      </c>
      <c r="E18" s="29"/>
      <c r="F18" s="29"/>
      <c r="H18">
        <f>Nico!K92</f>
        <v>0</v>
      </c>
    </row>
    <row r="19" spans="1:8" ht="28.8" x14ac:dyDescent="0.55000000000000004">
      <c r="A19" s="31">
        <v>18</v>
      </c>
      <c r="B19" s="32" t="s">
        <v>87</v>
      </c>
      <c r="C19" s="31"/>
      <c r="D19" s="32" t="s">
        <v>88</v>
      </c>
      <c r="E19" s="31">
        <v>6</v>
      </c>
      <c r="F19" s="31"/>
      <c r="H19">
        <f>Nico!K93</f>
        <v>2</v>
      </c>
    </row>
    <row r="20" spans="1:8" x14ac:dyDescent="0.55000000000000004">
      <c r="A20" s="29">
        <v>19</v>
      </c>
      <c r="B20" s="30" t="s">
        <v>89</v>
      </c>
      <c r="C20" s="29"/>
      <c r="D20" s="30" t="s">
        <v>90</v>
      </c>
      <c r="E20" s="29">
        <v>6</v>
      </c>
      <c r="F20" s="29"/>
      <c r="H20">
        <f>Nico!K94</f>
        <v>0</v>
      </c>
    </row>
    <row r="21" spans="1:8" ht="28.8" x14ac:dyDescent="0.55000000000000004">
      <c r="A21" s="31">
        <v>20</v>
      </c>
      <c r="B21" s="32" t="s">
        <v>91</v>
      </c>
      <c r="C21" s="31"/>
      <c r="D21" s="32" t="s">
        <v>92</v>
      </c>
      <c r="E21" s="31"/>
      <c r="F21" s="31"/>
      <c r="H21">
        <f>Nico!K95</f>
        <v>0</v>
      </c>
    </row>
    <row r="22" spans="1:8" ht="28.8" x14ac:dyDescent="0.55000000000000004">
      <c r="A22" s="29">
        <v>21</v>
      </c>
      <c r="B22" s="30" t="s">
        <v>93</v>
      </c>
      <c r="C22" s="29"/>
      <c r="D22" s="30" t="s">
        <v>94</v>
      </c>
      <c r="E22" s="29"/>
      <c r="F22" s="29"/>
      <c r="H22">
        <f>Nico!K96</f>
        <v>0</v>
      </c>
    </row>
    <row r="23" spans="1:8" ht="28.8" x14ac:dyDescent="0.55000000000000004">
      <c r="A23" s="31">
        <v>22</v>
      </c>
      <c r="B23" s="32" t="s">
        <v>95</v>
      </c>
      <c r="C23" s="31"/>
      <c r="D23" s="32" t="s">
        <v>96</v>
      </c>
      <c r="E23" s="31">
        <v>4</v>
      </c>
      <c r="F23" s="31"/>
      <c r="H23">
        <f>Nico!K97</f>
        <v>6.75</v>
      </c>
    </row>
    <row r="24" spans="1:8" x14ac:dyDescent="0.55000000000000004">
      <c r="A24" s="29">
        <v>23</v>
      </c>
      <c r="B24" s="30" t="s">
        <v>97</v>
      </c>
      <c r="C24" s="29"/>
      <c r="D24" s="30" t="s">
        <v>98</v>
      </c>
      <c r="E24" s="29"/>
      <c r="F24" s="29"/>
      <c r="H24">
        <f>Nico!K98</f>
        <v>0</v>
      </c>
    </row>
    <row r="25" spans="1:8" x14ac:dyDescent="0.55000000000000004">
      <c r="A25" s="31">
        <v>24</v>
      </c>
      <c r="B25" s="32" t="s">
        <v>99</v>
      </c>
      <c r="C25" s="31"/>
      <c r="D25" s="32" t="s">
        <v>107</v>
      </c>
      <c r="E25" s="31">
        <v>4</v>
      </c>
      <c r="F25" s="31"/>
      <c r="H25">
        <f>Nico!K99</f>
        <v>7.25</v>
      </c>
    </row>
    <row r="26" spans="1:8" x14ac:dyDescent="0.55000000000000004">
      <c r="A26" s="29">
        <v>25</v>
      </c>
      <c r="B26" s="30" t="s">
        <v>108</v>
      </c>
      <c r="C26" s="29"/>
      <c r="D26" s="30" t="s">
        <v>109</v>
      </c>
      <c r="E26" s="29">
        <v>6</v>
      </c>
      <c r="F26" s="29"/>
      <c r="H26">
        <f>Nico!K100</f>
        <v>9</v>
      </c>
    </row>
    <row r="27" spans="1:8" x14ac:dyDescent="0.55000000000000004">
      <c r="A27" s="31">
        <v>26</v>
      </c>
      <c r="B27" s="32" t="s">
        <v>117</v>
      </c>
      <c r="C27" s="31"/>
      <c r="D27" s="32"/>
      <c r="E27" s="31"/>
      <c r="F27" s="31"/>
    </row>
    <row r="28" spans="1:8" x14ac:dyDescent="0.55000000000000004">
      <c r="A28" s="29">
        <v>27</v>
      </c>
      <c r="B28" s="30" t="s">
        <v>118</v>
      </c>
      <c r="C28" s="29"/>
      <c r="D28" s="30"/>
      <c r="E28" s="29"/>
      <c r="F28" s="29"/>
    </row>
    <row r="29" spans="1:8" x14ac:dyDescent="0.55000000000000004">
      <c r="A29" s="31">
        <v>28</v>
      </c>
      <c r="B29" s="32" t="s">
        <v>122</v>
      </c>
      <c r="C29" s="31"/>
      <c r="D29" s="32"/>
      <c r="E29" s="31">
        <v>8</v>
      </c>
      <c r="F29" s="31"/>
    </row>
    <row r="30" spans="1:8" x14ac:dyDescent="0.55000000000000004">
      <c r="A30" s="29">
        <v>29</v>
      </c>
      <c r="B30" s="30" t="s">
        <v>147</v>
      </c>
      <c r="C30" s="29"/>
      <c r="D30" s="30"/>
      <c r="E30" s="29"/>
      <c r="F30" s="29"/>
    </row>
    <row r="31" spans="1:8" x14ac:dyDescent="0.55000000000000004">
      <c r="A31" s="31">
        <v>30</v>
      </c>
      <c r="B31" s="32"/>
      <c r="C31" s="31"/>
      <c r="D31" s="32"/>
      <c r="E31" s="31"/>
      <c r="F31" s="31"/>
    </row>
    <row r="32" spans="1:8" x14ac:dyDescent="0.55000000000000004">
      <c r="A32" s="29">
        <v>31</v>
      </c>
      <c r="B32" s="30"/>
      <c r="C32" s="29"/>
      <c r="D32" s="30"/>
      <c r="E32" s="29"/>
      <c r="F32" s="29"/>
    </row>
    <row r="33" spans="1:6" x14ac:dyDescent="0.55000000000000004">
      <c r="A33" s="31">
        <v>32</v>
      </c>
      <c r="B33" s="32"/>
      <c r="C33" s="31"/>
      <c r="D33" s="32"/>
      <c r="E33" s="31"/>
      <c r="F33" s="31"/>
    </row>
    <row r="34" spans="1:6" x14ac:dyDescent="0.55000000000000004">
      <c r="A34" s="29">
        <v>33</v>
      </c>
      <c r="B34" s="30"/>
      <c r="C34" s="29"/>
      <c r="D34" s="30"/>
      <c r="E34" s="29"/>
      <c r="F34" s="29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zoomScale="85" zoomScaleNormal="85" workbookViewId="0">
      <selection activeCell="A17" sqref="A17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311</v>
      </c>
      <c r="C2" s="27"/>
      <c r="D2" s="28" t="s">
        <v>275</v>
      </c>
      <c r="E2" s="28"/>
      <c r="F2" s="27"/>
      <c r="H2">
        <f>Nico!K76</f>
        <v>9.5</v>
      </c>
    </row>
    <row r="3" spans="1:9" x14ac:dyDescent="0.55000000000000004">
      <c r="A3" s="31">
        <v>2</v>
      </c>
      <c r="B3" s="32" t="s">
        <v>312</v>
      </c>
      <c r="C3" s="31"/>
      <c r="D3" s="32" t="s">
        <v>275</v>
      </c>
      <c r="E3" s="31"/>
      <c r="F3" s="31"/>
      <c r="H3">
        <f>Nico!K77</f>
        <v>1</v>
      </c>
    </row>
    <row r="4" spans="1:9" x14ac:dyDescent="0.55000000000000004">
      <c r="A4" s="29">
        <v>3</v>
      </c>
      <c r="B4" s="30" t="s">
        <v>313</v>
      </c>
      <c r="C4" s="29"/>
      <c r="D4" s="30" t="s">
        <v>275</v>
      </c>
      <c r="E4" s="29"/>
      <c r="F4" s="29"/>
      <c r="H4">
        <f>Nico!K78</f>
        <v>0</v>
      </c>
    </row>
    <row r="5" spans="1:9" x14ac:dyDescent="0.55000000000000004">
      <c r="A5" s="29">
        <v>4</v>
      </c>
      <c r="B5" s="30" t="s">
        <v>314</v>
      </c>
      <c r="C5" s="29"/>
      <c r="D5" s="30" t="s">
        <v>275</v>
      </c>
      <c r="E5" s="29"/>
      <c r="F5" s="29"/>
      <c r="H5">
        <f>Nico!K80</f>
        <v>0</v>
      </c>
    </row>
    <row r="6" spans="1:9" ht="27" customHeight="1" x14ac:dyDescent="0.55000000000000004">
      <c r="A6" s="31">
        <v>5</v>
      </c>
      <c r="B6" s="32" t="s">
        <v>315</v>
      </c>
      <c r="C6" s="31"/>
      <c r="D6" s="32" t="s">
        <v>275</v>
      </c>
      <c r="E6" s="31"/>
      <c r="F6" s="31"/>
      <c r="H6">
        <f>Nico!K81</f>
        <v>0</v>
      </c>
    </row>
    <row r="7" spans="1:9" ht="14.7" thickBot="1" x14ac:dyDescent="0.6">
      <c r="A7" s="29">
        <v>6</v>
      </c>
      <c r="B7" s="30" t="s">
        <v>360</v>
      </c>
      <c r="C7" s="29"/>
      <c r="D7" s="30" t="s">
        <v>275</v>
      </c>
      <c r="E7" s="29"/>
      <c r="F7" s="29"/>
      <c r="H7">
        <f>Nico!K82</f>
        <v>12.75</v>
      </c>
    </row>
    <row r="8" spans="1:9" x14ac:dyDescent="0.55000000000000004">
      <c r="A8" s="27">
        <v>7</v>
      </c>
      <c r="B8" s="30" t="s">
        <v>316</v>
      </c>
      <c r="C8" s="29"/>
      <c r="D8" s="30"/>
      <c r="E8" s="29"/>
      <c r="F8" s="29"/>
      <c r="H8">
        <f>Nico!K88</f>
        <v>0</v>
      </c>
    </row>
    <row r="9" spans="1:9" x14ac:dyDescent="0.55000000000000004">
      <c r="A9" s="31">
        <v>8</v>
      </c>
      <c r="B9" s="32" t="s">
        <v>51</v>
      </c>
      <c r="C9" s="31"/>
      <c r="D9" s="32" t="s">
        <v>317</v>
      </c>
      <c r="E9" s="31"/>
      <c r="F9" s="31"/>
      <c r="H9">
        <f>Nico!K89</f>
        <v>0</v>
      </c>
    </row>
    <row r="10" spans="1:9" x14ac:dyDescent="0.55000000000000004">
      <c r="A10" s="29">
        <v>9</v>
      </c>
      <c r="B10" s="30" t="s">
        <v>332</v>
      </c>
      <c r="C10" s="29"/>
      <c r="D10" s="30"/>
      <c r="E10" s="29">
        <v>2</v>
      </c>
      <c r="F10" s="29"/>
    </row>
    <row r="11" spans="1:9" x14ac:dyDescent="0.55000000000000004">
      <c r="A11" s="29">
        <v>10</v>
      </c>
      <c r="B11" s="30" t="s">
        <v>350</v>
      </c>
      <c r="C11" s="29"/>
      <c r="D11" s="30" t="s">
        <v>275</v>
      </c>
      <c r="E11" s="29"/>
      <c r="F11" s="29"/>
      <c r="H11">
        <f>Nico!K94</f>
        <v>0</v>
      </c>
    </row>
    <row r="12" spans="1:9" x14ac:dyDescent="0.55000000000000004">
      <c r="A12" s="31">
        <v>11</v>
      </c>
      <c r="B12" s="32" t="s">
        <v>365</v>
      </c>
      <c r="C12" s="31"/>
      <c r="D12" s="32"/>
      <c r="E12" s="31"/>
      <c r="F12" s="31"/>
      <c r="H12">
        <f>Nico!K95</f>
        <v>0</v>
      </c>
    </row>
    <row r="13" spans="1:9" ht="14.7" thickBot="1" x14ac:dyDescent="0.6">
      <c r="A13" s="29">
        <v>12</v>
      </c>
      <c r="B13" s="30" t="s">
        <v>368</v>
      </c>
      <c r="C13" s="29"/>
      <c r="D13" s="30"/>
      <c r="E13" s="29"/>
      <c r="F13" s="29"/>
      <c r="H13">
        <f>Nico!K96</f>
        <v>0</v>
      </c>
    </row>
    <row r="14" spans="1:9" x14ac:dyDescent="0.55000000000000004">
      <c r="A14" s="27">
        <v>13</v>
      </c>
      <c r="B14" s="32" t="s">
        <v>372</v>
      </c>
      <c r="C14" s="31"/>
      <c r="D14" s="32"/>
      <c r="E14" s="31"/>
      <c r="F14" s="31"/>
      <c r="H14">
        <f>Nico!K97</f>
        <v>6.75</v>
      </c>
    </row>
    <row r="15" spans="1:9" x14ac:dyDescent="0.55000000000000004">
      <c r="A15" s="29">
        <v>14</v>
      </c>
      <c r="B15" s="30" t="s">
        <v>380</v>
      </c>
      <c r="C15" s="29"/>
      <c r="D15" s="30"/>
      <c r="E15" s="29"/>
      <c r="F15" s="29"/>
      <c r="H15">
        <f>Nico!K98</f>
        <v>0</v>
      </c>
    </row>
    <row r="16" spans="1:9" x14ac:dyDescent="0.55000000000000004">
      <c r="A16" s="31">
        <v>15</v>
      </c>
      <c r="B16" s="32" t="s">
        <v>383</v>
      </c>
      <c r="C16" s="31"/>
      <c r="D16" s="32"/>
      <c r="E16" s="31"/>
      <c r="F16" s="31"/>
      <c r="H16">
        <f>Nico!K99</f>
        <v>7.25</v>
      </c>
    </row>
    <row r="17" spans="1:8" x14ac:dyDescent="0.55000000000000004">
      <c r="A17" s="29"/>
      <c r="B17" s="30"/>
      <c r="C17" s="29"/>
      <c r="D17" s="30"/>
      <c r="E17" s="29"/>
      <c r="F17" s="29"/>
      <c r="H17">
        <f>Nico!K100</f>
        <v>9</v>
      </c>
    </row>
    <row r="18" spans="1:8" x14ac:dyDescent="0.55000000000000004">
      <c r="A18" s="31"/>
      <c r="B18" s="32"/>
      <c r="C18" s="31"/>
      <c r="D18" s="32"/>
      <c r="E18" s="31"/>
      <c r="F18" s="31"/>
    </row>
    <row r="19" spans="1:8" x14ac:dyDescent="0.55000000000000004">
      <c r="A19" s="29"/>
      <c r="B19" s="30"/>
      <c r="C19" s="29"/>
      <c r="D19" s="30"/>
      <c r="E19" s="29"/>
      <c r="F19" s="29"/>
    </row>
    <row r="20" spans="1:8" x14ac:dyDescent="0.55000000000000004">
      <c r="A20" s="31"/>
      <c r="B20" s="32"/>
      <c r="C20" s="31"/>
      <c r="D20" s="32"/>
      <c r="E20" s="31"/>
      <c r="F20" s="31"/>
    </row>
    <row r="21" spans="1:8" x14ac:dyDescent="0.55000000000000004">
      <c r="A21" s="29"/>
      <c r="B21" s="30"/>
      <c r="C21" s="29"/>
      <c r="D21" s="30"/>
      <c r="E21" s="29"/>
      <c r="F21" s="29"/>
    </row>
    <row r="22" spans="1:8" x14ac:dyDescent="0.55000000000000004">
      <c r="A22" s="31"/>
      <c r="B22" s="32"/>
      <c r="C22" s="31"/>
      <c r="D22" s="32"/>
      <c r="E22" s="31"/>
      <c r="F22" s="31"/>
    </row>
    <row r="23" spans="1:8" x14ac:dyDescent="0.55000000000000004">
      <c r="A23" s="29"/>
      <c r="B23" s="30"/>
      <c r="C23" s="29"/>
      <c r="D23" s="30"/>
      <c r="E23" s="29"/>
      <c r="F23" s="29"/>
    </row>
    <row r="24" spans="1:8" x14ac:dyDescent="0.55000000000000004">
      <c r="A24" s="31"/>
      <c r="B24" s="32"/>
      <c r="C24" s="31"/>
      <c r="D24" s="32"/>
      <c r="E24" s="31"/>
      <c r="F24" s="31"/>
    </row>
    <row r="25" spans="1:8" x14ac:dyDescent="0.55000000000000004">
      <c r="A25" s="29"/>
      <c r="B25" s="30"/>
      <c r="C25" s="29"/>
      <c r="D25" s="30"/>
      <c r="E25" s="29"/>
      <c r="F25" s="29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zoomScale="85" zoomScaleNormal="85" workbookViewId="0">
      <selection activeCell="A11" sqref="A11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273</v>
      </c>
      <c r="C2" s="27"/>
      <c r="D2" s="28"/>
      <c r="E2" s="28"/>
      <c r="F2" s="27"/>
      <c r="H2">
        <f>Nico!K76</f>
        <v>9.5</v>
      </c>
    </row>
    <row r="3" spans="1:9" x14ac:dyDescent="0.55000000000000004">
      <c r="A3" s="31">
        <v>2</v>
      </c>
      <c r="B3" s="32" t="s">
        <v>297</v>
      </c>
      <c r="C3" s="31"/>
      <c r="D3" s="32"/>
      <c r="E3" s="31"/>
      <c r="F3" s="31"/>
      <c r="H3">
        <f>Nico!K77</f>
        <v>1</v>
      </c>
    </row>
    <row r="4" spans="1:9" x14ac:dyDescent="0.55000000000000004">
      <c r="A4" s="29">
        <v>3</v>
      </c>
      <c r="B4" s="30" t="s">
        <v>242</v>
      </c>
      <c r="C4" s="29"/>
      <c r="D4" s="30"/>
      <c r="E4" s="29"/>
      <c r="F4" s="29"/>
      <c r="H4">
        <f>Nico!K78</f>
        <v>0</v>
      </c>
    </row>
    <row r="5" spans="1:9" x14ac:dyDescent="0.55000000000000004">
      <c r="A5" s="31">
        <v>4</v>
      </c>
      <c r="B5" s="32" t="s">
        <v>298</v>
      </c>
      <c r="C5" s="31"/>
      <c r="D5" s="32"/>
      <c r="E5" s="31"/>
      <c r="F5" s="31"/>
      <c r="H5">
        <f>Nico!K79</f>
        <v>15.5</v>
      </c>
    </row>
    <row r="6" spans="1:9" x14ac:dyDescent="0.55000000000000004">
      <c r="A6" s="29">
        <v>5</v>
      </c>
      <c r="B6" s="30" t="s">
        <v>299</v>
      </c>
      <c r="C6" s="29"/>
      <c r="D6" s="30"/>
      <c r="E6" s="29"/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300</v>
      </c>
      <c r="C7" s="31"/>
      <c r="D7" s="32"/>
      <c r="E7" s="31"/>
      <c r="F7" s="31"/>
      <c r="H7">
        <f>Nico!K81</f>
        <v>0</v>
      </c>
    </row>
    <row r="8" spans="1:9" x14ac:dyDescent="0.55000000000000004">
      <c r="A8" s="29">
        <v>7</v>
      </c>
      <c r="B8" s="30" t="s">
        <v>301</v>
      </c>
      <c r="C8" s="29"/>
      <c r="D8" s="30" t="s">
        <v>275</v>
      </c>
      <c r="E8" s="29"/>
      <c r="F8" s="29"/>
      <c r="H8">
        <f>Nico!K82</f>
        <v>12.75</v>
      </c>
    </row>
    <row r="9" spans="1:9" x14ac:dyDescent="0.55000000000000004">
      <c r="A9" s="31">
        <v>8</v>
      </c>
      <c r="B9" s="32" t="s">
        <v>306</v>
      </c>
      <c r="C9" s="31"/>
      <c r="D9" s="32" t="s">
        <v>275</v>
      </c>
      <c r="E9" s="31"/>
      <c r="F9" s="31"/>
      <c r="H9">
        <f>Nico!K83</f>
        <v>0</v>
      </c>
    </row>
    <row r="10" spans="1:9" x14ac:dyDescent="0.55000000000000004">
      <c r="A10" s="29">
        <v>9</v>
      </c>
      <c r="B10" s="30" t="s">
        <v>332</v>
      </c>
      <c r="C10" s="29"/>
      <c r="D10" s="30"/>
      <c r="E10" s="29">
        <v>2</v>
      </c>
      <c r="F10" s="29"/>
    </row>
    <row r="11" spans="1:9" x14ac:dyDescent="0.55000000000000004">
      <c r="A11" s="31"/>
      <c r="B11" s="32"/>
      <c r="C11" s="31"/>
      <c r="D11" s="34"/>
      <c r="E11" s="31"/>
      <c r="F11" s="31"/>
      <c r="H11">
        <f>Nico!K85</f>
        <v>0</v>
      </c>
    </row>
    <row r="12" spans="1:9" x14ac:dyDescent="0.55000000000000004">
      <c r="A12" s="29"/>
      <c r="B12" s="30"/>
      <c r="C12" s="29"/>
      <c r="D12" s="30"/>
      <c r="E12" s="29"/>
      <c r="F12" s="29"/>
      <c r="H12">
        <f>Nico!K86</f>
        <v>0</v>
      </c>
    </row>
    <row r="13" spans="1:9" x14ac:dyDescent="0.55000000000000004">
      <c r="A13" s="31"/>
      <c r="B13" s="32"/>
      <c r="C13" s="31"/>
      <c r="D13" s="32"/>
      <c r="E13" s="31"/>
      <c r="F13" s="31"/>
      <c r="H13">
        <f>Nico!K87</f>
        <v>0</v>
      </c>
    </row>
    <row r="14" spans="1:9" x14ac:dyDescent="0.55000000000000004">
      <c r="A14" s="29"/>
      <c r="B14" s="30"/>
      <c r="C14" s="29"/>
      <c r="D14" s="30"/>
      <c r="E14" s="29"/>
      <c r="F14" s="29"/>
      <c r="H14">
        <f>Nico!K88</f>
        <v>0</v>
      </c>
    </row>
    <row r="15" spans="1:9" x14ac:dyDescent="0.55000000000000004">
      <c r="A15" s="31"/>
      <c r="B15" s="32"/>
      <c r="C15" s="31"/>
      <c r="D15" s="32"/>
      <c r="E15" s="31"/>
      <c r="F15" s="31"/>
      <c r="H15">
        <f>Nico!K89</f>
        <v>0</v>
      </c>
    </row>
    <row r="16" spans="1:9" x14ac:dyDescent="0.55000000000000004">
      <c r="A16" s="29"/>
      <c r="B16" s="30"/>
      <c r="C16" s="29"/>
      <c r="D16" s="30"/>
      <c r="E16" s="29"/>
      <c r="F16" s="29"/>
      <c r="H16">
        <f>Nico!K90</f>
        <v>3.5</v>
      </c>
    </row>
    <row r="17" spans="1:8" x14ac:dyDescent="0.55000000000000004">
      <c r="A17" s="31"/>
      <c r="B17" s="32"/>
      <c r="C17" s="31"/>
      <c r="D17" s="32"/>
      <c r="E17" s="31"/>
      <c r="F17" s="31"/>
      <c r="H17">
        <f>Nico!K91</f>
        <v>0</v>
      </c>
    </row>
    <row r="18" spans="1:8" x14ac:dyDescent="0.55000000000000004">
      <c r="A18" s="29"/>
      <c r="B18" s="30"/>
      <c r="C18" s="29"/>
      <c r="D18" s="30"/>
      <c r="E18" s="29"/>
      <c r="F18" s="29"/>
      <c r="H18">
        <f>Nico!K92</f>
        <v>0</v>
      </c>
    </row>
    <row r="19" spans="1:8" x14ac:dyDescent="0.55000000000000004">
      <c r="A19" s="31"/>
      <c r="B19" s="32"/>
      <c r="C19" s="31"/>
      <c r="D19" s="32"/>
      <c r="E19" s="31"/>
      <c r="F19" s="31"/>
      <c r="H19">
        <f>Nico!K93</f>
        <v>2</v>
      </c>
    </row>
    <row r="20" spans="1:8" x14ac:dyDescent="0.55000000000000004">
      <c r="A20" s="29"/>
      <c r="B20" s="30"/>
      <c r="C20" s="29"/>
      <c r="D20" s="30"/>
      <c r="E20" s="29"/>
      <c r="F20" s="29"/>
      <c r="H20">
        <f>Nico!K94</f>
        <v>0</v>
      </c>
    </row>
    <row r="21" spans="1:8" x14ac:dyDescent="0.55000000000000004">
      <c r="A21" s="31"/>
      <c r="B21" s="32"/>
      <c r="C21" s="31"/>
      <c r="D21" s="32"/>
      <c r="E21" s="31"/>
      <c r="F21" s="31"/>
      <c r="H21">
        <f>Nico!K95</f>
        <v>0</v>
      </c>
    </row>
    <row r="22" spans="1:8" x14ac:dyDescent="0.55000000000000004">
      <c r="A22" s="29"/>
      <c r="B22" s="30"/>
      <c r="C22" s="29"/>
      <c r="D22" s="30"/>
      <c r="E22" s="29"/>
      <c r="F22" s="29"/>
      <c r="H22">
        <f>Nico!K96</f>
        <v>0</v>
      </c>
    </row>
    <row r="23" spans="1:8" x14ac:dyDescent="0.55000000000000004">
      <c r="A23" s="31"/>
      <c r="B23" s="32"/>
      <c r="C23" s="31"/>
      <c r="D23" s="32"/>
      <c r="E23" s="31"/>
      <c r="F23" s="31"/>
      <c r="H23">
        <f>Nico!K97</f>
        <v>6.75</v>
      </c>
    </row>
    <row r="24" spans="1:8" x14ac:dyDescent="0.55000000000000004">
      <c r="A24" s="29"/>
      <c r="B24" s="30"/>
      <c r="C24" s="29"/>
      <c r="D24" s="30"/>
      <c r="E24" s="29"/>
      <c r="F24" s="29"/>
      <c r="H24">
        <f>Nico!K98</f>
        <v>0</v>
      </c>
    </row>
    <row r="25" spans="1:8" x14ac:dyDescent="0.55000000000000004">
      <c r="A25" s="31"/>
      <c r="B25" s="32"/>
      <c r="C25" s="31"/>
      <c r="D25" s="32"/>
      <c r="E25" s="31"/>
      <c r="F25" s="31"/>
      <c r="H25">
        <f>Nico!K99</f>
        <v>7.25</v>
      </c>
    </row>
    <row r="26" spans="1:8" x14ac:dyDescent="0.55000000000000004">
      <c r="A26" s="29"/>
      <c r="B26" s="30"/>
      <c r="C26" s="29"/>
      <c r="D26" s="30"/>
      <c r="E26" s="29"/>
      <c r="F26" s="29"/>
      <c r="H26">
        <f>Nico!K100</f>
        <v>9</v>
      </c>
    </row>
    <row r="27" spans="1:8" x14ac:dyDescent="0.55000000000000004">
      <c r="A27" s="31"/>
      <c r="B27" s="32"/>
      <c r="C27" s="31"/>
      <c r="D27" s="32"/>
      <c r="E27" s="31"/>
      <c r="F27" s="31"/>
    </row>
    <row r="28" spans="1:8" x14ac:dyDescent="0.55000000000000004">
      <c r="A28" s="29"/>
      <c r="B28" s="30"/>
      <c r="C28" s="29"/>
      <c r="D28" s="30"/>
      <c r="E28" s="29"/>
      <c r="F28" s="29"/>
    </row>
    <row r="29" spans="1:8" x14ac:dyDescent="0.55000000000000004">
      <c r="A29" s="31"/>
      <c r="B29" s="32"/>
      <c r="C29" s="31"/>
      <c r="D29" s="32"/>
      <c r="E29" s="31"/>
      <c r="F29" s="31"/>
    </row>
    <row r="30" spans="1:8" x14ac:dyDescent="0.55000000000000004">
      <c r="A30" s="29"/>
      <c r="B30" s="30"/>
      <c r="C30" s="29"/>
      <c r="D30" s="30"/>
      <c r="E30" s="29"/>
      <c r="F30" s="29"/>
    </row>
    <row r="31" spans="1:8" x14ac:dyDescent="0.55000000000000004">
      <c r="A31" s="31"/>
      <c r="B31" s="32"/>
      <c r="C31" s="31"/>
      <c r="D31" s="32"/>
      <c r="E31" s="31"/>
      <c r="F31" s="31"/>
    </row>
    <row r="32" spans="1:8" x14ac:dyDescent="0.55000000000000004">
      <c r="A32" s="29"/>
      <c r="B32" s="30"/>
      <c r="C32" s="29"/>
      <c r="D32" s="30"/>
      <c r="E32" s="29"/>
      <c r="F32" s="29"/>
    </row>
    <row r="33" spans="1:6" x14ac:dyDescent="0.55000000000000004">
      <c r="A33" s="31"/>
      <c r="B33" s="32"/>
      <c r="C33" s="31"/>
      <c r="D33" s="32"/>
      <c r="E33" s="31"/>
      <c r="F33" s="31"/>
    </row>
    <row r="34" spans="1:6" x14ac:dyDescent="0.55000000000000004">
      <c r="A34" s="29"/>
      <c r="B34" s="30"/>
      <c r="C34" s="29"/>
      <c r="D34" s="30"/>
      <c r="E34" s="29"/>
      <c r="F34" s="29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4"/>
  <sheetViews>
    <sheetView zoomScale="85" zoomScaleNormal="85" workbookViewId="0">
      <selection activeCell="B12" sqref="B12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254</v>
      </c>
      <c r="C2" s="27"/>
      <c r="D2" s="28" t="s">
        <v>275</v>
      </c>
      <c r="E2" s="28">
        <v>12</v>
      </c>
      <c r="F2" s="27"/>
      <c r="H2">
        <f>Nico!K76</f>
        <v>9.5</v>
      </c>
    </row>
    <row r="3" spans="1:9" x14ac:dyDescent="0.55000000000000004">
      <c r="A3" s="31">
        <v>2</v>
      </c>
      <c r="B3" s="32" t="s">
        <v>255</v>
      </c>
      <c r="C3" s="31"/>
      <c r="D3" s="32" t="s">
        <v>275</v>
      </c>
      <c r="E3" s="31">
        <v>8</v>
      </c>
      <c r="F3" s="31"/>
      <c r="H3">
        <f>Nico!K77</f>
        <v>1</v>
      </c>
    </row>
    <row r="4" spans="1:9" x14ac:dyDescent="0.55000000000000004">
      <c r="A4" s="29">
        <v>3</v>
      </c>
      <c r="B4" s="30" t="s">
        <v>256</v>
      </c>
      <c r="C4" s="29"/>
      <c r="D4" s="30" t="s">
        <v>275</v>
      </c>
      <c r="E4" s="29">
        <v>12</v>
      </c>
      <c r="F4" s="29"/>
      <c r="H4">
        <f>Nico!K78</f>
        <v>0</v>
      </c>
    </row>
    <row r="5" spans="1:9" ht="28.8" x14ac:dyDescent="0.55000000000000004">
      <c r="A5" s="31">
        <v>4</v>
      </c>
      <c r="B5" s="32" t="s">
        <v>257</v>
      </c>
      <c r="C5" s="31"/>
      <c r="D5" s="32"/>
      <c r="E5" s="31">
        <v>6</v>
      </c>
      <c r="F5" s="31"/>
      <c r="H5">
        <f>Nico!K79</f>
        <v>15.5</v>
      </c>
    </row>
    <row r="6" spans="1:9" x14ac:dyDescent="0.55000000000000004">
      <c r="A6" s="29">
        <v>5</v>
      </c>
      <c r="B6" s="30" t="s">
        <v>258</v>
      </c>
      <c r="C6" s="29"/>
      <c r="D6" s="30"/>
      <c r="E6" s="29">
        <v>5</v>
      </c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259</v>
      </c>
      <c r="C7" s="31"/>
      <c r="D7" s="32"/>
      <c r="E7" s="31">
        <v>4</v>
      </c>
      <c r="F7" s="31"/>
      <c r="H7">
        <f>Nico!K81</f>
        <v>0</v>
      </c>
    </row>
    <row r="8" spans="1:9" ht="28.8" x14ac:dyDescent="0.55000000000000004">
      <c r="A8" s="29">
        <v>7</v>
      </c>
      <c r="B8" s="30" t="s">
        <v>260</v>
      </c>
      <c r="C8" s="29"/>
      <c r="D8" s="30" t="s">
        <v>275</v>
      </c>
      <c r="E8" s="29">
        <v>4</v>
      </c>
      <c r="F8" s="29"/>
      <c r="H8">
        <f>Nico!K82</f>
        <v>12.75</v>
      </c>
    </row>
    <row r="9" spans="1:9" x14ac:dyDescent="0.55000000000000004">
      <c r="A9" s="31">
        <v>8</v>
      </c>
      <c r="B9" s="32" t="s">
        <v>261</v>
      </c>
      <c r="C9" s="31"/>
      <c r="D9" s="32" t="s">
        <v>262</v>
      </c>
      <c r="E9" s="31">
        <v>8</v>
      </c>
      <c r="F9" s="31"/>
      <c r="H9">
        <f>Nico!K83</f>
        <v>0</v>
      </c>
    </row>
    <row r="10" spans="1:9" x14ac:dyDescent="0.55000000000000004">
      <c r="A10" s="29">
        <v>9</v>
      </c>
      <c r="B10" s="30" t="s">
        <v>294</v>
      </c>
      <c r="C10" s="29"/>
      <c r="D10" s="30"/>
      <c r="E10" s="29"/>
      <c r="F10" s="29"/>
      <c r="H10">
        <f>Nico!K84</f>
        <v>0</v>
      </c>
    </row>
    <row r="11" spans="1:9" x14ac:dyDescent="0.55000000000000004">
      <c r="A11" s="29">
        <v>10</v>
      </c>
      <c r="B11" s="30" t="s">
        <v>332</v>
      </c>
      <c r="C11" s="29"/>
      <c r="D11" s="30"/>
      <c r="E11" s="29">
        <v>2</v>
      </c>
      <c r="F11" s="29"/>
    </row>
    <row r="12" spans="1:9" x14ac:dyDescent="0.55000000000000004">
      <c r="A12" s="29"/>
      <c r="B12" s="30"/>
      <c r="C12" s="29"/>
      <c r="D12" s="30"/>
      <c r="E12" s="29"/>
      <c r="F12" s="29"/>
      <c r="H12">
        <f>Nico!K86</f>
        <v>0</v>
      </c>
    </row>
    <row r="13" spans="1:9" x14ac:dyDescent="0.55000000000000004">
      <c r="A13" s="31"/>
      <c r="B13" s="32"/>
      <c r="C13" s="31"/>
      <c r="D13" s="32"/>
      <c r="E13" s="31"/>
      <c r="F13" s="31"/>
      <c r="H13">
        <f>Nico!K87</f>
        <v>0</v>
      </c>
    </row>
    <row r="14" spans="1:9" x14ac:dyDescent="0.55000000000000004">
      <c r="A14" s="29"/>
      <c r="B14" s="30"/>
      <c r="C14" s="29"/>
      <c r="D14" s="30"/>
      <c r="E14" s="29"/>
      <c r="F14" s="29"/>
      <c r="H14">
        <f>Nico!K88</f>
        <v>0</v>
      </c>
    </row>
    <row r="15" spans="1:9" x14ac:dyDescent="0.55000000000000004">
      <c r="A15" s="31"/>
      <c r="B15" s="32"/>
      <c r="C15" s="31"/>
      <c r="D15" s="32"/>
      <c r="E15" s="31"/>
      <c r="F15" s="31"/>
      <c r="H15">
        <f>Nico!K89</f>
        <v>0</v>
      </c>
    </row>
    <row r="16" spans="1:9" x14ac:dyDescent="0.55000000000000004">
      <c r="A16" s="29"/>
      <c r="B16" s="30"/>
      <c r="C16" s="29"/>
      <c r="D16" s="30"/>
      <c r="E16" s="29"/>
      <c r="F16" s="29"/>
      <c r="H16">
        <f>Nico!K90</f>
        <v>3.5</v>
      </c>
    </row>
    <row r="17" spans="1:8" x14ac:dyDescent="0.55000000000000004">
      <c r="A17" s="31"/>
      <c r="B17" s="32"/>
      <c r="C17" s="31"/>
      <c r="D17" s="32"/>
      <c r="E17" s="31"/>
      <c r="F17" s="31"/>
      <c r="H17">
        <f>Nico!K91</f>
        <v>0</v>
      </c>
    </row>
    <row r="18" spans="1:8" x14ac:dyDescent="0.55000000000000004">
      <c r="A18" s="29"/>
      <c r="B18" s="30"/>
      <c r="C18" s="29"/>
      <c r="D18" s="30"/>
      <c r="E18" s="29"/>
      <c r="F18" s="29"/>
      <c r="H18">
        <f>Nico!K92</f>
        <v>0</v>
      </c>
    </row>
    <row r="19" spans="1:8" x14ac:dyDescent="0.55000000000000004">
      <c r="A19" s="31"/>
      <c r="B19" s="32"/>
      <c r="C19" s="31"/>
      <c r="D19" s="32"/>
      <c r="E19" s="31"/>
      <c r="F19" s="31"/>
      <c r="H19">
        <f>Nico!K93</f>
        <v>2</v>
      </c>
    </row>
    <row r="20" spans="1:8" x14ac:dyDescent="0.55000000000000004">
      <c r="A20" s="29"/>
      <c r="B20" s="30"/>
      <c r="C20" s="29"/>
      <c r="D20" s="30"/>
      <c r="E20" s="29"/>
      <c r="F20" s="29"/>
      <c r="H20">
        <f>Nico!K94</f>
        <v>0</v>
      </c>
    </row>
    <row r="21" spans="1:8" x14ac:dyDescent="0.55000000000000004">
      <c r="A21" s="31"/>
      <c r="B21" s="32"/>
      <c r="C21" s="31"/>
      <c r="D21" s="32"/>
      <c r="E21" s="31"/>
      <c r="F21" s="31"/>
      <c r="H21">
        <f>Nico!K95</f>
        <v>0</v>
      </c>
    </row>
    <row r="22" spans="1:8" x14ac:dyDescent="0.55000000000000004">
      <c r="A22" s="29"/>
      <c r="B22" s="30"/>
      <c r="C22" s="29"/>
      <c r="D22" s="30"/>
      <c r="E22" s="29"/>
      <c r="F22" s="29"/>
      <c r="H22">
        <f>Nico!K96</f>
        <v>0</v>
      </c>
    </row>
    <row r="23" spans="1:8" x14ac:dyDescent="0.55000000000000004">
      <c r="A23" s="31"/>
      <c r="B23" s="32"/>
      <c r="C23" s="31"/>
      <c r="D23" s="32"/>
      <c r="E23" s="31"/>
      <c r="F23" s="31"/>
      <c r="H23">
        <f>Nico!K97</f>
        <v>6.75</v>
      </c>
    </row>
    <row r="24" spans="1:8" x14ac:dyDescent="0.55000000000000004">
      <c r="A24" s="29"/>
      <c r="B24" s="30"/>
      <c r="C24" s="29"/>
      <c r="D24" s="30"/>
      <c r="E24" s="29"/>
      <c r="F24" s="29"/>
      <c r="H24">
        <f>Nico!K98</f>
        <v>0</v>
      </c>
    </row>
    <row r="25" spans="1:8" x14ac:dyDescent="0.55000000000000004">
      <c r="A25" s="31"/>
      <c r="B25" s="32"/>
      <c r="C25" s="31"/>
      <c r="D25" s="32"/>
      <c r="E25" s="31"/>
      <c r="F25" s="31"/>
      <c r="H25">
        <f>Nico!K99</f>
        <v>7.25</v>
      </c>
    </row>
    <row r="26" spans="1:8" x14ac:dyDescent="0.55000000000000004">
      <c r="A26" s="29"/>
      <c r="B26" s="30"/>
      <c r="C26" s="29"/>
      <c r="D26" s="30"/>
      <c r="E26" s="29"/>
      <c r="F26" s="29"/>
      <c r="H26">
        <f>Nico!K100</f>
        <v>9</v>
      </c>
    </row>
    <row r="27" spans="1:8" x14ac:dyDescent="0.55000000000000004">
      <c r="A27" s="31"/>
      <c r="B27" s="32"/>
      <c r="C27" s="31"/>
      <c r="D27" s="32"/>
      <c r="E27" s="31"/>
      <c r="F27" s="31"/>
    </row>
    <row r="28" spans="1:8" x14ac:dyDescent="0.55000000000000004">
      <c r="A28" s="29"/>
      <c r="B28" s="30"/>
      <c r="C28" s="29"/>
      <c r="D28" s="30"/>
      <c r="E28" s="29"/>
      <c r="F28" s="29"/>
    </row>
    <row r="29" spans="1:8" x14ac:dyDescent="0.55000000000000004">
      <c r="A29" s="31"/>
      <c r="B29" s="32"/>
      <c r="C29" s="31"/>
      <c r="D29" s="32"/>
      <c r="E29" s="31"/>
      <c r="F29" s="31"/>
    </row>
    <row r="30" spans="1:8" x14ac:dyDescent="0.55000000000000004">
      <c r="A30" s="29"/>
      <c r="B30" s="30"/>
      <c r="C30" s="29"/>
      <c r="D30" s="30"/>
      <c r="E30" s="29"/>
      <c r="F30" s="29"/>
    </row>
    <row r="31" spans="1:8" x14ac:dyDescent="0.55000000000000004">
      <c r="A31" s="31"/>
      <c r="B31" s="32"/>
      <c r="C31" s="31"/>
      <c r="D31" s="32"/>
      <c r="E31" s="31"/>
      <c r="F31" s="31"/>
    </row>
    <row r="32" spans="1:8" x14ac:dyDescent="0.55000000000000004">
      <c r="A32" s="29"/>
      <c r="B32" s="30"/>
      <c r="C32" s="29"/>
      <c r="D32" s="30"/>
      <c r="E32" s="29"/>
      <c r="F32" s="29"/>
    </row>
    <row r="33" spans="1:6" x14ac:dyDescent="0.55000000000000004">
      <c r="A33" s="31"/>
      <c r="B33" s="32"/>
      <c r="C33" s="31"/>
      <c r="D33" s="32"/>
      <c r="E33" s="31"/>
      <c r="F33" s="31"/>
    </row>
    <row r="34" spans="1:6" x14ac:dyDescent="0.55000000000000004">
      <c r="A34" s="29"/>
      <c r="B34" s="30"/>
      <c r="C34" s="29"/>
      <c r="D34" s="30"/>
      <c r="E34" s="29"/>
      <c r="F34" s="29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4"/>
  <sheetViews>
    <sheetView zoomScale="85" zoomScaleNormal="85" workbookViewId="0">
      <selection activeCell="E12" sqref="E12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219</v>
      </c>
      <c r="C2" s="27"/>
      <c r="D2" s="28"/>
      <c r="E2" s="28">
        <v>2</v>
      </c>
      <c r="F2" s="27"/>
      <c r="H2">
        <f>Nico!K76</f>
        <v>9.5</v>
      </c>
    </row>
    <row r="3" spans="1:9" x14ac:dyDescent="0.55000000000000004">
      <c r="A3" s="31">
        <v>2</v>
      </c>
      <c r="B3" s="32" t="s">
        <v>220</v>
      </c>
      <c r="C3" s="31"/>
      <c r="D3" s="32"/>
      <c r="E3" s="31">
        <v>6</v>
      </c>
      <c r="F3" s="31"/>
      <c r="H3">
        <f>Nico!K77</f>
        <v>1</v>
      </c>
    </row>
    <row r="4" spans="1:9" x14ac:dyDescent="0.55000000000000004">
      <c r="A4" s="29">
        <v>3</v>
      </c>
      <c r="B4" s="30" t="s">
        <v>221</v>
      </c>
      <c r="C4" s="29"/>
      <c r="D4" s="30"/>
      <c r="E4" s="29">
        <v>18</v>
      </c>
      <c r="F4" s="29"/>
      <c r="H4">
        <f>Nico!K78</f>
        <v>0</v>
      </c>
    </row>
    <row r="5" spans="1:9" x14ac:dyDescent="0.55000000000000004">
      <c r="A5" s="31">
        <v>4</v>
      </c>
      <c r="B5" s="32" t="s">
        <v>222</v>
      </c>
      <c r="C5" s="31"/>
      <c r="D5" s="32"/>
      <c r="E5" s="31">
        <v>8</v>
      </c>
      <c r="F5" s="31"/>
      <c r="H5">
        <f>Nico!K79</f>
        <v>15.5</v>
      </c>
    </row>
    <row r="6" spans="1:9" x14ac:dyDescent="0.55000000000000004">
      <c r="A6" s="29">
        <v>5</v>
      </c>
      <c r="B6" s="30" t="s">
        <v>223</v>
      </c>
      <c r="C6" s="29"/>
      <c r="D6" s="30" t="s">
        <v>224</v>
      </c>
      <c r="E6" s="29">
        <v>4</v>
      </c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225</v>
      </c>
      <c r="C7" s="31"/>
      <c r="D7" s="32"/>
      <c r="E7" s="31">
        <v>4</v>
      </c>
      <c r="F7" s="31"/>
      <c r="H7">
        <f>Nico!K81</f>
        <v>0</v>
      </c>
    </row>
    <row r="8" spans="1:9" x14ac:dyDescent="0.55000000000000004">
      <c r="A8" s="29">
        <v>7</v>
      </c>
      <c r="B8" s="30" t="s">
        <v>226</v>
      </c>
      <c r="C8" s="29"/>
      <c r="D8" s="30"/>
      <c r="E8" s="29">
        <v>16</v>
      </c>
      <c r="F8" s="29"/>
      <c r="H8">
        <f>Nico!K82</f>
        <v>12.75</v>
      </c>
    </row>
    <row r="9" spans="1:9" x14ac:dyDescent="0.55000000000000004">
      <c r="A9" s="31">
        <v>8</v>
      </c>
      <c r="B9" s="32" t="s">
        <v>227</v>
      </c>
      <c r="C9" s="31"/>
      <c r="D9" s="32"/>
      <c r="E9" s="31">
        <v>2</v>
      </c>
      <c r="F9" s="31"/>
      <c r="H9">
        <f>Nico!K83</f>
        <v>0</v>
      </c>
    </row>
    <row r="10" spans="1:9" x14ac:dyDescent="0.55000000000000004">
      <c r="A10" s="29">
        <v>9</v>
      </c>
      <c r="B10" s="30" t="s">
        <v>332</v>
      </c>
      <c r="C10" s="29"/>
      <c r="D10" s="30"/>
      <c r="E10" s="29">
        <v>2</v>
      </c>
      <c r="F10" s="29"/>
    </row>
    <row r="11" spans="1:9" ht="28.8" x14ac:dyDescent="0.55000000000000004">
      <c r="A11" s="31">
        <v>10</v>
      </c>
      <c r="B11" s="32" t="s">
        <v>346</v>
      </c>
      <c r="C11" s="31"/>
      <c r="E11" s="35">
        <v>16</v>
      </c>
      <c r="F11" s="31"/>
      <c r="H11">
        <f>Nico!K85</f>
        <v>0</v>
      </c>
    </row>
    <row r="12" spans="1:9" x14ac:dyDescent="0.55000000000000004">
      <c r="A12" s="29"/>
      <c r="B12" s="30"/>
      <c r="C12" s="29"/>
      <c r="D12" s="34" t="s">
        <v>22</v>
      </c>
      <c r="E12" s="31">
        <f>SUM(E2:E11)</f>
        <v>78</v>
      </c>
      <c r="F12" s="29"/>
      <c r="H12">
        <f>Nico!K86</f>
        <v>0</v>
      </c>
    </row>
    <row r="13" spans="1:9" x14ac:dyDescent="0.55000000000000004">
      <c r="A13" s="31"/>
      <c r="B13" s="32"/>
      <c r="C13" s="31"/>
      <c r="D13" s="32"/>
      <c r="E13" s="31"/>
      <c r="F13" s="31"/>
      <c r="H13">
        <f>Nico!K87</f>
        <v>0</v>
      </c>
    </row>
    <row r="14" spans="1:9" x14ac:dyDescent="0.55000000000000004">
      <c r="A14" s="29"/>
      <c r="B14" s="30"/>
      <c r="C14" s="29"/>
      <c r="D14" s="30"/>
      <c r="E14" s="29"/>
      <c r="F14" s="29"/>
      <c r="H14">
        <f>Nico!K88</f>
        <v>0</v>
      </c>
    </row>
    <row r="15" spans="1:9" x14ac:dyDescent="0.55000000000000004">
      <c r="A15" s="31"/>
      <c r="B15" s="32"/>
      <c r="C15" s="31"/>
      <c r="D15" s="32"/>
      <c r="E15" s="31"/>
      <c r="F15" s="31"/>
      <c r="H15">
        <f>Nico!K89</f>
        <v>0</v>
      </c>
    </row>
    <row r="16" spans="1:9" x14ac:dyDescent="0.55000000000000004">
      <c r="A16" s="29"/>
      <c r="B16" s="30"/>
      <c r="C16" s="29"/>
      <c r="D16" s="30"/>
      <c r="E16" s="29"/>
      <c r="F16" s="29"/>
      <c r="H16">
        <f>Nico!K90</f>
        <v>3.5</v>
      </c>
    </row>
    <row r="17" spans="1:8" x14ac:dyDescent="0.55000000000000004">
      <c r="A17" s="31"/>
      <c r="B17" s="32"/>
      <c r="C17" s="31"/>
      <c r="D17" s="32"/>
      <c r="E17" s="31"/>
      <c r="F17" s="31"/>
      <c r="H17">
        <f>Nico!K91</f>
        <v>0</v>
      </c>
    </row>
    <row r="18" spans="1:8" x14ac:dyDescent="0.55000000000000004">
      <c r="A18" s="29"/>
      <c r="B18" s="30"/>
      <c r="C18" s="29"/>
      <c r="D18" s="30"/>
      <c r="E18" s="29"/>
      <c r="F18" s="29"/>
      <c r="H18">
        <f>Nico!K92</f>
        <v>0</v>
      </c>
    </row>
    <row r="19" spans="1:8" x14ac:dyDescent="0.55000000000000004">
      <c r="A19" s="31"/>
      <c r="B19" s="32"/>
      <c r="C19" s="31"/>
      <c r="D19" s="32"/>
      <c r="E19" s="31"/>
      <c r="F19" s="31"/>
      <c r="H19">
        <f>Nico!K93</f>
        <v>2</v>
      </c>
    </row>
    <row r="20" spans="1:8" x14ac:dyDescent="0.55000000000000004">
      <c r="A20" s="29"/>
      <c r="B20" s="30"/>
      <c r="C20" s="29"/>
      <c r="D20" s="30"/>
      <c r="E20" s="29"/>
      <c r="F20" s="29"/>
      <c r="H20">
        <f>Nico!K94</f>
        <v>0</v>
      </c>
    </row>
    <row r="21" spans="1:8" x14ac:dyDescent="0.55000000000000004">
      <c r="A21" s="31"/>
      <c r="B21" s="32"/>
      <c r="C21" s="31"/>
      <c r="D21" s="32"/>
      <c r="E21" s="31"/>
      <c r="F21" s="31"/>
      <c r="H21">
        <f>Nico!K95</f>
        <v>0</v>
      </c>
    </row>
    <row r="22" spans="1:8" x14ac:dyDescent="0.55000000000000004">
      <c r="A22" s="29"/>
      <c r="B22" s="30"/>
      <c r="C22" s="29"/>
      <c r="D22" s="30"/>
      <c r="E22" s="29"/>
      <c r="F22" s="29"/>
      <c r="H22">
        <f>Nico!K96</f>
        <v>0</v>
      </c>
    </row>
    <row r="23" spans="1:8" x14ac:dyDescent="0.55000000000000004">
      <c r="A23" s="31"/>
      <c r="B23" s="32"/>
      <c r="C23" s="31"/>
      <c r="D23" s="32"/>
      <c r="E23" s="31"/>
      <c r="F23" s="31"/>
      <c r="H23">
        <f>Nico!K97</f>
        <v>6.75</v>
      </c>
    </row>
    <row r="24" spans="1:8" x14ac:dyDescent="0.55000000000000004">
      <c r="A24" s="29"/>
      <c r="B24" s="30"/>
      <c r="C24" s="29"/>
      <c r="D24" s="30"/>
      <c r="E24" s="29"/>
      <c r="F24" s="29"/>
      <c r="H24">
        <f>Nico!K98</f>
        <v>0</v>
      </c>
    </row>
    <row r="25" spans="1:8" x14ac:dyDescent="0.55000000000000004">
      <c r="A25" s="31"/>
      <c r="B25" s="32"/>
      <c r="C25" s="31"/>
      <c r="D25" s="32"/>
      <c r="E25" s="31"/>
      <c r="F25" s="31"/>
      <c r="H25">
        <f>Nico!K99</f>
        <v>7.25</v>
      </c>
    </row>
    <row r="26" spans="1:8" x14ac:dyDescent="0.55000000000000004">
      <c r="A26" s="29"/>
      <c r="B26" s="30"/>
      <c r="C26" s="29"/>
      <c r="D26" s="30"/>
      <c r="E26" s="29"/>
      <c r="F26" s="29"/>
      <c r="H26">
        <f>Nico!K100</f>
        <v>9</v>
      </c>
    </row>
    <row r="27" spans="1:8" x14ac:dyDescent="0.55000000000000004">
      <c r="A27" s="31"/>
      <c r="B27" s="32"/>
      <c r="C27" s="31"/>
      <c r="D27" s="32"/>
      <c r="E27" s="31"/>
      <c r="F27" s="31"/>
    </row>
    <row r="28" spans="1:8" x14ac:dyDescent="0.55000000000000004">
      <c r="A28" s="29"/>
      <c r="B28" s="30"/>
      <c r="C28" s="29"/>
      <c r="D28" s="30"/>
      <c r="E28" s="29"/>
      <c r="F28" s="29"/>
    </row>
    <row r="29" spans="1:8" x14ac:dyDescent="0.55000000000000004">
      <c r="A29" s="31"/>
      <c r="B29" s="32"/>
      <c r="C29" s="31"/>
      <c r="D29" s="32"/>
      <c r="E29" s="31"/>
      <c r="F29" s="31"/>
    </row>
    <row r="30" spans="1:8" x14ac:dyDescent="0.55000000000000004">
      <c r="A30" s="29"/>
      <c r="B30" s="30"/>
      <c r="C30" s="29"/>
      <c r="D30" s="30"/>
      <c r="E30" s="29"/>
      <c r="F30" s="29"/>
    </row>
    <row r="31" spans="1:8" x14ac:dyDescent="0.55000000000000004">
      <c r="A31" s="31"/>
      <c r="B31" s="32"/>
      <c r="C31" s="31"/>
      <c r="D31" s="32"/>
      <c r="E31" s="31"/>
      <c r="F31" s="31"/>
    </row>
    <row r="32" spans="1:8" x14ac:dyDescent="0.55000000000000004">
      <c r="A32" s="29"/>
      <c r="B32" s="30"/>
      <c r="C32" s="29"/>
      <c r="D32" s="30"/>
      <c r="E32" s="29"/>
      <c r="F32" s="29"/>
    </row>
    <row r="33" spans="1:6" x14ac:dyDescent="0.55000000000000004">
      <c r="A33" s="31"/>
      <c r="B33" s="32"/>
      <c r="C33" s="31"/>
      <c r="D33" s="32"/>
      <c r="E33" s="31"/>
      <c r="F33" s="31"/>
    </row>
    <row r="34" spans="1:6" x14ac:dyDescent="0.55000000000000004">
      <c r="A34" s="29"/>
      <c r="B34" s="30"/>
      <c r="C34" s="29"/>
      <c r="D34" s="30"/>
      <c r="E34" s="29"/>
      <c r="F34" s="29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5"/>
  <sheetViews>
    <sheetView zoomScale="85" zoomScaleNormal="85" workbookViewId="0">
      <selection activeCell="A10" sqref="A10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181</v>
      </c>
      <c r="C2" s="27"/>
      <c r="D2" s="28"/>
      <c r="E2" s="28">
        <v>12</v>
      </c>
      <c r="F2" s="27"/>
      <c r="H2">
        <f>Nico!K76</f>
        <v>9.5</v>
      </c>
    </row>
    <row r="3" spans="1:9" x14ac:dyDescent="0.55000000000000004">
      <c r="A3" s="31">
        <v>2</v>
      </c>
      <c r="B3" s="32" t="s">
        <v>182</v>
      </c>
      <c r="C3" s="31"/>
      <c r="D3" s="32"/>
      <c r="E3" s="31">
        <v>6</v>
      </c>
      <c r="F3" s="31"/>
      <c r="H3">
        <f>Nico!K77</f>
        <v>1</v>
      </c>
    </row>
    <row r="4" spans="1:9" x14ac:dyDescent="0.55000000000000004">
      <c r="A4" s="29">
        <v>3</v>
      </c>
      <c r="B4" s="30" t="s">
        <v>183</v>
      </c>
      <c r="C4" s="29"/>
      <c r="D4" s="30"/>
      <c r="E4" s="29">
        <v>10</v>
      </c>
      <c r="F4" s="29"/>
      <c r="H4">
        <f>Nico!K78</f>
        <v>0</v>
      </c>
    </row>
    <row r="5" spans="1:9" x14ac:dyDescent="0.55000000000000004">
      <c r="A5" s="31">
        <v>4</v>
      </c>
      <c r="B5" s="32" t="s">
        <v>184</v>
      </c>
      <c r="C5" s="31"/>
      <c r="D5" s="32"/>
      <c r="E5" s="31">
        <v>20</v>
      </c>
      <c r="F5" s="31"/>
      <c r="H5">
        <f>Nico!K79</f>
        <v>15.5</v>
      </c>
    </row>
    <row r="6" spans="1:9" x14ac:dyDescent="0.55000000000000004">
      <c r="A6" s="29">
        <v>5</v>
      </c>
      <c r="B6" s="30" t="s">
        <v>185</v>
      </c>
      <c r="C6" s="29"/>
      <c r="D6" s="30"/>
      <c r="E6" s="29">
        <v>18</v>
      </c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186</v>
      </c>
      <c r="C7" s="31"/>
      <c r="D7" s="32"/>
      <c r="E7" s="31">
        <v>8</v>
      </c>
      <c r="F7" s="31"/>
      <c r="H7">
        <f>Nico!K81</f>
        <v>0</v>
      </c>
    </row>
    <row r="8" spans="1:9" x14ac:dyDescent="0.55000000000000004">
      <c r="A8" s="29">
        <v>7</v>
      </c>
      <c r="B8" s="30" t="s">
        <v>187</v>
      </c>
      <c r="C8" s="29"/>
      <c r="D8" s="30"/>
      <c r="E8" s="29">
        <v>6</v>
      </c>
      <c r="F8" s="29"/>
      <c r="H8">
        <f>Nico!K82</f>
        <v>12.75</v>
      </c>
    </row>
    <row r="9" spans="1:9" x14ac:dyDescent="0.55000000000000004">
      <c r="A9" s="29">
        <v>8</v>
      </c>
      <c r="B9" s="30" t="s">
        <v>332</v>
      </c>
      <c r="C9" s="29"/>
      <c r="D9" s="30"/>
      <c r="E9" s="29">
        <v>2</v>
      </c>
      <c r="F9" s="29"/>
    </row>
    <row r="10" spans="1:9" x14ac:dyDescent="0.55000000000000004">
      <c r="A10" s="31"/>
      <c r="B10" s="32"/>
      <c r="C10" s="31"/>
      <c r="D10" s="32"/>
      <c r="E10" s="31"/>
      <c r="F10" s="31"/>
      <c r="H10">
        <f>Nico!K83</f>
        <v>0</v>
      </c>
    </row>
    <row r="11" spans="1:9" x14ac:dyDescent="0.55000000000000004">
      <c r="A11" s="29"/>
      <c r="B11" s="30"/>
      <c r="C11" s="29"/>
      <c r="D11" s="30"/>
      <c r="E11" s="29"/>
      <c r="F11" s="29"/>
      <c r="H11">
        <f>Nico!K84</f>
        <v>0</v>
      </c>
    </row>
    <row r="12" spans="1:9" x14ac:dyDescent="0.55000000000000004">
      <c r="A12" s="31"/>
      <c r="B12" s="32"/>
      <c r="C12" s="31"/>
      <c r="D12" s="34" t="s">
        <v>22</v>
      </c>
      <c r="E12" s="31">
        <f>SUM(E2:E11)</f>
        <v>82</v>
      </c>
      <c r="F12" s="31"/>
      <c r="H12">
        <f>Nico!K85</f>
        <v>0</v>
      </c>
    </row>
    <row r="13" spans="1:9" x14ac:dyDescent="0.55000000000000004">
      <c r="A13" s="29"/>
      <c r="B13" s="30"/>
      <c r="C13" s="29"/>
      <c r="D13" s="30"/>
      <c r="E13" s="29"/>
      <c r="F13" s="29"/>
      <c r="H13">
        <f>Nico!K86</f>
        <v>0</v>
      </c>
    </row>
    <row r="14" spans="1:9" x14ac:dyDescent="0.55000000000000004">
      <c r="A14" s="31"/>
      <c r="B14" s="32"/>
      <c r="C14" s="31"/>
      <c r="D14" s="32"/>
      <c r="E14" s="31"/>
      <c r="F14" s="31"/>
      <c r="H14">
        <f>Nico!K87</f>
        <v>0</v>
      </c>
    </row>
    <row r="15" spans="1:9" x14ac:dyDescent="0.55000000000000004">
      <c r="A15" s="29"/>
      <c r="B15" s="30"/>
      <c r="C15" s="29"/>
      <c r="D15" s="30"/>
      <c r="E15" s="29"/>
      <c r="F15" s="29"/>
      <c r="H15">
        <f>Nico!K88</f>
        <v>0</v>
      </c>
    </row>
    <row r="16" spans="1:9" x14ac:dyDescent="0.55000000000000004">
      <c r="A16" s="31"/>
      <c r="B16" s="32"/>
      <c r="C16" s="31"/>
      <c r="D16" s="32"/>
      <c r="E16" s="31"/>
      <c r="F16" s="31"/>
      <c r="H16">
        <f>Nico!K89</f>
        <v>0</v>
      </c>
    </row>
    <row r="17" spans="1:8" x14ac:dyDescent="0.55000000000000004">
      <c r="A17" s="29"/>
      <c r="B17" s="30"/>
      <c r="C17" s="29"/>
      <c r="D17" s="30"/>
      <c r="E17" s="29"/>
      <c r="F17" s="29"/>
      <c r="H17">
        <f>Nico!K90</f>
        <v>3.5</v>
      </c>
    </row>
    <row r="18" spans="1:8" x14ac:dyDescent="0.55000000000000004">
      <c r="A18" s="31"/>
      <c r="B18" s="32"/>
      <c r="C18" s="31"/>
      <c r="D18" s="32"/>
      <c r="E18" s="31"/>
      <c r="F18" s="31"/>
      <c r="H18">
        <f>Nico!K91</f>
        <v>0</v>
      </c>
    </row>
    <row r="19" spans="1:8" x14ac:dyDescent="0.55000000000000004">
      <c r="A19" s="29"/>
      <c r="B19" s="30"/>
      <c r="C19" s="29"/>
      <c r="D19" s="30"/>
      <c r="E19" s="29"/>
      <c r="F19" s="29"/>
      <c r="H19">
        <f>Nico!K92</f>
        <v>0</v>
      </c>
    </row>
    <row r="20" spans="1:8" x14ac:dyDescent="0.55000000000000004">
      <c r="A20" s="31"/>
      <c r="B20" s="32"/>
      <c r="C20" s="31"/>
      <c r="D20" s="32"/>
      <c r="E20" s="31"/>
      <c r="F20" s="31"/>
      <c r="H20">
        <f>Nico!K93</f>
        <v>2</v>
      </c>
    </row>
    <row r="21" spans="1:8" x14ac:dyDescent="0.55000000000000004">
      <c r="A21" s="29"/>
      <c r="B21" s="30"/>
      <c r="C21" s="29"/>
      <c r="D21" s="30"/>
      <c r="E21" s="29"/>
      <c r="F21" s="29"/>
      <c r="H21">
        <f>Nico!K94</f>
        <v>0</v>
      </c>
    </row>
    <row r="22" spans="1:8" x14ac:dyDescent="0.55000000000000004">
      <c r="A22" s="31"/>
      <c r="B22" s="32"/>
      <c r="C22" s="31"/>
      <c r="D22" s="32"/>
      <c r="E22" s="31"/>
      <c r="F22" s="31"/>
      <c r="H22">
        <f>Nico!K95</f>
        <v>0</v>
      </c>
    </row>
    <row r="23" spans="1:8" x14ac:dyDescent="0.55000000000000004">
      <c r="A23" s="29"/>
      <c r="B23" s="30"/>
      <c r="C23" s="29"/>
      <c r="D23" s="30"/>
      <c r="E23" s="29"/>
      <c r="F23" s="29"/>
      <c r="H23">
        <f>Nico!K96</f>
        <v>0</v>
      </c>
    </row>
    <row r="24" spans="1:8" x14ac:dyDescent="0.55000000000000004">
      <c r="A24" s="31"/>
      <c r="B24" s="32"/>
      <c r="C24" s="31"/>
      <c r="D24" s="32"/>
      <c r="E24" s="31"/>
      <c r="F24" s="31"/>
      <c r="H24">
        <f>Nico!K97</f>
        <v>6.75</v>
      </c>
    </row>
    <row r="25" spans="1:8" x14ac:dyDescent="0.55000000000000004">
      <c r="A25" s="29"/>
      <c r="B25" s="30"/>
      <c r="C25" s="29"/>
      <c r="D25" s="30"/>
      <c r="E25" s="29"/>
      <c r="F25" s="29"/>
      <c r="H25">
        <f>Nico!K98</f>
        <v>0</v>
      </c>
    </row>
    <row r="26" spans="1:8" x14ac:dyDescent="0.55000000000000004">
      <c r="A26" s="31"/>
      <c r="B26" s="32"/>
      <c r="C26" s="31"/>
      <c r="D26" s="32"/>
      <c r="E26" s="31"/>
      <c r="F26" s="31"/>
      <c r="H26">
        <f>Nico!K99</f>
        <v>7.25</v>
      </c>
    </row>
    <row r="27" spans="1:8" x14ac:dyDescent="0.55000000000000004">
      <c r="A27" s="29"/>
      <c r="B27" s="30"/>
      <c r="C27" s="29"/>
      <c r="D27" s="30"/>
      <c r="E27" s="29"/>
      <c r="F27" s="29"/>
      <c r="H27">
        <f>Nico!K100</f>
        <v>9</v>
      </c>
    </row>
    <row r="28" spans="1:8" x14ac:dyDescent="0.55000000000000004">
      <c r="A28" s="31"/>
      <c r="B28" s="32"/>
      <c r="C28" s="31"/>
      <c r="D28" s="32"/>
      <c r="E28" s="31"/>
      <c r="F28" s="31"/>
    </row>
    <row r="29" spans="1:8" x14ac:dyDescent="0.55000000000000004">
      <c r="A29" s="29"/>
      <c r="B29" s="30"/>
      <c r="C29" s="29"/>
      <c r="D29" s="30"/>
      <c r="E29" s="29"/>
      <c r="F29" s="29"/>
    </row>
    <row r="30" spans="1:8" x14ac:dyDescent="0.55000000000000004">
      <c r="A30" s="31"/>
      <c r="B30" s="32"/>
      <c r="C30" s="31"/>
      <c r="D30" s="32"/>
      <c r="E30" s="31"/>
      <c r="F30" s="31"/>
    </row>
    <row r="31" spans="1:8" x14ac:dyDescent="0.55000000000000004">
      <c r="A31" s="29"/>
      <c r="B31" s="30"/>
      <c r="C31" s="29"/>
      <c r="D31" s="30"/>
      <c r="E31" s="29"/>
      <c r="F31" s="29"/>
    </row>
    <row r="32" spans="1:8" x14ac:dyDescent="0.55000000000000004">
      <c r="A32" s="31"/>
      <c r="B32" s="32"/>
      <c r="C32" s="31"/>
      <c r="D32" s="32"/>
      <c r="E32" s="31"/>
      <c r="F32" s="31"/>
    </row>
    <row r="33" spans="1:6" x14ac:dyDescent="0.55000000000000004">
      <c r="A33" s="29"/>
      <c r="B33" s="30"/>
      <c r="C33" s="29"/>
      <c r="D33" s="30"/>
      <c r="E33" s="29"/>
      <c r="F33" s="29"/>
    </row>
    <row r="34" spans="1:6" x14ac:dyDescent="0.55000000000000004">
      <c r="A34" s="31"/>
      <c r="B34" s="32"/>
      <c r="C34" s="31"/>
      <c r="D34" s="32"/>
      <c r="E34" s="31"/>
      <c r="F34" s="31"/>
    </row>
    <row r="35" spans="1:6" x14ac:dyDescent="0.55000000000000004">
      <c r="A35" s="29"/>
      <c r="B35" s="30"/>
      <c r="C35" s="29"/>
      <c r="D35" s="30"/>
      <c r="E35" s="29"/>
      <c r="F35" s="29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5"/>
  <sheetViews>
    <sheetView zoomScale="85" zoomScaleNormal="85" workbookViewId="0">
      <selection activeCell="A11" sqref="A11:XFD11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149</v>
      </c>
      <c r="C2" s="27"/>
      <c r="D2" s="28" t="s">
        <v>150</v>
      </c>
      <c r="E2" s="28">
        <v>5</v>
      </c>
      <c r="F2" s="27"/>
      <c r="H2">
        <f>Nico!K76</f>
        <v>9.5</v>
      </c>
    </row>
    <row r="3" spans="1:9" x14ac:dyDescent="0.55000000000000004">
      <c r="A3" s="31">
        <v>2</v>
      </c>
      <c r="B3" s="32" t="s">
        <v>151</v>
      </c>
      <c r="C3" s="31"/>
      <c r="D3" s="32"/>
      <c r="E3" s="31">
        <v>15</v>
      </c>
      <c r="F3" s="31"/>
      <c r="H3">
        <f>Nico!K77</f>
        <v>1</v>
      </c>
    </row>
    <row r="4" spans="1:9" x14ac:dyDescent="0.55000000000000004">
      <c r="A4" s="29">
        <v>3</v>
      </c>
      <c r="B4" s="30" t="s">
        <v>152</v>
      </c>
      <c r="C4" s="29"/>
      <c r="D4" s="30"/>
      <c r="E4" s="29">
        <v>10</v>
      </c>
      <c r="F4" s="29"/>
      <c r="H4">
        <f>Nico!K78</f>
        <v>0</v>
      </c>
    </row>
    <row r="5" spans="1:9" x14ac:dyDescent="0.55000000000000004">
      <c r="A5" s="31">
        <v>4</v>
      </c>
      <c r="B5" s="32" t="s">
        <v>153</v>
      </c>
      <c r="C5" s="31"/>
      <c r="D5" s="32"/>
      <c r="E5" s="31">
        <v>5</v>
      </c>
      <c r="F5" s="31"/>
      <c r="H5">
        <f>Nico!K79</f>
        <v>15.5</v>
      </c>
    </row>
    <row r="6" spans="1:9" x14ac:dyDescent="0.55000000000000004">
      <c r="A6" s="29">
        <v>5</v>
      </c>
      <c r="B6" s="30" t="s">
        <v>154</v>
      </c>
      <c r="C6" s="29"/>
      <c r="D6" s="30"/>
      <c r="E6" s="29">
        <v>4</v>
      </c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148</v>
      </c>
      <c r="C7" s="31"/>
      <c r="D7" s="32"/>
      <c r="E7" s="31">
        <v>6</v>
      </c>
      <c r="F7" s="31"/>
      <c r="H7">
        <f>Nico!K81</f>
        <v>0</v>
      </c>
    </row>
    <row r="8" spans="1:9" x14ac:dyDescent="0.55000000000000004">
      <c r="A8" s="29">
        <v>7</v>
      </c>
      <c r="B8" s="30" t="s">
        <v>155</v>
      </c>
      <c r="C8" s="29"/>
      <c r="D8" s="30"/>
      <c r="E8" s="29">
        <v>12</v>
      </c>
      <c r="F8" s="29"/>
      <c r="H8">
        <f>Nico!K82</f>
        <v>12.75</v>
      </c>
    </row>
    <row r="9" spans="1:9" x14ac:dyDescent="0.55000000000000004">
      <c r="A9" s="31">
        <v>8</v>
      </c>
      <c r="B9" s="32" t="s">
        <v>156</v>
      </c>
      <c r="C9" s="31"/>
      <c r="D9" s="32"/>
      <c r="E9" s="31">
        <v>8</v>
      </c>
      <c r="F9" s="31"/>
      <c r="H9">
        <f>Nico!K83</f>
        <v>0</v>
      </c>
    </row>
    <row r="10" spans="1:9" x14ac:dyDescent="0.55000000000000004">
      <c r="A10" s="29">
        <v>9</v>
      </c>
      <c r="B10" s="30" t="s">
        <v>157</v>
      </c>
      <c r="C10" s="29"/>
      <c r="D10" s="30"/>
      <c r="E10" s="29">
        <v>16</v>
      </c>
      <c r="F10" s="29"/>
      <c r="H10">
        <f>Nico!K84</f>
        <v>0</v>
      </c>
    </row>
    <row r="11" spans="1:9" x14ac:dyDescent="0.55000000000000004">
      <c r="A11" s="29">
        <v>10</v>
      </c>
      <c r="B11" s="30" t="s">
        <v>332</v>
      </c>
      <c r="C11" s="29"/>
      <c r="D11" s="30"/>
      <c r="E11" s="29">
        <v>2</v>
      </c>
      <c r="F11" s="29"/>
    </row>
    <row r="12" spans="1:9" x14ac:dyDescent="0.55000000000000004">
      <c r="A12" s="31"/>
      <c r="B12" s="32"/>
      <c r="C12" s="31"/>
      <c r="D12" s="34" t="s">
        <v>22</v>
      </c>
      <c r="E12" s="31">
        <f>SUM(E2:E11)</f>
        <v>83</v>
      </c>
      <c r="F12" s="31"/>
      <c r="H12">
        <f>Nico!K85</f>
        <v>0</v>
      </c>
    </row>
    <row r="13" spans="1:9" x14ac:dyDescent="0.55000000000000004">
      <c r="A13" s="29"/>
      <c r="B13" s="30"/>
      <c r="C13" s="29"/>
      <c r="D13" s="30"/>
      <c r="E13" s="29"/>
      <c r="F13" s="29"/>
      <c r="H13">
        <f>Nico!K86</f>
        <v>0</v>
      </c>
    </row>
    <row r="14" spans="1:9" x14ac:dyDescent="0.55000000000000004">
      <c r="A14" s="31"/>
      <c r="B14" s="32"/>
      <c r="C14" s="31"/>
      <c r="D14" s="32"/>
      <c r="E14" s="31"/>
      <c r="F14" s="31"/>
      <c r="H14">
        <f>Nico!K87</f>
        <v>0</v>
      </c>
    </row>
    <row r="15" spans="1:9" x14ac:dyDescent="0.55000000000000004">
      <c r="A15" s="29"/>
      <c r="B15" s="30"/>
      <c r="C15" s="29"/>
      <c r="D15" s="30"/>
      <c r="E15" s="29"/>
      <c r="F15" s="29"/>
      <c r="H15">
        <f>Nico!K88</f>
        <v>0</v>
      </c>
    </row>
    <row r="16" spans="1:9" x14ac:dyDescent="0.55000000000000004">
      <c r="A16" s="31"/>
      <c r="B16" s="32"/>
      <c r="C16" s="31"/>
      <c r="D16" s="32"/>
      <c r="E16" s="31"/>
      <c r="F16" s="31"/>
      <c r="H16">
        <f>Nico!K89</f>
        <v>0</v>
      </c>
    </row>
    <row r="17" spans="1:8" x14ac:dyDescent="0.55000000000000004">
      <c r="A17" s="29"/>
      <c r="B17" s="30"/>
      <c r="C17" s="29"/>
      <c r="D17" s="30"/>
      <c r="E17" s="29"/>
      <c r="F17" s="29"/>
      <c r="H17">
        <f>Nico!K90</f>
        <v>3.5</v>
      </c>
    </row>
    <row r="18" spans="1:8" x14ac:dyDescent="0.55000000000000004">
      <c r="A18" s="31"/>
      <c r="B18" s="32"/>
      <c r="C18" s="31"/>
      <c r="D18" s="32"/>
      <c r="E18" s="31"/>
      <c r="F18" s="31"/>
      <c r="H18">
        <f>Nico!K91</f>
        <v>0</v>
      </c>
    </row>
    <row r="19" spans="1:8" x14ac:dyDescent="0.55000000000000004">
      <c r="A19" s="29"/>
      <c r="B19" s="30"/>
      <c r="C19" s="29"/>
      <c r="D19" s="30"/>
      <c r="E19" s="29"/>
      <c r="F19" s="29"/>
      <c r="H19">
        <f>Nico!K92</f>
        <v>0</v>
      </c>
    </row>
    <row r="20" spans="1:8" x14ac:dyDescent="0.55000000000000004">
      <c r="A20" s="31"/>
      <c r="B20" s="32"/>
      <c r="C20" s="31"/>
      <c r="D20" s="32"/>
      <c r="E20" s="31"/>
      <c r="F20" s="31"/>
      <c r="H20">
        <f>Nico!K93</f>
        <v>2</v>
      </c>
    </row>
    <row r="21" spans="1:8" x14ac:dyDescent="0.55000000000000004">
      <c r="A21" s="29"/>
      <c r="B21" s="30"/>
      <c r="C21" s="29"/>
      <c r="D21" s="30"/>
      <c r="E21" s="29"/>
      <c r="F21" s="29"/>
      <c r="H21">
        <f>Nico!K94</f>
        <v>0</v>
      </c>
    </row>
    <row r="22" spans="1:8" x14ac:dyDescent="0.55000000000000004">
      <c r="A22" s="31"/>
      <c r="B22" s="32"/>
      <c r="C22" s="31"/>
      <c r="D22" s="32"/>
      <c r="E22" s="31"/>
      <c r="F22" s="31"/>
      <c r="H22">
        <f>Nico!K95</f>
        <v>0</v>
      </c>
    </row>
    <row r="23" spans="1:8" x14ac:dyDescent="0.55000000000000004">
      <c r="A23" s="29"/>
      <c r="B23" s="30"/>
      <c r="C23" s="29"/>
      <c r="D23" s="30"/>
      <c r="E23" s="29"/>
      <c r="F23" s="29"/>
      <c r="H23">
        <f>Nico!K96</f>
        <v>0</v>
      </c>
    </row>
    <row r="24" spans="1:8" x14ac:dyDescent="0.55000000000000004">
      <c r="A24" s="31"/>
      <c r="B24" s="32"/>
      <c r="C24" s="31"/>
      <c r="D24" s="32"/>
      <c r="E24" s="31"/>
      <c r="F24" s="31"/>
      <c r="H24">
        <f>Nico!K97</f>
        <v>6.75</v>
      </c>
    </row>
    <row r="25" spans="1:8" x14ac:dyDescent="0.55000000000000004">
      <c r="A25" s="29"/>
      <c r="B25" s="30"/>
      <c r="C25" s="29"/>
      <c r="D25" s="30"/>
      <c r="E25" s="29"/>
      <c r="F25" s="29"/>
      <c r="H25">
        <f>Nico!K98</f>
        <v>0</v>
      </c>
    </row>
    <row r="26" spans="1:8" x14ac:dyDescent="0.55000000000000004">
      <c r="A26" s="31"/>
      <c r="B26" s="32"/>
      <c r="C26" s="31"/>
      <c r="D26" s="32"/>
      <c r="E26" s="31"/>
      <c r="F26" s="31"/>
      <c r="H26">
        <f>Nico!K99</f>
        <v>7.25</v>
      </c>
    </row>
    <row r="27" spans="1:8" x14ac:dyDescent="0.55000000000000004">
      <c r="A27" s="29"/>
      <c r="B27" s="30"/>
      <c r="C27" s="29"/>
      <c r="D27" s="30"/>
      <c r="E27" s="29"/>
      <c r="F27" s="29"/>
      <c r="H27">
        <f>Nico!K100</f>
        <v>9</v>
      </c>
    </row>
    <row r="28" spans="1:8" x14ac:dyDescent="0.55000000000000004">
      <c r="A28" s="31"/>
      <c r="B28" s="32"/>
      <c r="C28" s="31"/>
      <c r="D28" s="32"/>
      <c r="E28" s="31"/>
      <c r="F28" s="31"/>
    </row>
    <row r="29" spans="1:8" x14ac:dyDescent="0.55000000000000004">
      <c r="A29" s="29"/>
      <c r="B29" s="30"/>
      <c r="C29" s="29"/>
      <c r="D29" s="30"/>
      <c r="E29" s="29"/>
      <c r="F29" s="29"/>
    </row>
    <row r="30" spans="1:8" x14ac:dyDescent="0.55000000000000004">
      <c r="A30" s="31"/>
      <c r="B30" s="32"/>
      <c r="C30" s="31"/>
      <c r="D30" s="32"/>
      <c r="E30" s="31"/>
      <c r="F30" s="31"/>
    </row>
    <row r="31" spans="1:8" x14ac:dyDescent="0.55000000000000004">
      <c r="A31" s="29"/>
      <c r="B31" s="30"/>
      <c r="C31" s="29"/>
      <c r="D31" s="30"/>
      <c r="E31" s="29"/>
      <c r="F31" s="29"/>
    </row>
    <row r="32" spans="1:8" x14ac:dyDescent="0.55000000000000004">
      <c r="A32" s="31"/>
      <c r="B32" s="32"/>
      <c r="C32" s="31"/>
      <c r="D32" s="32"/>
      <c r="E32" s="31"/>
      <c r="F32" s="31"/>
    </row>
    <row r="33" spans="1:6" x14ac:dyDescent="0.55000000000000004">
      <c r="A33" s="29"/>
      <c r="B33" s="30"/>
      <c r="C33" s="29"/>
      <c r="D33" s="30"/>
      <c r="E33" s="29"/>
      <c r="F33" s="29"/>
    </row>
    <row r="34" spans="1:6" x14ac:dyDescent="0.55000000000000004">
      <c r="A34" s="31"/>
      <c r="B34" s="32"/>
      <c r="C34" s="31"/>
      <c r="D34" s="32"/>
      <c r="E34" s="31"/>
      <c r="F34" s="31"/>
    </row>
    <row r="35" spans="1:6" x14ac:dyDescent="0.55000000000000004">
      <c r="A35" s="29"/>
      <c r="B35" s="30"/>
      <c r="C35" s="29"/>
      <c r="D35" s="30"/>
      <c r="E35" s="29"/>
      <c r="F35" s="2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Raphael</vt:lpstr>
      <vt:lpstr>Nico</vt:lpstr>
      <vt:lpstr>Arbeitspakete_Elaboration</vt:lpstr>
      <vt:lpstr>Arbeitspakete_MS9</vt:lpstr>
      <vt:lpstr>Arbeitspakete_Ms8</vt:lpstr>
      <vt:lpstr>Arbeitspakete_Ms7</vt:lpstr>
      <vt:lpstr>Arbeitspakete_Ms6</vt:lpstr>
      <vt:lpstr>Arbeitspakete_Ms5</vt:lpstr>
      <vt:lpstr>Arbeitspakete_Ms4</vt:lpstr>
      <vt:lpstr>Auswertung 1</vt:lpstr>
      <vt:lpstr>Auswertung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Nico Vinzens</cp:lastModifiedBy>
  <dcterms:created xsi:type="dcterms:W3CDTF">2017-09-19T06:40:39Z</dcterms:created>
  <dcterms:modified xsi:type="dcterms:W3CDTF">2018-06-11T08:00:29Z</dcterms:modified>
</cp:coreProperties>
</file>