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.junevall.LEARNET\Downloads\"/>
    </mc:Choice>
  </mc:AlternateContent>
  <xr:revisionPtr revIDLastSave="0" documentId="13_ncr:20001_{0365A5B2-94DE-475D-9523-96C5CAA522DE}" xr6:coauthVersionLast="40" xr6:coauthVersionMax="40" xr10:uidLastSave="{00000000-0000-0000-0000-000000000000}"/>
  <bookViews>
    <workbookView xWindow="0" yWindow="0" windowWidth="28800" windowHeight="12480" xr2:uid="{00000000-000D-0000-FFFF-FFFF00000000}"/>
  </bookViews>
  <sheets>
    <sheet name="Blad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5" i="1" l="1"/>
  <c r="G34" i="1"/>
  <c r="G33" i="1"/>
  <c r="G31" i="1"/>
  <c r="G30" i="1"/>
  <c r="G29" i="1"/>
  <c r="G28" i="1"/>
  <c r="G27" i="1"/>
  <c r="G26" i="1"/>
  <c r="G24" i="1"/>
  <c r="G23" i="1"/>
  <c r="G22" i="1"/>
  <c r="G21" i="1"/>
  <c r="G19" i="1"/>
  <c r="G18" i="1"/>
  <c r="G17" i="1"/>
  <c r="G15" i="1"/>
  <c r="G14" i="1"/>
  <c r="G13" i="1"/>
  <c r="G12" i="1"/>
  <c r="G10" i="1"/>
  <c r="G5" i="1"/>
  <c r="G4" i="1"/>
  <c r="G3" i="1"/>
  <c r="G25" i="1" l="1"/>
  <c r="G32" i="1"/>
  <c r="G16" i="1"/>
  <c r="G7" i="1"/>
  <c r="G37" i="1"/>
  <c r="G36" i="1"/>
</calcChain>
</file>

<file path=xl/sharedStrings.xml><?xml version="1.0" encoding="utf-8"?>
<sst xmlns="http://schemas.openxmlformats.org/spreadsheetml/2006/main" count="114" uniqueCount="97">
  <si>
    <t>Mjukvara</t>
  </si>
  <si>
    <t>Pris/år</t>
  </si>
  <si>
    <t>Antal</t>
  </si>
  <si>
    <t>Total kostnad</t>
  </si>
  <si>
    <t>Office 365 Premium för företag</t>
  </si>
  <si>
    <t>Adope-Paket</t>
  </si>
  <si>
    <t>AutoCAD</t>
  </si>
  <si>
    <t>Antivirus</t>
  </si>
  <si>
    <t>Totalt pris/år exkl. hårdvara</t>
  </si>
  <si>
    <t>Autodesk with Specialized toolset</t>
  </si>
  <si>
    <t>Specifications</t>
  </si>
  <si>
    <t>Hårdvara</t>
  </si>
  <si>
    <t>Namn</t>
  </si>
  <si>
    <t>Pris/st</t>
  </si>
  <si>
    <t>Total</t>
  </si>
  <si>
    <t xml:space="preserve"> </t>
  </si>
  <si>
    <t>RAM</t>
  </si>
  <si>
    <t>16GB</t>
  </si>
  <si>
    <t xml:space="preserve">Stationär </t>
  </si>
  <si>
    <t>HP EliteDesk 800 G4 MT Workstation Edition</t>
  </si>
  <si>
    <t>https://www.dustin.se/product/5011102210/elitedesk-800-g4-mt-workstation-edition</t>
  </si>
  <si>
    <t>CPU</t>
  </si>
  <si>
    <t>3GHz</t>
  </si>
  <si>
    <t>Laptop</t>
  </si>
  <si>
    <t>HP EliteBook 850 G5</t>
  </si>
  <si>
    <t>https://www.dustin.se/product/5011104832/elitebook-850-g5</t>
  </si>
  <si>
    <t>gpu</t>
  </si>
  <si>
    <t>4 GB GPU with 106 GB/s Bandwidth and DirectX 11 compliant</t>
  </si>
  <si>
    <t>Skärm</t>
  </si>
  <si>
    <t>HP Z27</t>
  </si>
  <si>
    <t>https://www.dustin.se/product/5011097083/z27</t>
  </si>
  <si>
    <t>Ritplatta</t>
  </si>
  <si>
    <t>Wacom Intuos Pro Large</t>
  </si>
  <si>
    <t>https://www.dustin.se/product/5011004305/intuos-pro-large</t>
  </si>
  <si>
    <t>Dockningsstation</t>
  </si>
  <si>
    <t>HP 3005Pr USB</t>
  </si>
  <si>
    <t>https://www.dustin.se/product/5011006612/3005pr-usb</t>
  </si>
  <si>
    <t>Mus och tangentb.</t>
  </si>
  <si>
    <t>HP Pavilion 800</t>
  </si>
  <si>
    <t>https://www.dustin.se/product/5011121771/pavilion-800</t>
  </si>
  <si>
    <t>Totalt för datorer:</t>
  </si>
  <si>
    <t>Server</t>
  </si>
  <si>
    <t>HPE ProLiant DL385 Gen10 - 1.2TB &amp; extra RAM</t>
  </si>
  <si>
    <t>https://www.dustin.se/product/5011121972/proliant-dl385-gen10---12tb-extra-ram</t>
  </si>
  <si>
    <t>Hårdisk t. Server</t>
  </si>
  <si>
    <t>HPE Midline 2TB</t>
  </si>
  <si>
    <t>https://www.dustin.se/product/5011059749/midline</t>
  </si>
  <si>
    <t>AD-Operativsys.</t>
  </si>
  <si>
    <t>Windows Server 2019</t>
  </si>
  <si>
    <t>https://www.dustin.se/product/5011101860/windows-server-2019-standard</t>
  </si>
  <si>
    <t>HTTP-operativs.</t>
  </si>
  <si>
    <t>Ubuntu Server 18.04.2 LTS</t>
  </si>
  <si>
    <t>UPS</t>
  </si>
  <si>
    <t>HPE T1500 G5</t>
  </si>
  <si>
    <t>https://www.dustin.se/product/5011110829/t1500-g5</t>
  </si>
  <si>
    <t>Serverrack</t>
  </si>
  <si>
    <t>Toten 19" Väggskåp 18U 600X450 Glasdörr Svart</t>
  </si>
  <si>
    <t>https://www.dustin.se/product/5010317570/19-vaggskap-18u-600x450-glasdorr-svart</t>
  </si>
  <si>
    <t>NAS</t>
  </si>
  <si>
    <t>HPE StoreEasy 1450</t>
  </si>
  <si>
    <t>https://www.dustin.se/product/5011018269/storeeasy-1450</t>
  </si>
  <si>
    <t>NAS HDD</t>
  </si>
  <si>
    <t>Dell Hårddisk 8TB</t>
  </si>
  <si>
    <t>https://www.dustin.se/product/5011081857/harddisk</t>
  </si>
  <si>
    <t>Totalt för sever</t>
  </si>
  <si>
    <t>3D-skrivare 1</t>
  </si>
  <si>
    <t>Flashforge Inventor I</t>
  </si>
  <si>
    <t>https://www.dustin.se/product/5011078108/inventor-i</t>
  </si>
  <si>
    <t>En för en större yta som passar lite bredare utskrifter, en som har en längre som passar långa utskrifter, som t.ex. högabyggnader</t>
  </si>
  <si>
    <t>3D-skrivare 2</t>
  </si>
  <si>
    <t>MakerBot Replicator Z18 3D Printer</t>
  </si>
  <si>
    <t>https://www.dustin.se/product/5010782856/replicator-z18-3d-printer</t>
  </si>
  <si>
    <t>Projektor</t>
  </si>
  <si>
    <t>Epson EB-695Wi WXGA</t>
  </si>
  <si>
    <t>https://www.dustin.se/product/5011020356/eb-695wi-wxga</t>
  </si>
  <si>
    <t>Duk</t>
  </si>
  <si>
    <t>Multibrackets Projektorduk Deluxe Manuell Self-Lock 4:3 100"</t>
  </si>
  <si>
    <t>https://www.dustin.se/product/5010125820/projektorduk-deluxe-manuell-self-lock-43-100</t>
  </si>
  <si>
    <t>laserSkärare</t>
  </si>
  <si>
    <t>RS M900</t>
  </si>
  <si>
    <t>https://www.industritorget.se/objekt/RS+M900/50811/</t>
  </si>
  <si>
    <t>Skrivare</t>
  </si>
  <si>
    <t>HP Designjet T830 MFP 61cm A1 (24")</t>
  </si>
  <si>
    <t>https://www.dustin.se/product/5011055087/designjet-t830-mfp-61cm-a1-24</t>
  </si>
  <si>
    <t>Router</t>
  </si>
  <si>
    <t>HPE Msr3024</t>
  </si>
  <si>
    <t>https://www.dustin.se/product/5010901381/msr3024</t>
  </si>
  <si>
    <t>Switch</t>
  </si>
  <si>
    <t>HPE Aruba 2530 48xGbit, SFP PoE+ 382W Web-mgd Switch</t>
  </si>
  <si>
    <t>https://www.dustin.se/product/5010660505/aruba-2530-48xgbit-sfp-poe-382w-web-mgd-switch</t>
  </si>
  <si>
    <t>AP</t>
  </si>
  <si>
    <t>HPE OfficeConnect OC20 Dual Radio 802.11ac accesspunkt 5-pack</t>
  </si>
  <si>
    <t>https://www.dustin.se/product/5011064563/officeconnect-oc20-dual-radio-80211ac-accesspunkt-5-pack</t>
  </si>
  <si>
    <t>Totalt pris exkl. mjukvara:</t>
  </si>
  <si>
    <t>Windows Server 2020</t>
  </si>
  <si>
    <t>HPE T1500 G6</t>
  </si>
  <si>
    <t>HPE StoreEasy 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</si>
</sst>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kr&quot;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6" fillId="3" borderId="1" applyNumberFormat="0" applyFont="0" applyAlignment="0" applyProtection="0"/>
  </cellStyleXfs>
  <cellXfs count="18">
    <xf numFmtId="0" fontId="0" fillId="0" borderId="0" xfId="0" applyFont="1" applyAlignment="1"/>
    <xf numFmtId="0" fontId="0" fillId="3" borderId="1" xfId="2" applyFont="1" applyAlignment="1"/>
    <xf numFmtId="0" fontId="1" fillId="3" borderId="1" xfId="2" applyFont="1" applyAlignment="1"/>
    <xf numFmtId="0" fontId="2" fillId="3" borderId="1" xfId="2" applyFont="1" applyAlignment="1"/>
    <xf numFmtId="164" fontId="2" fillId="3" borderId="1" xfId="2" applyNumberFormat="1" applyFont="1" applyAlignment="1">
      <alignment horizontal="right"/>
    </xf>
    <xf numFmtId="0" fontId="2" fillId="3" borderId="1" xfId="2" applyFont="1" applyAlignment="1">
      <alignment horizontal="right"/>
    </xf>
    <xf numFmtId="164" fontId="1" fillId="3" borderId="1" xfId="2" applyNumberFormat="1" applyFont="1" applyAlignment="1">
      <alignment horizontal="right"/>
    </xf>
    <xf numFmtId="0" fontId="7" fillId="2" borderId="0" xfId="1" applyAlignment="1"/>
    <xf numFmtId="0" fontId="7" fillId="2" borderId="0" xfId="1"/>
    <xf numFmtId="164" fontId="7" fillId="2" borderId="0" xfId="1" applyNumberFormat="1" applyAlignment="1"/>
    <xf numFmtId="164" fontId="7" fillId="2" borderId="0" xfId="1" applyNumberFormat="1"/>
    <xf numFmtId="0" fontId="7" fillId="2" borderId="0" xfId="1" applyAlignment="1">
      <alignment horizontal="left"/>
    </xf>
    <xf numFmtId="0" fontId="3" fillId="3" borderId="1" xfId="2" applyFont="1" applyAlignment="1"/>
    <xf numFmtId="164" fontId="3" fillId="3" borderId="1" xfId="2" applyNumberFormat="1" applyFont="1" applyAlignment="1"/>
    <xf numFmtId="164" fontId="3" fillId="3" borderId="1" xfId="2" applyNumberFormat="1" applyFont="1"/>
    <xf numFmtId="0" fontId="5" fillId="3" borderId="1" xfId="2" applyFont="1" applyAlignment="1"/>
    <xf numFmtId="0" fontId="4" fillId="3" borderId="1" xfId="2" applyFont="1" applyAlignment="1"/>
    <xf numFmtId="164" fontId="4" fillId="3" borderId="1" xfId="2" applyNumberFormat="1" applyFont="1"/>
  </cellXfs>
  <cellStyles count="3">
    <cellStyle name="Anteckning" xfId="2" builtinId="10"/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stin.se/product/5011059749/midline" TargetMode="External"/><Relationship Id="rId13" Type="http://schemas.openxmlformats.org/officeDocument/2006/relationships/hyperlink" Target="https://www.dustin.se/product/5011081857/harddisk" TargetMode="External"/><Relationship Id="rId18" Type="http://schemas.openxmlformats.org/officeDocument/2006/relationships/hyperlink" Target="https://www.industritorget.se/objekt/RS+M900/50811/" TargetMode="External"/><Relationship Id="rId3" Type="http://schemas.openxmlformats.org/officeDocument/2006/relationships/hyperlink" Target="https://www.dustin.se/product/5011097083/z27" TargetMode="External"/><Relationship Id="rId21" Type="http://schemas.openxmlformats.org/officeDocument/2006/relationships/hyperlink" Target="https://www.dustin.se/product/5010660505/aruba-2530-48xgbit-sfp-poe-382w-web-mgd-switch" TargetMode="External"/><Relationship Id="rId7" Type="http://schemas.openxmlformats.org/officeDocument/2006/relationships/hyperlink" Target="https://www.dustin.se/product/5011121972/proliant-dl385-gen10---12tb-extra-ram" TargetMode="External"/><Relationship Id="rId12" Type="http://schemas.openxmlformats.org/officeDocument/2006/relationships/hyperlink" Target="https://www.dustin.se/product/5011018269/storeeasy-1450" TargetMode="External"/><Relationship Id="rId17" Type="http://schemas.openxmlformats.org/officeDocument/2006/relationships/hyperlink" Target="https://www.dustin.se/product/5010125820/projektorduk-deluxe-manuell-self-lock-43-100" TargetMode="External"/><Relationship Id="rId2" Type="http://schemas.openxmlformats.org/officeDocument/2006/relationships/hyperlink" Target="https://www.dustin.se/product/5011104832/elitebook-850-g5" TargetMode="External"/><Relationship Id="rId16" Type="http://schemas.openxmlformats.org/officeDocument/2006/relationships/hyperlink" Target="https://www.dustin.se/product/5011020356/eb-695wi-wxga" TargetMode="External"/><Relationship Id="rId20" Type="http://schemas.openxmlformats.org/officeDocument/2006/relationships/hyperlink" Target="https://www.dustin.se/product/5010901381/msr3024" TargetMode="External"/><Relationship Id="rId1" Type="http://schemas.openxmlformats.org/officeDocument/2006/relationships/hyperlink" Target="https://www.dustin.se/product/5011102210/elitedesk-800-g4-mt-workstation-edition" TargetMode="External"/><Relationship Id="rId6" Type="http://schemas.openxmlformats.org/officeDocument/2006/relationships/hyperlink" Target="https://www.dustin.se/product/5011121771/pavilion-800" TargetMode="External"/><Relationship Id="rId11" Type="http://schemas.openxmlformats.org/officeDocument/2006/relationships/hyperlink" Target="https://www.dustin.se/product/5010317570/19-vaggskap-18u-600x450-glasdorr-svart" TargetMode="External"/><Relationship Id="rId5" Type="http://schemas.openxmlformats.org/officeDocument/2006/relationships/hyperlink" Target="https://www.dustin.se/product/5011006612/3005pr-usb" TargetMode="External"/><Relationship Id="rId15" Type="http://schemas.openxmlformats.org/officeDocument/2006/relationships/hyperlink" Target="https://www.dustin.se/product/5010782856/replicator-z18-3d-printer" TargetMode="External"/><Relationship Id="rId10" Type="http://schemas.openxmlformats.org/officeDocument/2006/relationships/hyperlink" Target="https://www.dustin.se/product/5011110829/t1500-g5" TargetMode="External"/><Relationship Id="rId19" Type="http://schemas.openxmlformats.org/officeDocument/2006/relationships/hyperlink" Target="https://www.dustin.se/product/5011055087/designjet-t830-mfp-61cm-a1-24" TargetMode="External"/><Relationship Id="rId4" Type="http://schemas.openxmlformats.org/officeDocument/2006/relationships/hyperlink" Target="https://www.dustin.se/product/5011004305/intuos-pro-large" TargetMode="External"/><Relationship Id="rId9" Type="http://schemas.openxmlformats.org/officeDocument/2006/relationships/hyperlink" Target="https://www.dustin.se/product/5011101860/windows-server-2019-standard" TargetMode="External"/><Relationship Id="rId14" Type="http://schemas.openxmlformats.org/officeDocument/2006/relationships/hyperlink" Target="https://www.dustin.se/product/5011078108/inventor-i" TargetMode="External"/><Relationship Id="rId22" Type="http://schemas.openxmlformats.org/officeDocument/2006/relationships/hyperlink" Target="https://www.dustin.se/product/5011064563/officeconnect-oc20-dual-radio-80211ac-accesspunkt-5-p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8"/>
  <sheetViews>
    <sheetView tabSelected="1" topLeftCell="A16" workbookViewId="0">
      <selection activeCell="L48" sqref="L48"/>
    </sheetView>
  </sheetViews>
  <sheetFormatPr defaultColWidth="14.42578125" defaultRowHeight="15.75" customHeight="1" x14ac:dyDescent="0.2"/>
  <sheetData>
    <row r="1" spans="1:23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">
      <c r="A2" s="2" t="s">
        <v>0</v>
      </c>
      <c r="B2" s="3"/>
      <c r="C2" s="3"/>
      <c r="D2" s="3"/>
      <c r="E2" s="2" t="s">
        <v>1</v>
      </c>
      <c r="F2" s="2" t="s">
        <v>2</v>
      </c>
      <c r="G2" s="2" t="s">
        <v>3</v>
      </c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3" t="s">
        <v>4</v>
      </c>
      <c r="B3" s="3"/>
      <c r="C3" s="3"/>
      <c r="D3" s="3"/>
      <c r="E3" s="4">
        <v>1086</v>
      </c>
      <c r="F3" s="5">
        <v>40</v>
      </c>
      <c r="G3" s="4">
        <f t="shared" ref="G3:G5" si="0">SUM(E3*F3)</f>
        <v>43440</v>
      </c>
      <c r="H3" s="3"/>
      <c r="I3" s="3"/>
      <c r="J3" s="3"/>
      <c r="K3" s="3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3" t="s">
        <v>5</v>
      </c>
      <c r="B4" s="3"/>
      <c r="C4" s="3"/>
      <c r="D4" s="3"/>
      <c r="E4" s="4">
        <v>8052</v>
      </c>
      <c r="F4" s="5">
        <v>40</v>
      </c>
      <c r="G4" s="4">
        <f t="shared" si="0"/>
        <v>322080</v>
      </c>
      <c r="H4" s="3"/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">
      <c r="A5" s="3" t="s">
        <v>6</v>
      </c>
      <c r="B5" s="3"/>
      <c r="C5" s="3"/>
      <c r="D5" s="3"/>
      <c r="E5" s="4">
        <v>22595</v>
      </c>
      <c r="F5" s="5">
        <v>40</v>
      </c>
      <c r="G5" s="4">
        <f t="shared" si="0"/>
        <v>903800</v>
      </c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3" t="s">
        <v>7</v>
      </c>
      <c r="B6" s="3"/>
      <c r="C6" s="3"/>
      <c r="D6" s="3"/>
      <c r="E6" s="5"/>
      <c r="F6" s="5"/>
      <c r="G6" s="5"/>
      <c r="H6" s="3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3"/>
      <c r="B7" s="3"/>
      <c r="C7" s="3"/>
      <c r="D7" s="3"/>
      <c r="E7" s="2" t="s">
        <v>8</v>
      </c>
      <c r="F7" s="3"/>
      <c r="G7" s="6">
        <f>SUM(G3:G6)</f>
        <v>1269320</v>
      </c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9</v>
      </c>
      <c r="Q8" s="7"/>
      <c r="R8" s="7" t="s">
        <v>10</v>
      </c>
      <c r="S8" s="7"/>
      <c r="T8" s="7"/>
      <c r="U8" s="7"/>
      <c r="V8" s="7"/>
      <c r="W8" s="7"/>
    </row>
    <row r="9" spans="1:23" ht="15.75" customHeight="1" x14ac:dyDescent="0.25">
      <c r="A9" s="7" t="s">
        <v>11</v>
      </c>
      <c r="B9" s="7" t="s">
        <v>12</v>
      </c>
      <c r="C9" s="7"/>
      <c r="D9" s="8"/>
      <c r="E9" s="7" t="s">
        <v>13</v>
      </c>
      <c r="F9" s="7" t="s">
        <v>2</v>
      </c>
      <c r="G9" s="7" t="s">
        <v>14</v>
      </c>
      <c r="H9" s="7"/>
      <c r="I9" s="7"/>
      <c r="J9" s="7"/>
      <c r="K9" s="7"/>
      <c r="L9" s="7"/>
      <c r="M9" s="7"/>
      <c r="N9" s="7" t="s">
        <v>15</v>
      </c>
      <c r="O9" s="7"/>
      <c r="P9" s="7" t="s">
        <v>16</v>
      </c>
      <c r="Q9" s="7" t="s">
        <v>17</v>
      </c>
      <c r="R9" s="7"/>
      <c r="S9" s="7"/>
      <c r="T9" s="7"/>
      <c r="U9" s="7"/>
      <c r="V9" s="7"/>
      <c r="W9" s="7"/>
    </row>
    <row r="10" spans="1:23" ht="15.75" customHeight="1" x14ac:dyDescent="0.25">
      <c r="A10" s="7" t="s">
        <v>18</v>
      </c>
      <c r="B10" s="7" t="s">
        <v>19</v>
      </c>
      <c r="C10" s="7"/>
      <c r="D10" s="7"/>
      <c r="E10" s="9">
        <v>19999</v>
      </c>
      <c r="F10" s="7">
        <v>20</v>
      </c>
      <c r="G10" s="10">
        <f>SUM(E10*F10)</f>
        <v>399980</v>
      </c>
      <c r="H10" s="7"/>
      <c r="I10" s="7"/>
      <c r="J10" s="7" t="s">
        <v>20</v>
      </c>
      <c r="K10" s="7"/>
      <c r="L10" s="7"/>
      <c r="M10" s="7"/>
      <c r="N10" s="7"/>
      <c r="O10" s="7"/>
      <c r="P10" s="7" t="s">
        <v>21</v>
      </c>
      <c r="Q10" s="7" t="s">
        <v>22</v>
      </c>
      <c r="R10" s="7"/>
      <c r="S10" s="7"/>
      <c r="T10" s="7"/>
      <c r="U10" s="7"/>
      <c r="V10" s="7"/>
      <c r="W10" s="7"/>
    </row>
    <row r="11" spans="1:23" ht="15.75" customHeight="1" x14ac:dyDescent="0.25">
      <c r="A11" s="7" t="s">
        <v>23</v>
      </c>
      <c r="B11" s="7" t="s">
        <v>24</v>
      </c>
      <c r="C11" s="7"/>
      <c r="D11" s="7"/>
      <c r="E11" s="9">
        <v>16799</v>
      </c>
      <c r="F11" s="7">
        <v>20</v>
      </c>
      <c r="G11" s="10">
        <v>335980</v>
      </c>
      <c r="H11" s="7"/>
      <c r="I11" s="7"/>
      <c r="J11" s="7" t="s">
        <v>25</v>
      </c>
      <c r="K11" s="7"/>
      <c r="L11" s="7"/>
      <c r="M11" s="7"/>
      <c r="N11" s="7"/>
      <c r="O11" s="7"/>
      <c r="P11" s="7" t="s">
        <v>26</v>
      </c>
      <c r="Q11" s="11" t="s">
        <v>27</v>
      </c>
      <c r="R11" s="7"/>
      <c r="S11" s="7"/>
      <c r="T11" s="7"/>
      <c r="U11" s="7"/>
      <c r="V11" s="7"/>
      <c r="W11" s="7"/>
    </row>
    <row r="12" spans="1:23" ht="15.75" customHeight="1" x14ac:dyDescent="0.25">
      <c r="A12" s="7" t="s">
        <v>28</v>
      </c>
      <c r="B12" s="7" t="s">
        <v>29</v>
      </c>
      <c r="C12" s="7"/>
      <c r="D12" s="7"/>
      <c r="E12" s="9">
        <v>6995</v>
      </c>
      <c r="F12" s="7">
        <v>40</v>
      </c>
      <c r="G12" s="10">
        <f t="shared" ref="G12:G14" si="1">SUM(E12*F12)</f>
        <v>279800</v>
      </c>
      <c r="H12" s="7"/>
      <c r="I12" s="7"/>
      <c r="J12" s="7" t="s">
        <v>30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customHeight="1" x14ac:dyDescent="0.25">
      <c r="A13" s="7" t="s">
        <v>31</v>
      </c>
      <c r="B13" s="7" t="s">
        <v>32</v>
      </c>
      <c r="C13" s="7"/>
      <c r="D13" s="7"/>
      <c r="E13" s="9">
        <v>4479</v>
      </c>
      <c r="F13" s="7">
        <v>20</v>
      </c>
      <c r="G13" s="10">
        <f t="shared" si="1"/>
        <v>89580</v>
      </c>
      <c r="H13" s="7"/>
      <c r="I13" s="7"/>
      <c r="J13" s="7" t="s">
        <v>33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customHeight="1" x14ac:dyDescent="0.25">
      <c r="A14" s="7" t="s">
        <v>34</v>
      </c>
      <c r="B14" s="7" t="s">
        <v>35</v>
      </c>
      <c r="C14" s="7"/>
      <c r="D14" s="7"/>
      <c r="E14" s="9">
        <v>1695</v>
      </c>
      <c r="F14" s="7">
        <v>20</v>
      </c>
      <c r="G14" s="10">
        <f t="shared" si="1"/>
        <v>33900</v>
      </c>
      <c r="H14" s="7"/>
      <c r="I14" s="7"/>
      <c r="J14" s="7" t="s">
        <v>36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.75" customHeight="1" x14ac:dyDescent="0.25">
      <c r="A15" s="7" t="s">
        <v>37</v>
      </c>
      <c r="B15" s="7" t="s">
        <v>38</v>
      </c>
      <c r="C15" s="7"/>
      <c r="D15" s="7"/>
      <c r="E15" s="9">
        <v>639</v>
      </c>
      <c r="F15" s="7">
        <v>20</v>
      </c>
      <c r="G15" s="10">
        <f>SUM(E15*F15)</f>
        <v>12780</v>
      </c>
      <c r="H15" s="7"/>
      <c r="I15" s="7"/>
      <c r="J15" s="7" t="s">
        <v>39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customHeight="1" x14ac:dyDescent="0.25">
      <c r="A16" s="7" t="s">
        <v>40</v>
      </c>
      <c r="B16" s="7"/>
      <c r="C16" s="7"/>
      <c r="D16" s="7"/>
      <c r="E16" s="7"/>
      <c r="F16" s="7"/>
      <c r="G16" s="10">
        <f>SUM(G10:G15)</f>
        <v>1152020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 customHeight="1" x14ac:dyDescent="0.2">
      <c r="A17" s="12" t="s">
        <v>41</v>
      </c>
      <c r="B17" s="12" t="s">
        <v>42</v>
      </c>
      <c r="C17" s="1"/>
      <c r="D17" s="1"/>
      <c r="E17" s="13">
        <v>39995</v>
      </c>
      <c r="F17" s="12">
        <v>2</v>
      </c>
      <c r="G17" s="14">
        <f>SUM(E17*F17)</f>
        <v>79990</v>
      </c>
      <c r="H17" s="1"/>
      <c r="I17" s="1"/>
      <c r="J17" s="15" t="s">
        <v>43</v>
      </c>
      <c r="K17" s="1"/>
      <c r="L17" s="1"/>
      <c r="M17" s="1"/>
      <c r="N17" s="1"/>
      <c r="O17" s="1"/>
      <c r="P17" s="12" t="s">
        <v>41</v>
      </c>
      <c r="Q17" s="12" t="s">
        <v>42</v>
      </c>
      <c r="R17" s="1"/>
      <c r="S17" s="1"/>
      <c r="T17" s="13">
        <v>-39991</v>
      </c>
      <c r="U17" s="1"/>
      <c r="V17" s="1"/>
      <c r="W17" s="1"/>
    </row>
    <row r="18" spans="1:23" ht="15.75" customHeight="1" x14ac:dyDescent="0.2">
      <c r="A18" s="12" t="s">
        <v>44</v>
      </c>
      <c r="B18" s="12" t="s">
        <v>45</v>
      </c>
      <c r="C18" s="1"/>
      <c r="D18" s="1"/>
      <c r="E18" s="13">
        <v>4195</v>
      </c>
      <c r="F18" s="12">
        <v>7</v>
      </c>
      <c r="G18" s="14">
        <f t="shared" ref="G18:G19" si="2">SUM(E18*F18)</f>
        <v>29365</v>
      </c>
      <c r="H18" s="1"/>
      <c r="I18" s="1"/>
      <c r="J18" s="15" t="s">
        <v>46</v>
      </c>
      <c r="K18" s="1"/>
      <c r="L18" s="1"/>
      <c r="M18" s="1"/>
      <c r="N18" s="1"/>
      <c r="O18" s="1"/>
      <c r="P18" s="12" t="s">
        <v>44</v>
      </c>
      <c r="Q18" s="12" t="s">
        <v>45</v>
      </c>
      <c r="R18" s="1"/>
      <c r="S18" s="1"/>
      <c r="T18" s="13">
        <v>-4181</v>
      </c>
      <c r="U18" s="1"/>
      <c r="V18" s="1"/>
      <c r="W18" s="1"/>
    </row>
    <row r="19" spans="1:23" ht="15.75" customHeight="1" x14ac:dyDescent="0.2">
      <c r="A19" s="12" t="s">
        <v>47</v>
      </c>
      <c r="B19" s="12" t="s">
        <v>48</v>
      </c>
      <c r="C19" s="1"/>
      <c r="D19" s="1"/>
      <c r="E19" s="13">
        <v>10995</v>
      </c>
      <c r="F19" s="12">
        <v>1</v>
      </c>
      <c r="G19" s="14">
        <f t="shared" si="2"/>
        <v>10995</v>
      </c>
      <c r="H19" s="1"/>
      <c r="I19" s="1"/>
      <c r="J19" s="15" t="s">
        <v>49</v>
      </c>
      <c r="K19" s="1"/>
      <c r="L19" s="1"/>
      <c r="M19" s="1"/>
      <c r="N19" s="1"/>
      <c r="O19" s="1"/>
      <c r="P19" s="12" t="s">
        <v>47</v>
      </c>
      <c r="Q19" s="12" t="s">
        <v>94</v>
      </c>
      <c r="R19" s="1"/>
      <c r="S19" s="1"/>
      <c r="T19" s="13">
        <v>-10993</v>
      </c>
      <c r="U19" s="1"/>
      <c r="V19" s="1"/>
      <c r="W19" s="1"/>
    </row>
    <row r="20" spans="1:23" ht="15.75" customHeight="1" x14ac:dyDescent="0.2">
      <c r="A20" s="12" t="s">
        <v>50</v>
      </c>
      <c r="B20" s="12" t="s">
        <v>51</v>
      </c>
      <c r="C20" s="1"/>
      <c r="D20" s="1"/>
      <c r="E20" s="13">
        <v>0</v>
      </c>
      <c r="F20" s="12">
        <v>1</v>
      </c>
      <c r="G20" s="13">
        <v>0</v>
      </c>
      <c r="H20" s="1"/>
      <c r="I20" s="1"/>
      <c r="J20" s="1"/>
      <c r="K20" s="1"/>
      <c r="L20" s="1"/>
      <c r="M20" s="1"/>
      <c r="N20" s="1"/>
      <c r="O20" s="1"/>
      <c r="P20" s="12" t="s">
        <v>50</v>
      </c>
      <c r="Q20" s="12" t="s">
        <v>51</v>
      </c>
      <c r="R20" s="1"/>
      <c r="S20" s="1"/>
      <c r="T20" s="13">
        <v>0.33333333333333298</v>
      </c>
      <c r="U20" s="1"/>
      <c r="V20" s="1"/>
      <c r="W20" s="1"/>
    </row>
    <row r="21" spans="1:23" ht="15.75" customHeight="1" x14ac:dyDescent="0.2">
      <c r="A21" s="12" t="s">
        <v>52</v>
      </c>
      <c r="B21" s="12" t="s">
        <v>53</v>
      </c>
      <c r="C21" s="1"/>
      <c r="D21" s="1"/>
      <c r="E21" s="13">
        <v>4495</v>
      </c>
      <c r="F21" s="12">
        <v>3</v>
      </c>
      <c r="G21" s="14">
        <f t="shared" ref="G21:G24" si="3">SUM(E21*F21)</f>
        <v>13485</v>
      </c>
      <c r="H21" s="1"/>
      <c r="I21" s="1"/>
      <c r="J21" s="15" t="s">
        <v>54</v>
      </c>
      <c r="K21" s="1"/>
      <c r="L21" s="1"/>
      <c r="M21" s="1"/>
      <c r="N21" s="1"/>
      <c r="O21" s="1"/>
      <c r="P21" s="12" t="s">
        <v>52</v>
      </c>
      <c r="Q21" s="12" t="s">
        <v>95</v>
      </c>
      <c r="R21" s="1"/>
      <c r="S21" s="1"/>
      <c r="T21" s="13">
        <v>-4489</v>
      </c>
      <c r="U21" s="1"/>
      <c r="V21" s="1"/>
      <c r="W21" s="1"/>
    </row>
    <row r="22" spans="1:23" ht="15.75" customHeight="1" x14ac:dyDescent="0.2">
      <c r="A22" s="12" t="s">
        <v>55</v>
      </c>
      <c r="B22" s="12" t="s">
        <v>56</v>
      </c>
      <c r="C22" s="1"/>
      <c r="D22" s="1"/>
      <c r="E22" s="13">
        <v>2195</v>
      </c>
      <c r="F22" s="12">
        <v>1</v>
      </c>
      <c r="G22" s="14">
        <f t="shared" si="3"/>
        <v>2195</v>
      </c>
      <c r="H22" s="1"/>
      <c r="I22" s="1"/>
      <c r="J22" s="15" t="s">
        <v>57</v>
      </c>
      <c r="K22" s="1"/>
      <c r="L22" s="1"/>
      <c r="M22" s="1"/>
      <c r="N22" s="1"/>
      <c r="O22" s="1"/>
      <c r="P22" s="12" t="s">
        <v>55</v>
      </c>
      <c r="Q22" s="12" t="s">
        <v>56</v>
      </c>
      <c r="R22" s="1"/>
      <c r="S22" s="1"/>
      <c r="T22" s="13">
        <v>-2193</v>
      </c>
      <c r="U22" s="1"/>
      <c r="V22" s="1"/>
      <c r="W22" s="1"/>
    </row>
    <row r="23" spans="1:23" ht="15.75" customHeight="1" x14ac:dyDescent="0.2">
      <c r="A23" s="12" t="s">
        <v>58</v>
      </c>
      <c r="B23" s="12" t="s">
        <v>59</v>
      </c>
      <c r="C23" s="1"/>
      <c r="D23" s="1"/>
      <c r="E23" s="13">
        <v>45495</v>
      </c>
      <c r="F23" s="12">
        <v>1</v>
      </c>
      <c r="G23" s="14">
        <f t="shared" si="3"/>
        <v>45495</v>
      </c>
      <c r="H23" s="1"/>
      <c r="I23" s="1"/>
      <c r="J23" s="15" t="s">
        <v>60</v>
      </c>
      <c r="K23" s="1"/>
      <c r="L23" s="1"/>
      <c r="M23" s="1"/>
      <c r="N23" s="1"/>
      <c r="O23" s="1"/>
      <c r="P23" s="12" t="s">
        <v>58</v>
      </c>
      <c r="Q23" s="12" t="s">
        <v>96</v>
      </c>
      <c r="R23" s="1"/>
      <c r="S23" s="1"/>
      <c r="T23" s="13">
        <v>-45493</v>
      </c>
      <c r="U23" s="1"/>
      <c r="V23" s="1"/>
      <c r="W23" s="1"/>
    </row>
    <row r="24" spans="1:23" ht="15.75" customHeight="1" x14ac:dyDescent="0.2">
      <c r="A24" s="12" t="s">
        <v>61</v>
      </c>
      <c r="B24" s="12" t="s">
        <v>62</v>
      </c>
      <c r="C24" s="1"/>
      <c r="D24" s="1"/>
      <c r="E24" s="13">
        <v>3595</v>
      </c>
      <c r="F24" s="12">
        <v>4</v>
      </c>
      <c r="G24" s="14">
        <f t="shared" si="3"/>
        <v>14380</v>
      </c>
      <c r="H24" s="1"/>
      <c r="I24" s="1"/>
      <c r="J24" s="15" t="s">
        <v>63</v>
      </c>
      <c r="K24" s="1"/>
      <c r="L24" s="1"/>
      <c r="M24" s="1"/>
      <c r="N24" s="1"/>
      <c r="O24" s="1"/>
      <c r="P24" s="12" t="s">
        <v>61</v>
      </c>
      <c r="Q24" s="12" t="s">
        <v>62</v>
      </c>
      <c r="R24" s="1"/>
      <c r="S24" s="1"/>
      <c r="T24" s="13">
        <v>-3587</v>
      </c>
      <c r="U24" s="1"/>
      <c r="V24" s="1"/>
      <c r="W24" s="1"/>
    </row>
    <row r="25" spans="1:23" ht="15.75" customHeight="1" x14ac:dyDescent="0.2">
      <c r="A25" s="16" t="s">
        <v>64</v>
      </c>
      <c r="B25" s="1"/>
      <c r="C25" s="1"/>
      <c r="D25" s="1"/>
      <c r="E25" s="1"/>
      <c r="F25" s="1"/>
      <c r="G25" s="17">
        <f>SUM(G17:G24)</f>
        <v>195905</v>
      </c>
      <c r="H25" s="1"/>
      <c r="I25" s="1"/>
      <c r="J25" s="1"/>
      <c r="K25" s="1"/>
      <c r="L25" s="1"/>
      <c r="M25" s="1"/>
      <c r="N25" s="1"/>
      <c r="O25" s="1"/>
      <c r="P25" s="16" t="s">
        <v>64</v>
      </c>
      <c r="Q25" s="1"/>
      <c r="R25" s="1"/>
      <c r="S25" s="1"/>
      <c r="T25" s="1"/>
      <c r="U25" s="1"/>
      <c r="V25" s="1"/>
      <c r="W25" s="1"/>
    </row>
    <row r="26" spans="1:23" ht="15.75" customHeight="1" x14ac:dyDescent="0.25">
      <c r="A26" s="7" t="s">
        <v>65</v>
      </c>
      <c r="B26" s="7" t="s">
        <v>66</v>
      </c>
      <c r="C26" s="7"/>
      <c r="D26" s="7"/>
      <c r="E26" s="9">
        <v>10499</v>
      </c>
      <c r="F26" s="7">
        <v>1</v>
      </c>
      <c r="G26" s="10">
        <f t="shared" ref="G26:G31" si="4">SUM(E26*F26)</f>
        <v>10499</v>
      </c>
      <c r="H26" s="7"/>
      <c r="I26" s="7"/>
      <c r="J26" s="7" t="s">
        <v>67</v>
      </c>
      <c r="K26" s="7"/>
      <c r="L26" s="7"/>
      <c r="M26" s="7"/>
      <c r="N26" s="7"/>
      <c r="O26" s="7"/>
      <c r="P26" s="7" t="s">
        <v>68</v>
      </c>
      <c r="Q26" s="7"/>
      <c r="R26" s="7"/>
      <c r="S26" s="7"/>
      <c r="T26" s="7"/>
      <c r="U26" s="7"/>
      <c r="V26" s="7"/>
      <c r="W26" s="7"/>
    </row>
    <row r="27" spans="1:23" ht="15.75" customHeight="1" x14ac:dyDescent="0.25">
      <c r="A27" s="7" t="s">
        <v>69</v>
      </c>
      <c r="B27" s="7" t="s">
        <v>70</v>
      </c>
      <c r="C27" s="7"/>
      <c r="D27" s="7"/>
      <c r="E27" s="9">
        <v>66399</v>
      </c>
      <c r="F27" s="7">
        <v>1</v>
      </c>
      <c r="G27" s="10">
        <f t="shared" si="4"/>
        <v>66399</v>
      </c>
      <c r="H27" s="7"/>
      <c r="I27" s="7"/>
      <c r="J27" s="7" t="s">
        <v>71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75" customHeight="1" x14ac:dyDescent="0.25">
      <c r="A28" s="7" t="s">
        <v>72</v>
      </c>
      <c r="B28" s="7" t="s">
        <v>73</v>
      </c>
      <c r="C28" s="7"/>
      <c r="D28" s="7"/>
      <c r="E28" s="9">
        <v>22995</v>
      </c>
      <c r="F28" s="7">
        <v>1</v>
      </c>
      <c r="G28" s="10">
        <f t="shared" si="4"/>
        <v>22995</v>
      </c>
      <c r="H28" s="7"/>
      <c r="I28" s="7"/>
      <c r="J28" s="7" t="s">
        <v>74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.75" customHeight="1" x14ac:dyDescent="0.25">
      <c r="A29" s="7" t="s">
        <v>75</v>
      </c>
      <c r="B29" s="7" t="s">
        <v>76</v>
      </c>
      <c r="C29" s="7"/>
      <c r="D29" s="7"/>
      <c r="E29" s="9">
        <v>1345</v>
      </c>
      <c r="F29" s="7">
        <v>1</v>
      </c>
      <c r="G29" s="10">
        <f t="shared" si="4"/>
        <v>1345</v>
      </c>
      <c r="H29" s="7"/>
      <c r="I29" s="7"/>
      <c r="J29" s="7" t="s">
        <v>77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 x14ac:dyDescent="0.25">
      <c r="A30" s="7" t="s">
        <v>78</v>
      </c>
      <c r="B30" s="7" t="s">
        <v>79</v>
      </c>
      <c r="C30" s="7"/>
      <c r="D30" s="7"/>
      <c r="E30" s="9">
        <v>75000</v>
      </c>
      <c r="F30" s="7">
        <v>1</v>
      </c>
      <c r="G30" s="10">
        <f t="shared" si="4"/>
        <v>75000</v>
      </c>
      <c r="H30" s="7"/>
      <c r="I30" s="7"/>
      <c r="J30" s="7" t="s">
        <v>80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.75" customHeight="1" x14ac:dyDescent="0.25">
      <c r="A31" s="7" t="s">
        <v>81</v>
      </c>
      <c r="B31" s="7" t="s">
        <v>82</v>
      </c>
      <c r="C31" s="7"/>
      <c r="D31" s="7"/>
      <c r="E31" s="9">
        <v>22212</v>
      </c>
      <c r="F31" s="7">
        <v>1</v>
      </c>
      <c r="G31" s="10">
        <f t="shared" si="4"/>
        <v>22212</v>
      </c>
      <c r="H31" s="7"/>
      <c r="I31" s="7"/>
      <c r="J31" s="7" t="s">
        <v>83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 x14ac:dyDescent="0.25">
      <c r="A32" s="7" t="s">
        <v>14</v>
      </c>
      <c r="B32" s="7"/>
      <c r="C32" s="7"/>
      <c r="D32" s="7"/>
      <c r="E32" s="7"/>
      <c r="F32" s="7"/>
      <c r="G32" s="10">
        <f>SUM(G26:G31)</f>
        <v>198450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 x14ac:dyDescent="0.2">
      <c r="A33" s="12" t="s">
        <v>84</v>
      </c>
      <c r="B33" s="12" t="s">
        <v>85</v>
      </c>
      <c r="C33" s="1"/>
      <c r="D33" s="1"/>
      <c r="E33" s="13">
        <v>20995</v>
      </c>
      <c r="F33" s="12">
        <v>1</v>
      </c>
      <c r="G33" s="14">
        <f t="shared" ref="G33:G35" si="5">SUM(E33*F33)</f>
        <v>20995</v>
      </c>
      <c r="H33" s="1"/>
      <c r="I33" s="1"/>
      <c r="J33" s="15" t="s">
        <v>86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">
      <c r="A34" s="12" t="s">
        <v>87</v>
      </c>
      <c r="B34" s="12" t="s">
        <v>88</v>
      </c>
      <c r="C34" s="1"/>
      <c r="D34" s="1"/>
      <c r="E34" s="13">
        <v>12995</v>
      </c>
      <c r="F34" s="12">
        <v>2</v>
      </c>
      <c r="G34" s="14">
        <f t="shared" si="5"/>
        <v>25990</v>
      </c>
      <c r="H34" s="1"/>
      <c r="I34" s="1"/>
      <c r="J34" s="15" t="s">
        <v>89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">
      <c r="A35" s="12" t="s">
        <v>90</v>
      </c>
      <c r="B35" s="12" t="s">
        <v>91</v>
      </c>
      <c r="C35" s="1"/>
      <c r="D35" s="1"/>
      <c r="E35" s="13">
        <v>4995</v>
      </c>
      <c r="F35" s="12">
        <v>1</v>
      </c>
      <c r="G35" s="14">
        <f t="shared" si="5"/>
        <v>4995</v>
      </c>
      <c r="H35" s="1"/>
      <c r="I35" s="1"/>
      <c r="J35" s="15" t="s">
        <v>92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">
      <c r="A36" s="16" t="s">
        <v>14</v>
      </c>
      <c r="B36" s="1"/>
      <c r="C36" s="1"/>
      <c r="D36" s="1"/>
      <c r="E36" s="1"/>
      <c r="F36" s="1"/>
      <c r="G36" s="17">
        <f>SUM(G33:G35)</f>
        <v>51980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5">
      <c r="A37" s="7"/>
      <c r="B37" s="7"/>
      <c r="C37" s="7"/>
      <c r="D37" s="7"/>
      <c r="E37" s="7" t="s">
        <v>93</v>
      </c>
      <c r="F37" s="7"/>
      <c r="G37" s="10">
        <f>SUM(G33:G35,G26:G31,G17:G24,G10:G15)</f>
        <v>1598355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41" spans="1:23" ht="12.75" x14ac:dyDescent="0.2"/>
    <row r="42" spans="1:23" ht="12.75" x14ac:dyDescent="0.2"/>
    <row r="43" spans="1:23" ht="12.75" x14ac:dyDescent="0.2"/>
    <row r="44" spans="1:23" ht="12.75" x14ac:dyDescent="0.2"/>
    <row r="48" spans="1:23" ht="12.75" x14ac:dyDescent="0.2"/>
  </sheetData>
  <hyperlinks>
    <hyperlink ref="J10" r:id="rId1" xr:uid="{00000000-0004-0000-0000-000000000000}"/>
    <hyperlink ref="J11" r:id="rId2" xr:uid="{00000000-0004-0000-0000-000001000000}"/>
    <hyperlink ref="J12" r:id="rId3" xr:uid="{00000000-0004-0000-0000-000002000000}"/>
    <hyperlink ref="J13" r:id="rId4" xr:uid="{00000000-0004-0000-0000-000003000000}"/>
    <hyperlink ref="J14" r:id="rId5" xr:uid="{00000000-0004-0000-0000-000004000000}"/>
    <hyperlink ref="J15" r:id="rId6" xr:uid="{00000000-0004-0000-0000-000005000000}"/>
    <hyperlink ref="J17" r:id="rId7" xr:uid="{00000000-0004-0000-0000-000006000000}"/>
    <hyperlink ref="J18" r:id="rId8" xr:uid="{00000000-0004-0000-0000-000007000000}"/>
    <hyperlink ref="J19" r:id="rId9" xr:uid="{00000000-0004-0000-0000-000008000000}"/>
    <hyperlink ref="J21" r:id="rId10" xr:uid="{00000000-0004-0000-0000-000009000000}"/>
    <hyperlink ref="J22" r:id="rId11" xr:uid="{00000000-0004-0000-0000-00000A000000}"/>
    <hyperlink ref="J23" r:id="rId12" xr:uid="{00000000-0004-0000-0000-00000B000000}"/>
    <hyperlink ref="J24" r:id="rId13" xr:uid="{00000000-0004-0000-0000-00000C000000}"/>
    <hyperlink ref="J26" r:id="rId14" xr:uid="{00000000-0004-0000-0000-00000D000000}"/>
    <hyperlink ref="J27" r:id="rId15" xr:uid="{00000000-0004-0000-0000-00000E000000}"/>
    <hyperlink ref="J28" r:id="rId16" xr:uid="{00000000-0004-0000-0000-00000F000000}"/>
    <hyperlink ref="J29" r:id="rId17" xr:uid="{00000000-0004-0000-0000-000010000000}"/>
    <hyperlink ref="J30" r:id="rId18" xr:uid="{00000000-0004-0000-0000-000011000000}"/>
    <hyperlink ref="J31" r:id="rId19" xr:uid="{00000000-0004-0000-0000-000012000000}"/>
    <hyperlink ref="J33" r:id="rId20" xr:uid="{00000000-0004-0000-0000-000013000000}"/>
    <hyperlink ref="J34" r:id="rId21" xr:uid="{00000000-0004-0000-0000-000014000000}"/>
    <hyperlink ref="J35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 Junevall</cp:lastModifiedBy>
  <dcterms:created xsi:type="dcterms:W3CDTF">2019-04-10T09:14:04Z</dcterms:created>
  <dcterms:modified xsi:type="dcterms:W3CDTF">2019-04-10T09:15:35Z</dcterms:modified>
</cp:coreProperties>
</file>